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652" documentId="13_ncr:1_{01F1A925-F09E-4688-8E58-C6D63E5BA4E3}" xr6:coauthVersionLast="47" xr6:coauthVersionMax="47" xr10:uidLastSave="{22810008-C2D2-494E-B8CE-42D7F5425E2D}"/>
  <bookViews>
    <workbookView xWindow="28680" yWindow="-120" windowWidth="29040" windowHeight="15720" tabRatio="722" firstSheet="7" activeTab="19"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AOM_diets" sheetId="39" r:id="rId17"/>
    <sheet name="vars_animals" sheetId="32" r:id="rId18"/>
    <sheet name="var_traits" sheetId="15" r:id="rId19"/>
    <sheet name="AOM" sheetId="36"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journals!$A$1:$B$430</definedName>
    <definedName name="_xlnm._FilterDatabase" localSheetId="4" hidden="1">lookup_levels!$A$1:$U$649</definedName>
    <definedName name="_xlnm._FilterDatabase" localSheetId="26" hidden="1">OLD_diet_item!$A$1:$AB$1</definedName>
    <definedName name="_xlnm._FilterDatabase" localSheetId="5" hidden="1">out!#REF!</definedName>
    <definedName name="_xlnm._FilterDatabase" localSheetId="1" hidden="1">prac!$A$1:$N$189</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site_list!$A$1:$J$749</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7" hidden="1">vars_animals!$A$1:$O$1046483</definedName>
    <definedName name="diet_items">AOM_diets!$M:$Q</definedName>
    <definedName name="ExternalData_1" localSheetId="19" hidden="1">AOM!$A$1:$AC$1998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27" i="36" l="1" a="1"/>
  <c r="M427" i="36" s="1"/>
  <c r="AD427" i="36"/>
  <c r="AE427" i="36"/>
  <c r="M547" i="36" l="1" a="1"/>
  <c r="M547" i="36" s="1"/>
  <c r="AD547" i="36"/>
  <c r="AE547" i="36"/>
  <c r="M1236" i="36" l="1" a="1"/>
  <c r="M1236" i="36" s="1"/>
  <c r="AE1236" i="36" s="1"/>
  <c r="M1237" i="36" a="1"/>
  <c r="M1237" i="36" s="1"/>
  <c r="AE1237" i="36" s="1"/>
  <c r="M1208" i="36" a="1"/>
  <c r="M1208" i="36" s="1"/>
  <c r="AE1208" i="36" s="1"/>
  <c r="M1122" i="36" a="1"/>
  <c r="M1122" i="36" s="1"/>
  <c r="AE1122" i="36" s="1"/>
  <c r="M1123" i="36" a="1"/>
  <c r="M1123" i="36" s="1"/>
  <c r="M747" i="36" a="1"/>
  <c r="M747" i="36" s="1"/>
  <c r="M748" i="36" a="1"/>
  <c r="M748" i="36" s="1"/>
  <c r="M749" i="36" a="1"/>
  <c r="M749" i="36" s="1"/>
  <c r="M492" i="36" a="1"/>
  <c r="M492" i="36" s="1"/>
  <c r="M493" i="36" a="1"/>
  <c r="M493" i="36" s="1"/>
  <c r="AD493" i="36"/>
  <c r="AE493" i="36"/>
  <c r="M1718" i="36" a="1"/>
  <c r="M1718" i="36" s="1"/>
  <c r="AD1236" i="36" l="1"/>
  <c r="AD1237" i="36"/>
  <c r="AD1208" i="36"/>
  <c r="AD1122" i="36"/>
  <c r="AE748" i="36"/>
  <c r="AD1718" i="36"/>
  <c r="AE1718" i="36"/>
  <c r="M1730" i="36" l="1" a="1"/>
  <c r="M1730" i="36" s="1"/>
  <c r="M1731" i="36" a="1"/>
  <c r="M1731" i="36" s="1"/>
  <c r="AD1730" i="36"/>
  <c r="AE1730" i="36"/>
  <c r="M1745" i="36" a="1"/>
  <c r="M1745" i="36" s="1"/>
  <c r="M1746" i="36" a="1"/>
  <c r="M1746" i="36" s="1"/>
  <c r="AD1745" i="36"/>
  <c r="AE1745" i="36"/>
  <c r="AD1746" i="36"/>
  <c r="AE1746" i="36"/>
  <c r="M379" i="36" l="1" a="1"/>
  <c r="M379" i="36" s="1"/>
  <c r="AD379" i="36"/>
  <c r="AE379" i="36"/>
  <c r="M428" i="36" l="1" a="1"/>
  <c r="M428" i="36" s="1"/>
  <c r="AD428" i="36"/>
  <c r="AE428" i="36"/>
  <c r="M1824" i="36" a="1"/>
  <c r="M1824" i="36" s="1"/>
  <c r="M1825" i="36" a="1"/>
  <c r="M1825" i="36" s="1"/>
  <c r="AD1825" i="36"/>
  <c r="AE1825" i="36"/>
  <c r="M1592" i="36" a="1"/>
  <c r="M1592" i="36" s="1"/>
  <c r="AD1592" i="36" s="1"/>
  <c r="M1593" i="36" a="1"/>
  <c r="M1593" i="36" s="1"/>
  <c r="M1344" i="36" a="1"/>
  <c r="M1344" i="36" s="1"/>
  <c r="M1282" i="36" a="1"/>
  <c r="M1282" i="36" s="1"/>
  <c r="M1283" i="36" a="1"/>
  <c r="M1283" i="36" s="1"/>
  <c r="M1284" i="36" a="1"/>
  <c r="M1284" i="36" s="1"/>
  <c r="M1435" i="36" a="1"/>
  <c r="M1435" i="36" s="1"/>
  <c r="M1436" i="36" a="1"/>
  <c r="M1436" i="36" s="1"/>
  <c r="M1437" i="36" a="1"/>
  <c r="M1437" i="36" s="1"/>
  <c r="M1438" i="36" a="1"/>
  <c r="M1438" i="36" s="1"/>
  <c r="M1439" i="36" a="1"/>
  <c r="M1439" i="36" s="1"/>
  <c r="M1540" i="36" a="1"/>
  <c r="M1540" i="36" s="1"/>
  <c r="AD1540" i="36" s="1"/>
  <c r="M1541" i="36" a="1"/>
  <c r="M1541" i="36" s="1"/>
  <c r="M1612" i="36" a="1"/>
  <c r="M1612" i="36" s="1"/>
  <c r="M1613" i="36" a="1"/>
  <c r="M1613" i="36" s="1"/>
  <c r="M1294" i="36" a="1"/>
  <c r="M1294" i="36" s="1"/>
  <c r="AE1592" i="36" l="1"/>
  <c r="AD1344" i="36"/>
  <c r="AE1344" i="36"/>
  <c r="AD1283" i="36"/>
  <c r="AE1283" i="36"/>
  <c r="AD1282" i="36"/>
  <c r="AE1282" i="36"/>
  <c r="AD1437" i="36"/>
  <c r="AE1437" i="36"/>
  <c r="AE1436" i="36"/>
  <c r="AE1540" i="36"/>
  <c r="AE1541" i="36"/>
  <c r="AD1541" i="36"/>
  <c r="AE1612" i="36"/>
  <c r="AD1612" i="36"/>
  <c r="AD1294" i="36"/>
  <c r="AE1294" i="36"/>
  <c r="M991" i="36" l="1" a="1"/>
  <c r="M991" i="36" s="1"/>
  <c r="AD991" i="36" s="1"/>
  <c r="M1421" i="36" a="1"/>
  <c r="M1421" i="36" s="1"/>
  <c r="M1422" i="36" a="1"/>
  <c r="M1422" i="36" s="1"/>
  <c r="M1061" i="36" a="1"/>
  <c r="M1061" i="36" s="1"/>
  <c r="M1525" i="36" a="1"/>
  <c r="M1525" i="36" s="1"/>
  <c r="M1526" i="36" a="1"/>
  <c r="M1526" i="36" s="1"/>
  <c r="M1527" i="36" a="1"/>
  <c r="M1527" i="36" s="1"/>
  <c r="M1528" i="36" a="1"/>
  <c r="M1528" i="36" s="1"/>
  <c r="M1558" i="36" a="1"/>
  <c r="M1558" i="36" s="1"/>
  <c r="M1559" i="36" a="1"/>
  <c r="M1559" i="36" s="1"/>
  <c r="M1560" i="36" a="1"/>
  <c r="M1560" i="36" s="1"/>
  <c r="M1561" i="36" a="1"/>
  <c r="M1561" i="36" s="1"/>
  <c r="AD1561" i="36" s="1"/>
  <c r="M1562" i="36" a="1"/>
  <c r="M1562" i="36" s="1"/>
  <c r="M1062" i="36" a="1"/>
  <c r="M1062" i="36" s="1"/>
  <c r="AD1062" i="36" s="1"/>
  <c r="M1563" i="36" a="1"/>
  <c r="M1563" i="36" s="1"/>
  <c r="AD1563" i="36" s="1"/>
  <c r="M1564" i="36" a="1"/>
  <c r="M1564" i="36" s="1"/>
  <c r="AD1564" i="36" s="1"/>
  <c r="N269" i="16" a="1"/>
  <c r="N269" i="16" s="1"/>
  <c r="D320" i="16" s="1" a="1"/>
  <c r="D320" i="16" s="1"/>
  <c r="G320" i="16" a="1"/>
  <c r="G320" i="16" s="1"/>
  <c r="AD1901" i="36"/>
  <c r="AE1901" i="36"/>
  <c r="AE991" i="36" l="1"/>
  <c r="AD1422" i="36"/>
  <c r="AE1422" i="36"/>
  <c r="AD1061" i="36"/>
  <c r="AE1061" i="36"/>
  <c r="AE1525" i="36"/>
  <c r="AD1525" i="36"/>
  <c r="AE1062" i="36"/>
  <c r="AE1559" i="36"/>
  <c r="AD1559" i="36"/>
  <c r="AE1558" i="36"/>
  <c r="AD1558" i="36"/>
  <c r="AD1562" i="36"/>
  <c r="AE1562" i="36"/>
  <c r="AD1560" i="36"/>
  <c r="AE1560" i="36"/>
  <c r="AE1561" i="36"/>
  <c r="AE1564" i="36"/>
  <c r="AE1563" i="36"/>
  <c r="AE1405" i="36" l="1"/>
  <c r="AD1405" i="36"/>
  <c r="AD1407" i="36"/>
  <c r="AE1407" i="36"/>
  <c r="M857" i="36" a="1"/>
  <c r="M857" i="36" s="1"/>
  <c r="M856" i="36" a="1"/>
  <c r="M856" i="36" s="1"/>
  <c r="M854" i="36" a="1"/>
  <c r="M854" i="36" s="1"/>
  <c r="M1529" i="36" a="1"/>
  <c r="M1529" i="36" s="1"/>
  <c r="AE1404" i="36" l="1"/>
  <c r="AE1406" i="36"/>
  <c r="AE855" i="36"/>
  <c r="AE854" i="36"/>
  <c r="AE856" i="36"/>
  <c r="AE857" i="36"/>
  <c r="AD1800" i="36" l="1"/>
  <c r="AE1800" i="36"/>
  <c r="AD1842" i="36"/>
  <c r="AE1842" i="36"/>
  <c r="AD1809" i="36"/>
  <c r="AE1809" i="36"/>
  <c r="D526" i="33"/>
  <c r="E526" i="33"/>
  <c r="F526" i="33"/>
  <c r="D527" i="33"/>
  <c r="E527" i="33"/>
  <c r="F527" i="33"/>
  <c r="F525" i="33" l="1"/>
  <c r="F1" i="38" l="1"/>
  <c r="M750" i="36" a="1"/>
  <c r="M750" i="36" s="1"/>
  <c r="J2" i="38" a="1"/>
  <c r="J2" i="38" s="1"/>
  <c r="K2" i="38" s="1" a="1"/>
  <c r="K2" i="38" s="1"/>
  <c r="H2" i="38" a="1"/>
  <c r="H2" i="38" s="1"/>
  <c r="I2" i="38" s="1" a="1"/>
  <c r="I2" i="38" s="1"/>
  <c r="J1" i="38"/>
  <c r="H1" i="38"/>
  <c r="E1" i="38" s="1"/>
  <c r="M1881" i="36" l="1" a="1"/>
  <c r="M1881" i="36" s="1"/>
  <c r="M1882" i="36" a="1"/>
  <c r="M1882" i="36" s="1"/>
  <c r="AD1882" i="36"/>
  <c r="AE1882" i="36"/>
  <c r="M1880" i="36" a="1"/>
  <c r="M1880" i="36" s="1"/>
  <c r="AD1880" i="36"/>
  <c r="AE1880" i="36"/>
  <c r="M1965" i="36" a="1"/>
  <c r="M1965" i="36" s="1"/>
  <c r="M1966" i="36" a="1"/>
  <c r="M1966" i="36" s="1"/>
  <c r="M1967" i="36" a="1"/>
  <c r="M1967" i="36" s="1"/>
  <c r="AD1965" i="36"/>
  <c r="AE1965" i="36"/>
  <c r="AD1966" i="36"/>
  <c r="AE1966" i="36"/>
  <c r="M1987" i="36" a="1"/>
  <c r="M1987" i="36" s="1"/>
  <c r="M1988" i="36" a="1"/>
  <c r="M1988" i="36" s="1"/>
  <c r="M1989" i="36" a="1"/>
  <c r="M1989" i="36" s="1"/>
  <c r="M1990" i="36" a="1"/>
  <c r="M1990" i="36" s="1"/>
  <c r="M1991" i="36" a="1"/>
  <c r="M1991" i="36" s="1"/>
  <c r="M1992" i="36" a="1"/>
  <c r="M1992" i="36" s="1"/>
  <c r="M1993" i="36" a="1"/>
  <c r="M1993" i="36" s="1"/>
  <c r="AD1992" i="36"/>
  <c r="AD1993" i="36"/>
  <c r="AE1992" i="36"/>
  <c r="AE1993" i="36"/>
  <c r="AD1990" i="36"/>
  <c r="AD1991" i="36"/>
  <c r="AE1990" i="36"/>
  <c r="AE1991" i="36"/>
  <c r="AD1987" i="36"/>
  <c r="AD1988" i="36"/>
  <c r="AD1989" i="36"/>
  <c r="AE1987" i="36"/>
  <c r="AE1988" i="36"/>
  <c r="AE1989" i="36"/>
  <c r="M1900" i="36" a="1"/>
  <c r="M1900" i="36" s="1"/>
  <c r="AD1900" i="36"/>
  <c r="AE1900" i="36"/>
  <c r="M1749" i="36" a="1"/>
  <c r="M1749" i="36" s="1"/>
  <c r="M1750" i="36" a="1"/>
  <c r="M1750" i="36" s="1"/>
  <c r="M1751" i="36" a="1"/>
  <c r="M1751" i="36" s="1"/>
  <c r="M1752" i="36" a="1"/>
  <c r="M1752" i="36" s="1"/>
  <c r="AD1750" i="36"/>
  <c r="AE1750" i="36"/>
  <c r="M1430" i="36" l="1" a="1"/>
  <c r="M1430" i="36" s="1"/>
  <c r="M1429" i="36" a="1"/>
  <c r="M1429" i="36" s="1"/>
  <c r="M1428" i="36" a="1"/>
  <c r="M1428" i="36" s="1"/>
  <c r="M1427" i="36" a="1"/>
  <c r="M1427" i="36" s="1"/>
  <c r="M1426" i="36" a="1"/>
  <c r="M1426"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9" i="36"/>
  <c r="AD430" i="36"/>
  <c r="AD431" i="36"/>
  <c r="AD433" i="36"/>
  <c r="AD434" i="36"/>
  <c r="AD432"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8" i="36"/>
  <c r="AD549" i="36"/>
  <c r="AD550" i="36"/>
  <c r="AD551" i="36"/>
  <c r="AD552" i="36"/>
  <c r="AD553" i="36"/>
  <c r="AD554" i="36"/>
  <c r="AD555" i="36"/>
  <c r="AD556" i="36"/>
  <c r="AD557" i="36"/>
  <c r="AD558" i="36"/>
  <c r="AD559" i="36"/>
  <c r="AD560" i="36"/>
  <c r="AD561" i="36"/>
  <c r="AD1719" i="36"/>
  <c r="AD1720" i="36"/>
  <c r="AD1721" i="36"/>
  <c r="AD1722" i="36"/>
  <c r="AD1723" i="36"/>
  <c r="AD1724" i="36"/>
  <c r="AD1725" i="36"/>
  <c r="AD1726" i="36"/>
  <c r="AD1727" i="36"/>
  <c r="AD1728" i="36"/>
  <c r="AD1729" i="36"/>
  <c r="AD1731" i="36"/>
  <c r="AD1732" i="36"/>
  <c r="AD1733" i="36"/>
  <c r="AD1734" i="36"/>
  <c r="AD1735" i="36"/>
  <c r="AD1736" i="36"/>
  <c r="AD1738" i="36"/>
  <c r="AD1739" i="36"/>
  <c r="AD1740" i="36"/>
  <c r="AD1737" i="36"/>
  <c r="AD1741" i="36"/>
  <c r="AD1742" i="36"/>
  <c r="AD1743" i="36"/>
  <c r="AD1744" i="36"/>
  <c r="AD1747" i="36"/>
  <c r="AD1748" i="36"/>
  <c r="AD1749"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1" i="36"/>
  <c r="AD1802" i="36"/>
  <c r="AD1803" i="36"/>
  <c r="AD1804" i="36"/>
  <c r="AD1805" i="36"/>
  <c r="AD1806" i="36"/>
  <c r="AD1807" i="36"/>
  <c r="AD1808" i="36"/>
  <c r="AD1810" i="36"/>
  <c r="AD1811" i="36"/>
  <c r="AD1812" i="36"/>
  <c r="AD1813" i="36"/>
  <c r="AD1814" i="36"/>
  <c r="AD1815" i="36"/>
  <c r="AD1816" i="36"/>
  <c r="AD1817" i="36"/>
  <c r="AD1818" i="36"/>
  <c r="AD1819" i="36"/>
  <c r="AD1820" i="36"/>
  <c r="AD1821" i="36"/>
  <c r="AD1822" i="36"/>
  <c r="AD1823" i="36"/>
  <c r="AD1824" i="36"/>
  <c r="AD1826" i="36"/>
  <c r="AD1827" i="36"/>
  <c r="AD1828" i="36"/>
  <c r="AD1829" i="36"/>
  <c r="AD1830" i="36"/>
  <c r="AD1831" i="36"/>
  <c r="AD1832" i="36"/>
  <c r="AD1833" i="36"/>
  <c r="AD1834" i="36"/>
  <c r="AD1835" i="36"/>
  <c r="AD1836" i="36"/>
  <c r="AD1837" i="36"/>
  <c r="AD1838" i="36"/>
  <c r="AD1839" i="36"/>
  <c r="AD1840" i="36"/>
  <c r="AD1841"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1" i="36"/>
  <c r="AD1883" i="36"/>
  <c r="AD1884" i="36"/>
  <c r="AD1885" i="36"/>
  <c r="AD1886" i="36"/>
  <c r="AD1887" i="36"/>
  <c r="AD1888" i="36"/>
  <c r="AD1889" i="36"/>
  <c r="AD1890" i="36"/>
  <c r="AD1891" i="36"/>
  <c r="AD1892" i="36"/>
  <c r="AD1893" i="36"/>
  <c r="AD1894" i="36"/>
  <c r="AD1895" i="36"/>
  <c r="AD1896" i="36"/>
  <c r="AD1897" i="36"/>
  <c r="AD1898" i="36"/>
  <c r="AD1899"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AD1994" i="36"/>
  <c r="AD1995" i="36"/>
  <c r="AD1996" i="36"/>
  <c r="AD1997" i="36"/>
  <c r="AD1998"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9" i="36"/>
  <c r="AE430" i="36"/>
  <c r="AE431" i="36"/>
  <c r="AE433" i="36"/>
  <c r="AE434" i="36"/>
  <c r="AE432"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8" i="36"/>
  <c r="AE549" i="36"/>
  <c r="AE550" i="36"/>
  <c r="AE551" i="36"/>
  <c r="AE552" i="36"/>
  <c r="AE553" i="36"/>
  <c r="AE554" i="36"/>
  <c r="AE555" i="36"/>
  <c r="AE556" i="36"/>
  <c r="AE557" i="36"/>
  <c r="AE558" i="36"/>
  <c r="AE559" i="36"/>
  <c r="AE560" i="36"/>
  <c r="AE561" i="36"/>
  <c r="AE1719" i="36"/>
  <c r="AE1720" i="36"/>
  <c r="AE1721" i="36"/>
  <c r="AE1722" i="36"/>
  <c r="AE1723" i="36"/>
  <c r="AE1724" i="36"/>
  <c r="AE1725" i="36"/>
  <c r="AE1726" i="36"/>
  <c r="AE1727" i="36"/>
  <c r="AE1728" i="36"/>
  <c r="AE1729" i="36"/>
  <c r="AE1731" i="36"/>
  <c r="AE1732" i="36"/>
  <c r="AE1733" i="36"/>
  <c r="AE1734" i="36"/>
  <c r="AE1735" i="36"/>
  <c r="AE1736" i="36"/>
  <c r="AE1738" i="36"/>
  <c r="AE1739" i="36"/>
  <c r="AE1740" i="36"/>
  <c r="AE1737" i="36"/>
  <c r="AE1741" i="36"/>
  <c r="AE1742" i="36"/>
  <c r="AE1743" i="36"/>
  <c r="AE1744" i="36"/>
  <c r="AE1747" i="36"/>
  <c r="AE1748" i="36"/>
  <c r="AE1749"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1" i="36"/>
  <c r="AE1802" i="36"/>
  <c r="AE1803" i="36"/>
  <c r="AE1804" i="36"/>
  <c r="AE1805" i="36"/>
  <c r="AE1806" i="36"/>
  <c r="AE1807" i="36"/>
  <c r="AE1808" i="36"/>
  <c r="AE1810" i="36"/>
  <c r="AE1811" i="36"/>
  <c r="AE1812" i="36"/>
  <c r="AE1813" i="36"/>
  <c r="AE1814" i="36"/>
  <c r="AE1815" i="36"/>
  <c r="AE1816" i="36"/>
  <c r="AE1817" i="36"/>
  <c r="AE1818" i="36"/>
  <c r="AE1819" i="36"/>
  <c r="AE1820" i="36"/>
  <c r="AE1821" i="36"/>
  <c r="AE1822" i="36"/>
  <c r="AE1823" i="36"/>
  <c r="AE1824" i="36"/>
  <c r="AE1826" i="36"/>
  <c r="AE1827" i="36"/>
  <c r="AE1828" i="36"/>
  <c r="AE1829" i="36"/>
  <c r="AE1830" i="36"/>
  <c r="AE1831" i="36"/>
  <c r="AE1832" i="36"/>
  <c r="AE1833" i="36"/>
  <c r="AE1834" i="36"/>
  <c r="AE1835" i="36"/>
  <c r="AE1836" i="36"/>
  <c r="AE1837" i="36"/>
  <c r="AE1838" i="36"/>
  <c r="AE1839" i="36"/>
  <c r="AE1840" i="36"/>
  <c r="AE1841"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1" i="36"/>
  <c r="AE1883" i="36"/>
  <c r="AE1884" i="36"/>
  <c r="AE1885" i="36"/>
  <c r="AE1886" i="36"/>
  <c r="AE1887" i="36"/>
  <c r="AE1888" i="36"/>
  <c r="AE1889" i="36"/>
  <c r="AE1890" i="36"/>
  <c r="AE1891" i="36"/>
  <c r="AE1892" i="36"/>
  <c r="AE1893" i="36"/>
  <c r="AE1894" i="36"/>
  <c r="AE1895" i="36"/>
  <c r="AE1896" i="36"/>
  <c r="AE1897" i="36"/>
  <c r="AE1898" i="36"/>
  <c r="AE1899"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94" i="36"/>
  <c r="AE1995" i="36"/>
  <c r="AE1996" i="36"/>
  <c r="AE1997" i="36"/>
  <c r="AE1998" i="36"/>
  <c r="M1432" i="36" a="1"/>
  <c r="M1432" i="36" s="1"/>
  <c r="M746" i="36" a="1"/>
  <c r="M746" i="36" s="1"/>
  <c r="D959" i="33" l="1"/>
  <c r="M913" i="36" a="1"/>
  <c r="M913" i="36" s="1"/>
  <c r="M742" i="36" a="1"/>
  <c r="M742" i="36" s="1"/>
  <c r="M741" i="36" a="1"/>
  <c r="M741" i="36" s="1"/>
  <c r="M916" i="36" a="1"/>
  <c r="M916" i="36" s="1"/>
  <c r="M915" i="36" a="1"/>
  <c r="M915" i="36" s="1"/>
  <c r="F646" i="33"/>
  <c r="M709" i="36" a="1"/>
  <c r="M709" i="36" s="1"/>
  <c r="D43" i="33"/>
  <c r="E43" i="33"/>
  <c r="F43" i="33"/>
  <c r="D543" i="33"/>
  <c r="D483" i="33"/>
  <c r="F450" i="33"/>
  <c r="F449" i="33"/>
  <c r="E450" i="33"/>
  <c r="D450" i="33"/>
  <c r="F294" i="33"/>
  <c r="M866" i="36" a="1"/>
  <c r="M866" i="36" s="1"/>
  <c r="M865" i="36" a="1"/>
  <c r="M865" i="36" s="1"/>
  <c r="M1837" i="36" a="1"/>
  <c r="M1837" i="36" s="1"/>
  <c r="M1838" i="36" a="1"/>
  <c r="M1838" i="36" s="1"/>
  <c r="M1839" i="36" a="1"/>
  <c r="M1839" i="36" s="1"/>
  <c r="M1840" i="36" a="1"/>
  <c r="M1840" i="36" s="1"/>
  <c r="M1841" i="36" a="1"/>
  <c r="M1841" i="36" s="1"/>
  <c r="M1836" i="36" a="1"/>
  <c r="M1836" i="36" s="1"/>
  <c r="M1830" i="36" a="1"/>
  <c r="M1830" i="36" s="1"/>
  <c r="M1829" i="36" a="1"/>
  <c r="M1829" i="36" s="1"/>
  <c r="M1816" i="36" a="1"/>
  <c r="M1816" i="36" s="1"/>
  <c r="M1813" i="36" a="1"/>
  <c r="M1813" i="36" s="1"/>
  <c r="M1814" i="36" a="1"/>
  <c r="M1814" i="36" s="1"/>
  <c r="M1815" i="36" a="1"/>
  <c r="M1815" i="36" s="1"/>
  <c r="M1817" i="36" a="1"/>
  <c r="M1817" i="36" s="1"/>
  <c r="M1808" i="36" a="1"/>
  <c r="M1808" i="36" s="1"/>
  <c r="M732" i="36" a="1"/>
  <c r="M732" i="36" s="1"/>
  <c r="M635" i="36" a="1"/>
  <c r="M635" i="36" s="1"/>
  <c r="M1057" i="36" a="1"/>
  <c r="M1057" i="36" s="1"/>
  <c r="M1058" i="36" a="1"/>
  <c r="M1058" i="36" s="1"/>
  <c r="M1059" i="36" a="1"/>
  <c r="M1059" i="36" s="1"/>
  <c r="M1060" i="36" a="1"/>
  <c r="M1060" i="36" s="1"/>
  <c r="M1063" i="36" a="1"/>
  <c r="M1063" i="36" s="1"/>
  <c r="M1064" i="36" a="1"/>
  <c r="M1064" i="36" s="1"/>
  <c r="M1065" i="36" a="1"/>
  <c r="M1065" i="36" s="1"/>
  <c r="M1066" i="36" a="1"/>
  <c r="M1066" i="36" s="1"/>
  <c r="M1067" i="36" a="1"/>
  <c r="M1067" i="36" s="1"/>
  <c r="M1068" i="36" a="1"/>
  <c r="M1068" i="36" s="1"/>
  <c r="M1069" i="36" a="1"/>
  <c r="M1069" i="36" s="1"/>
  <c r="M1070" i="36" a="1"/>
  <c r="M1070" i="36" s="1"/>
  <c r="M1071" i="36" a="1"/>
  <c r="M1071" i="36" s="1"/>
  <c r="M1072" i="36" a="1"/>
  <c r="M1072" i="36" s="1"/>
  <c r="M1073" i="36" a="1"/>
  <c r="M1073" i="36" s="1"/>
  <c r="M1281" i="36" a="1"/>
  <c r="M1281" i="36" s="1"/>
  <c r="M1280" i="36" a="1"/>
  <c r="M1280" i="36" s="1"/>
  <c r="M1279" i="36" a="1"/>
  <c r="M1279" i="36" s="1"/>
  <c r="M1278" i="36" a="1"/>
  <c r="M1278" i="36" s="1"/>
  <c r="M1277" i="36" a="1"/>
  <c r="M1277" i="36" s="1"/>
  <c r="M1276" i="36" a="1"/>
  <c r="M1276" i="36" s="1"/>
  <c r="M1275" i="36" a="1"/>
  <c r="M1275" i="36" s="1"/>
  <c r="M789" i="36" a="1"/>
  <c r="M789" i="36" s="1"/>
  <c r="M620" i="36" a="1"/>
  <c r="M620" i="36" s="1"/>
  <c r="M616" i="36" a="1"/>
  <c r="M616" i="36" s="1"/>
  <c r="M609" i="36" a="1"/>
  <c r="M609" i="36" s="1"/>
  <c r="M608" i="36" a="1"/>
  <c r="M608" i="36" s="1"/>
  <c r="M607" i="36" a="1"/>
  <c r="M607" i="36" s="1"/>
  <c r="M606" i="36" a="1"/>
  <c r="M606" i="36" s="1"/>
  <c r="M605" i="36" a="1"/>
  <c r="M605" i="36" s="1"/>
  <c r="M604" i="36" a="1"/>
  <c r="M604" i="36" s="1"/>
  <c r="M602" i="36" a="1"/>
  <c r="M602" i="36" s="1"/>
  <c r="M599" i="36" a="1"/>
  <c r="M599" i="36" s="1"/>
  <c r="M598" i="36" a="1"/>
  <c r="M598" i="36" s="1"/>
  <c r="M576" i="36" a="1"/>
  <c r="M576" i="36" s="1"/>
  <c r="M1356" i="36" a="1"/>
  <c r="M1356" i="36" s="1"/>
  <c r="M1192" i="36" a="1"/>
  <c r="M1192" i="36" s="1"/>
  <c r="M981" i="36" a="1"/>
  <c r="M981" i="36" s="1"/>
  <c r="M980" i="36" a="1"/>
  <c r="M980" i="36" s="1"/>
  <c r="M933" i="36" a="1"/>
  <c r="M933" i="36" s="1"/>
  <c r="M850" i="36" a="1"/>
  <c r="M850" i="36" s="1"/>
  <c r="M1353" i="36" a="1"/>
  <c r="M1353"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23" i="36" a="1"/>
  <c r="M1223" i="36" s="1"/>
  <c r="M1998" i="36" a="1"/>
  <c r="M1998" i="36" s="1"/>
  <c r="M1997" i="36" a="1"/>
  <c r="M1997" i="36" s="1"/>
  <c r="M1996" i="36" a="1"/>
  <c r="M1996" i="36" s="1"/>
  <c r="M1995" i="36" a="1"/>
  <c r="M1995" i="36" s="1"/>
  <c r="M1994" i="36" a="1"/>
  <c r="M1994"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28" i="36" a="1"/>
  <c r="M1828" i="36" s="1"/>
  <c r="M1827" i="36" a="1"/>
  <c r="M1827" i="36" s="1"/>
  <c r="M1826" i="36" a="1"/>
  <c r="M1826" i="36" s="1"/>
  <c r="M1823" i="36" a="1"/>
  <c r="M1823" i="36" s="1"/>
  <c r="M1822" i="36" a="1"/>
  <c r="M1822" i="36" s="1"/>
  <c r="M1821" i="36" a="1"/>
  <c r="M1821" i="36" s="1"/>
  <c r="M1820" i="36" a="1"/>
  <c r="M1820" i="36" s="1"/>
  <c r="M1835" i="36" a="1"/>
  <c r="M1835" i="36" s="1"/>
  <c r="M1819" i="36" a="1"/>
  <c r="M1819" i="36" s="1"/>
  <c r="M1818" i="36" a="1"/>
  <c r="M1818" i="36" s="1"/>
  <c r="M1834" i="36" a="1"/>
  <c r="M1834" i="36" s="1"/>
  <c r="M1833" i="36" a="1"/>
  <c r="M1833" i="36" s="1"/>
  <c r="M1832" i="36" a="1"/>
  <c r="M1832" i="36" s="1"/>
  <c r="M1831" i="36" a="1"/>
  <c r="M1831" i="36" s="1"/>
  <c r="M1812" i="36" a="1"/>
  <c r="M1812" i="36" s="1"/>
  <c r="M1811" i="36" a="1"/>
  <c r="M1811" i="36" s="1"/>
  <c r="M1810" i="36" a="1"/>
  <c r="M1810" i="36" s="1"/>
  <c r="M1807" i="36" a="1"/>
  <c r="M1807" i="36" s="1"/>
  <c r="M1806" i="36" a="1"/>
  <c r="M1806" i="36" s="1"/>
  <c r="M1805" i="36" a="1"/>
  <c r="M1805" i="36" s="1"/>
  <c r="M1804" i="36" a="1"/>
  <c r="M1804" i="36" s="1"/>
  <c r="M1803" i="36" a="1"/>
  <c r="M1803" i="36" s="1"/>
  <c r="M1802" i="36" a="1"/>
  <c r="M1802" i="36" s="1"/>
  <c r="M1801" i="36" a="1"/>
  <c r="M1801"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48" i="36" a="1"/>
  <c r="M1748" i="36" s="1"/>
  <c r="M1747" i="36" a="1"/>
  <c r="M1747" i="36" s="1"/>
  <c r="M1744" i="36" a="1"/>
  <c r="M1744" i="36" s="1"/>
  <c r="M1743" i="36" a="1"/>
  <c r="M1743" i="36" s="1"/>
  <c r="M1742" i="36" a="1"/>
  <c r="M1742" i="36" s="1"/>
  <c r="M1741" i="36" a="1"/>
  <c r="M1741" i="36" s="1"/>
  <c r="M1737" i="36" a="1"/>
  <c r="M1737" i="36" s="1"/>
  <c r="M1740" i="36" a="1"/>
  <c r="M1740" i="36" s="1"/>
  <c r="M1739" i="36" a="1"/>
  <c r="M1739" i="36" s="1"/>
  <c r="M1738" i="36" a="1"/>
  <c r="M1738" i="36" s="1"/>
  <c r="M1736" i="36" a="1"/>
  <c r="M1736" i="36" s="1"/>
  <c r="M1735" i="36" a="1"/>
  <c r="M1735" i="36" s="1"/>
  <c r="M1734" i="36" a="1"/>
  <c r="M1734" i="36" s="1"/>
  <c r="M1733" i="36" a="1"/>
  <c r="M1733" i="36" s="1"/>
  <c r="M1732" i="36" a="1"/>
  <c r="M1732"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57" i="36" a="1"/>
  <c r="M1557" i="36" s="1"/>
  <c r="M1556" i="36" a="1"/>
  <c r="M1556" i="36" s="1"/>
  <c r="M1555" i="36" a="1"/>
  <c r="M1555" i="36" s="1"/>
  <c r="M1554" i="36" a="1"/>
  <c r="M1554" i="36" s="1"/>
  <c r="M1553" i="36" a="1"/>
  <c r="M1553" i="36" s="1"/>
  <c r="M1552" i="36" a="1"/>
  <c r="M1552" i="36" s="1"/>
  <c r="M1348" i="36" a="1"/>
  <c r="M1348" i="36" s="1"/>
  <c r="M1551" i="36" a="1"/>
  <c r="M1551" i="36" s="1"/>
  <c r="M1550" i="36" a="1"/>
  <c r="M1550" i="36" s="1"/>
  <c r="M1549" i="36" a="1"/>
  <c r="M1549" i="36" s="1"/>
  <c r="M1548" i="36" a="1"/>
  <c r="M1548" i="36" s="1"/>
  <c r="U1548" i="36" s="1" a="1"/>
  <c r="U1548" i="36" s="1"/>
  <c r="M1547" i="36" a="1"/>
  <c r="M1547" i="36" s="1"/>
  <c r="M1546" i="36" a="1"/>
  <c r="M1546" i="36" s="1"/>
  <c r="M1545" i="36" a="1"/>
  <c r="M1545" i="36" s="1"/>
  <c r="M1544" i="36" a="1"/>
  <c r="M1544" i="36" s="1"/>
  <c r="M1543" i="36" a="1"/>
  <c r="M1543" i="36" s="1"/>
  <c r="U1543" i="36" s="1" a="1"/>
  <c r="U1543" i="36" s="1"/>
  <c r="M1542" i="36" a="1"/>
  <c r="M1542"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392" i="36" a="1"/>
  <c r="M1392" i="36" s="1"/>
  <c r="M1391" i="36" a="1"/>
  <c r="M1391"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425" i="36" a="1"/>
  <c r="M1425" i="36" s="1"/>
  <c r="M1503" i="36" a="1"/>
  <c r="M1503" i="36" s="1"/>
  <c r="M1424" i="36" a="1"/>
  <c r="M1424"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4" i="36" a="1"/>
  <c r="M1434" i="36" s="1"/>
  <c r="M1433" i="36" a="1"/>
  <c r="M1433" i="36" s="1"/>
  <c r="M1431" i="36" a="1"/>
  <c r="M1431" i="36" s="1"/>
  <c r="M1423" i="36" a="1"/>
  <c r="M1423"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5" i="36" a="1"/>
  <c r="M1355" i="36" s="1"/>
  <c r="M1354" i="36" a="1"/>
  <c r="M1354" i="36" s="1"/>
  <c r="M1352" i="36" a="1"/>
  <c r="M1352" i="36" s="1"/>
  <c r="M1351" i="36" a="1"/>
  <c r="M1351" i="36" s="1"/>
  <c r="M1350" i="36" a="1"/>
  <c r="M1350" i="36" s="1"/>
  <c r="M1349" i="36" a="1"/>
  <c r="M1349" i="36" s="1"/>
  <c r="M1347" i="36" a="1"/>
  <c r="M1347" i="36" s="1"/>
  <c r="M1346" i="36" a="1"/>
  <c r="M1346" i="36" s="1"/>
  <c r="M1345" i="36" a="1"/>
  <c r="M1345" i="36" s="1"/>
  <c r="M1343" i="36" a="1"/>
  <c r="M1343" i="36" s="1"/>
  <c r="M1342" i="36" a="1"/>
  <c r="M1342" i="36" s="1"/>
  <c r="M1341" i="36" a="1"/>
  <c r="M1341"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18" i="36" a="1"/>
  <c r="M1318" i="36" s="1"/>
  <c r="M1317" i="36" a="1"/>
  <c r="M1317" i="36" s="1"/>
  <c r="M1316" i="36" a="1"/>
  <c r="M1316" i="36" s="1"/>
  <c r="M1315" i="36" a="1"/>
  <c r="M1315" i="36" s="1"/>
  <c r="M1314" i="36" a="1"/>
  <c r="M1314" i="36" s="1"/>
  <c r="M1313" i="36" a="1"/>
  <c r="M1313"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U1111" i="36" s="1" a="1"/>
  <c r="U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U1099" i="36" s="1" a="1"/>
  <c r="U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4" i="36" a="1"/>
  <c r="M914"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4" i="36" a="1"/>
  <c r="M864" i="36" s="1"/>
  <c r="M863" i="36" a="1"/>
  <c r="M863" i="36" s="1"/>
  <c r="M862" i="36" a="1"/>
  <c r="M862" i="36" s="1"/>
  <c r="M861" i="36" a="1"/>
  <c r="M861" i="36" s="1"/>
  <c r="M860" i="36" a="1"/>
  <c r="M860" i="36" s="1"/>
  <c r="M859" i="36" a="1"/>
  <c r="M859" i="36" s="1"/>
  <c r="M858" i="36" a="1"/>
  <c r="M858" i="36" s="1"/>
  <c r="M853" i="36" a="1"/>
  <c r="M853" i="36" s="1"/>
  <c r="M852" i="36" a="1"/>
  <c r="M852" i="36" s="1"/>
  <c r="M851" i="36" a="1"/>
  <c r="M851"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45" i="36" a="1"/>
  <c r="M745" i="36" s="1"/>
  <c r="M744" i="36" a="1"/>
  <c r="M744" i="36" s="1"/>
  <c r="M743" i="36" a="1"/>
  <c r="M743" i="36" s="1"/>
  <c r="M740" i="36" a="1"/>
  <c r="M740" i="36" s="1"/>
  <c r="M739" i="36" a="1"/>
  <c r="M739" i="36" s="1"/>
  <c r="M738" i="36" a="1"/>
  <c r="M738" i="36" s="1"/>
  <c r="M737" i="36" a="1"/>
  <c r="M737" i="36" s="1"/>
  <c r="M736" i="36" a="1"/>
  <c r="M736" i="36" s="1"/>
  <c r="M735" i="36" a="1"/>
  <c r="M735" i="36" s="1"/>
  <c r="M734" i="36" a="1"/>
  <c r="M734" i="36" s="1"/>
  <c r="M733" i="36" a="1"/>
  <c r="M733"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6" i="36" a="1"/>
  <c r="M716" i="36" s="1"/>
  <c r="M715" i="36" a="1"/>
  <c r="M715" i="36" s="1"/>
  <c r="M714" i="36" a="1"/>
  <c r="M714" i="36" s="1"/>
  <c r="M713" i="36" a="1"/>
  <c r="M713" i="36" s="1"/>
  <c r="M712" i="36" a="1"/>
  <c r="M712" i="36" s="1"/>
  <c r="M711" i="36" a="1"/>
  <c r="M711" i="36" s="1"/>
  <c r="M710" i="36" a="1"/>
  <c r="M710"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19" i="36" a="1"/>
  <c r="M619" i="36" s="1"/>
  <c r="M618" i="36" a="1"/>
  <c r="M618" i="36" s="1"/>
  <c r="M617" i="36" a="1"/>
  <c r="M617" i="36" s="1"/>
  <c r="M615" i="36" a="1"/>
  <c r="M615" i="36" s="1"/>
  <c r="M614" i="36" a="1"/>
  <c r="M614" i="36" s="1"/>
  <c r="M613" i="36" a="1"/>
  <c r="M613" i="36" s="1"/>
  <c r="M612" i="36" a="1"/>
  <c r="M612" i="36" s="1"/>
  <c r="M611" i="36" a="1"/>
  <c r="M611" i="36" s="1"/>
  <c r="M610" i="36" a="1"/>
  <c r="M610" i="36" s="1"/>
  <c r="M603" i="36" a="1"/>
  <c r="M603" i="36" s="1"/>
  <c r="M601" i="36" a="1"/>
  <c r="M601" i="36" s="1"/>
  <c r="M600" i="36" a="1"/>
  <c r="M600"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2" i="36" a="1"/>
  <c r="M432" i="36" s="1"/>
  <c r="M434" i="36" a="1"/>
  <c r="M434" i="36" s="1"/>
  <c r="M433" i="36" a="1"/>
  <c r="M433" i="36" s="1"/>
  <c r="M431" i="36" a="1"/>
  <c r="M431" i="36" s="1"/>
  <c r="M430" i="36" a="1"/>
  <c r="M430" i="36" s="1"/>
  <c r="M429" i="36" a="1"/>
  <c r="M429"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27" i="36" l="1"/>
  <c r="AE1428" i="36"/>
  <c r="AE1430" i="36"/>
  <c r="AE1429" i="36"/>
  <c r="AE1426" i="36"/>
  <c r="AE657" i="36"/>
  <c r="AE1229" i="36"/>
  <c r="AE1045" i="36"/>
  <c r="AD917" i="36"/>
  <c r="AD565" i="36"/>
  <c r="AE953" i="36"/>
  <c r="AE1500" i="36"/>
  <c r="AD575" i="36"/>
  <c r="AD1610" i="36"/>
  <c r="AE1251" i="36"/>
  <c r="AD1585" i="36"/>
  <c r="AE1131" i="36"/>
  <c r="AE680" i="36"/>
  <c r="AE1286" i="36"/>
  <c r="AE702" i="36"/>
  <c r="AE1342" i="36"/>
  <c r="AE667" i="36"/>
  <c r="AD1332" i="36"/>
  <c r="AE610" i="36"/>
  <c r="AE1035" i="36"/>
  <c r="AE1580" i="36"/>
  <c r="AE917" i="36"/>
  <c r="AE1610" i="36"/>
  <c r="AE1078" i="36"/>
  <c r="AE1058" i="36"/>
  <c r="AE1125" i="36"/>
  <c r="AE1701" i="36"/>
  <c r="AE1138" i="36"/>
  <c r="AE1019" i="36"/>
  <c r="AE1557" i="36"/>
  <c r="AE1121" i="36"/>
  <c r="AE781" i="36"/>
  <c r="AE1326" i="36"/>
  <c r="AE674" i="36"/>
  <c r="AE1347" i="36"/>
  <c r="AE895" i="36"/>
  <c r="AE1574" i="36"/>
  <c r="AE876" i="36"/>
  <c r="AE1457" i="36"/>
  <c r="AE889" i="36"/>
  <c r="AE765" i="36"/>
  <c r="AE1307" i="36"/>
  <c r="AE658" i="36"/>
  <c r="AE1323" i="36"/>
  <c r="AD895" i="36"/>
  <c r="AE1348" i="36"/>
  <c r="AE858" i="36"/>
  <c r="AE1441" i="36"/>
  <c r="AE648" i="36"/>
  <c r="AD1153" i="36"/>
  <c r="AE1114" i="36"/>
  <c r="AE605" i="36"/>
  <c r="AD1145" i="36"/>
  <c r="AE671" i="36"/>
  <c r="AE1301" i="36"/>
  <c r="AE634" i="36"/>
  <c r="AE1187" i="36"/>
  <c r="AD620" i="36"/>
  <c r="AE833" i="36"/>
  <c r="AE1098" i="36"/>
  <c r="AE1708" i="36"/>
  <c r="AE1129" i="36"/>
  <c r="AE654" i="36"/>
  <c r="AE1284" i="36"/>
  <c r="AE617" i="36"/>
  <c r="AE1171" i="36"/>
  <c r="AE1516" i="36"/>
  <c r="AE1279" i="36"/>
  <c r="AE1543" i="36"/>
  <c r="AE867" i="36"/>
  <c r="AD1510" i="36"/>
  <c r="AE931" i="36"/>
  <c r="AD1280" i="36"/>
  <c r="AE1043" i="36"/>
  <c r="AE1638" i="36"/>
  <c r="AE973" i="36"/>
  <c r="AE1269" i="36"/>
  <c r="AD1543" i="36"/>
  <c r="AE844" i="36"/>
  <c r="AE1496" i="36"/>
  <c r="AE912" i="36"/>
  <c r="AE599" i="36"/>
  <c r="AE1027" i="36"/>
  <c r="AE1622" i="36"/>
  <c r="AD973" i="36"/>
  <c r="AE1037" i="36"/>
  <c r="AD1327" i="36"/>
  <c r="AE582" i="36"/>
  <c r="AE1247" i="36"/>
  <c r="AE655" i="36"/>
  <c r="AE1523" i="36"/>
  <c r="AE822" i="36"/>
  <c r="AE1395" i="36"/>
  <c r="AE715" i="36"/>
  <c r="AD816" i="36"/>
  <c r="AE1308" i="36"/>
  <c r="AD655" i="36"/>
  <c r="AD1523" i="36"/>
  <c r="AE806" i="36"/>
  <c r="AE1377" i="36"/>
  <c r="AE698" i="36"/>
  <c r="AE586" i="36"/>
  <c r="AE1107" i="36"/>
  <c r="AE1712" i="36"/>
  <c r="AE1050" i="36"/>
  <c r="AE1661" i="36"/>
  <c r="AD982" i="36"/>
  <c r="AE741" i="36"/>
  <c r="AE1260" i="36"/>
  <c r="AE575" i="36"/>
  <c r="AE1172" i="36"/>
  <c r="AE647" i="36"/>
  <c r="AE1649" i="36"/>
  <c r="AE1685" i="36"/>
  <c r="AE1696" i="36"/>
  <c r="AE1034" i="36"/>
  <c r="AE1645" i="36"/>
  <c r="AE964" i="36"/>
  <c r="AE865" i="36"/>
  <c r="AE1244" i="36"/>
  <c r="AE1156" i="36"/>
  <c r="AE1064" i="36"/>
  <c r="AE1410" i="36"/>
  <c r="AE1514" i="36"/>
  <c r="AE797" i="36"/>
  <c r="AE1423" i="36"/>
  <c r="AE740" i="36"/>
  <c r="AE1576" i="36"/>
  <c r="AE996" i="36"/>
  <c r="AE1589" i="36"/>
  <c r="AE926" i="36"/>
  <c r="AE1548" i="36"/>
  <c r="AE1167" i="36"/>
  <c r="AD1320" i="36"/>
  <c r="AD987" i="36"/>
  <c r="AD1270" i="36"/>
  <c r="AD1276" i="36"/>
  <c r="AD974" i="36"/>
  <c r="AD1416" i="36"/>
  <c r="AD777" i="36"/>
  <c r="AD1538" i="36"/>
  <c r="AD949" i="36"/>
  <c r="AD583" i="36"/>
  <c r="AD567" i="36"/>
  <c r="AD1234" i="36"/>
  <c r="AD629" i="36"/>
  <c r="AD1357" i="36"/>
  <c r="AD1413" i="36"/>
  <c r="AD1040" i="36"/>
  <c r="AD1222" i="36"/>
  <c r="AD1474" i="36"/>
  <c r="AD893" i="36"/>
  <c r="AD1640" i="36"/>
  <c r="AD1345" i="36"/>
  <c r="AD738" i="36"/>
  <c r="AD946" i="36"/>
  <c r="AD606" i="36"/>
  <c r="AD1180" i="36"/>
  <c r="AD1100" i="36"/>
  <c r="AD1566" i="36"/>
  <c r="AD1219" i="36"/>
  <c r="AD1004" i="36"/>
  <c r="AD1063" i="36"/>
  <c r="AD959" i="36"/>
  <c r="AD1142" i="36"/>
  <c r="AD1642" i="36"/>
  <c r="AD998" i="36"/>
  <c r="AD563" i="36"/>
  <c r="AD1515" i="36"/>
  <c r="AD616" i="36"/>
  <c r="AD1296" i="36"/>
  <c r="AD753" i="36"/>
  <c r="AD1239" i="36"/>
  <c r="AD1241" i="36"/>
  <c r="AD1277" i="36"/>
  <c r="AD1459" i="36"/>
  <c r="AD685" i="36"/>
  <c r="AD1715" i="36"/>
  <c r="AD1228" i="36"/>
  <c r="AD1707" i="36"/>
  <c r="AD1071" i="36"/>
  <c r="AD1197" i="36"/>
  <c r="AD1450" i="36"/>
  <c r="AD1020" i="36"/>
  <c r="AD922" i="36"/>
  <c r="AD1152" i="36"/>
  <c r="AD1007" i="36"/>
  <c r="AD1456" i="36"/>
  <c r="AD1504" i="36"/>
  <c r="AD1224" i="36"/>
  <c r="AD1703" i="36"/>
  <c r="AD928" i="36"/>
  <c r="AD1672" i="36"/>
  <c r="AD577" i="36"/>
  <c r="AD1595" i="36"/>
  <c r="AD1539" i="36"/>
  <c r="AD1387" i="36"/>
  <c r="AD1293" i="36"/>
  <c r="AD1041" i="36"/>
  <c r="AD1641" i="36"/>
  <c r="AD997" i="36"/>
  <c r="AD1210" i="36"/>
  <c r="AD562" i="36"/>
  <c r="AD1246" i="36"/>
  <c r="AD984" i="36"/>
  <c r="AD1467" i="36"/>
  <c r="AD1616" i="36"/>
  <c r="AD568" i="36"/>
  <c r="AD1650" i="36"/>
  <c r="AD1683" i="36"/>
  <c r="AD1472" i="36"/>
  <c r="AD1123" i="36"/>
  <c r="AD1360" i="36"/>
  <c r="AD788" i="36"/>
  <c r="AD1699" i="36"/>
  <c r="AD1046" i="36"/>
  <c r="AD604" i="36"/>
  <c r="AD564" i="36"/>
  <c r="AD1306" i="36"/>
  <c r="AD1556" i="36"/>
  <c r="AD951" i="36"/>
  <c r="AD1567" i="36"/>
  <c r="AD1297" i="36"/>
  <c r="AD632" i="36"/>
  <c r="AD736" i="36"/>
  <c r="AD1704" i="36"/>
  <c r="AD1013" i="36"/>
  <c r="AD602" i="36"/>
  <c r="AD1262" i="36"/>
  <c r="AD1448" i="36"/>
  <c r="AD1254" i="36"/>
  <c r="AD1231" i="36"/>
  <c r="AD1070" i="36"/>
  <c r="AD1232" i="36"/>
  <c r="AD1434" i="36"/>
  <c r="AD751" i="36"/>
  <c r="AD571" i="36"/>
  <c r="AD1488" i="36"/>
  <c r="AD1139" i="36"/>
  <c r="AD976" i="36"/>
  <c r="AD1245" i="36"/>
  <c r="AD579" i="36"/>
  <c r="AD1079" i="36"/>
  <c r="AD673" i="36"/>
  <c r="AD1498" i="36"/>
  <c r="AD968" i="36"/>
  <c r="AD1648" i="36"/>
  <c r="AD834" i="36"/>
  <c r="AD1088" i="36"/>
  <c r="AD1314" i="36"/>
  <c r="AD1394" i="36"/>
  <c r="AD875" i="36"/>
  <c r="AD1243" i="36"/>
  <c r="AD1029" i="36"/>
  <c r="AD597" i="36"/>
  <c r="AD1097" i="36"/>
  <c r="AD1249" i="36"/>
  <c r="AD1513" i="36"/>
  <c r="AD608" i="36"/>
  <c r="AD1216" i="36"/>
  <c r="AD1065" i="36"/>
  <c r="AD1005" i="36"/>
  <c r="AD1235" i="36"/>
  <c r="AD1502" i="36"/>
  <c r="AD650" i="36"/>
  <c r="AD1361" i="36"/>
  <c r="AD837" i="36"/>
  <c r="AD1551" i="36"/>
  <c r="AD598" i="36"/>
  <c r="AD1226" i="36"/>
  <c r="AD1705" i="36"/>
  <c r="AD879" i="36"/>
  <c r="AD635" i="36"/>
  <c r="AD948" i="36"/>
  <c r="AD898" i="36"/>
  <c r="AD1410" i="36"/>
  <c r="AD1064" i="36"/>
  <c r="AD1171" i="36"/>
  <c r="AD1107" i="36"/>
  <c r="AD1342" i="36"/>
  <c r="AD1279" i="36"/>
  <c r="AD1045" i="36"/>
  <c r="AD1286" i="36"/>
  <c r="AD1553" i="36"/>
  <c r="AD1323" i="36"/>
  <c r="AD1496" i="36"/>
  <c r="AD1516" i="36"/>
  <c r="AD969" i="36"/>
  <c r="AD1528" i="36"/>
  <c r="AD1375" i="36"/>
  <c r="AD1318" i="36"/>
  <c r="AD1535" i="36"/>
  <c r="AD911" i="36"/>
  <c r="AD947" i="36"/>
  <c r="AD883" i="36"/>
  <c r="AD1565" i="36"/>
  <c r="AD1035" i="36"/>
  <c r="AD1526" i="36"/>
  <c r="AD611" i="36"/>
  <c r="AD1086" i="36"/>
  <c r="AD1586" i="36"/>
  <c r="AD1489" i="36"/>
  <c r="AD1205" i="36"/>
  <c r="AD1157" i="36"/>
  <c r="AD566" i="36"/>
  <c r="AE780" i="36"/>
  <c r="AE1402" i="36"/>
  <c r="AE723" i="36"/>
  <c r="AE1553" i="36"/>
  <c r="AE977" i="36"/>
  <c r="AE1573" i="36"/>
  <c r="AD926" i="36"/>
  <c r="AE1530" i="36"/>
  <c r="AE1633" i="36"/>
  <c r="AE937" i="36"/>
  <c r="AE569" i="36"/>
  <c r="AE1253" i="36"/>
  <c r="AE873" i="36"/>
  <c r="AE662" i="36"/>
  <c r="AE1021" i="36"/>
  <c r="AE933" i="36"/>
  <c r="AE631" i="36"/>
  <c r="AE1151" i="36"/>
  <c r="AE800" i="36"/>
  <c r="AD1267" i="36"/>
  <c r="AE1585" i="36"/>
  <c r="AE1147" i="36"/>
  <c r="AE955" i="36"/>
  <c r="AE1303" i="36"/>
  <c r="AE720" i="36"/>
  <c r="AE1362" i="36"/>
  <c r="AE683" i="36"/>
  <c r="AE1359" i="36"/>
  <c r="AE678" i="36"/>
  <c r="AE609" i="36"/>
  <c r="AE1526" i="36"/>
  <c r="AE1292" i="36"/>
  <c r="AE1051" i="36"/>
  <c r="AE814" i="36"/>
  <c r="AE1517" i="36"/>
  <c r="AE1565" i="36"/>
  <c r="AE1352" i="36"/>
  <c r="AE1099" i="36"/>
  <c r="AE829" i="36"/>
  <c r="AE1614" i="36"/>
  <c r="AE1369" i="36"/>
  <c r="AE1148" i="36"/>
  <c r="AE883" i="36"/>
  <c r="AE625" i="36"/>
  <c r="AE1693" i="36"/>
  <c r="AE1465" i="36"/>
  <c r="AE1179" i="36"/>
  <c r="AE706" i="36"/>
  <c r="AE913" i="36"/>
  <c r="AE1288" i="36"/>
  <c r="AE999" i="36"/>
  <c r="AE777" i="36"/>
  <c r="AE1455" i="36"/>
  <c r="AE1643" i="36"/>
  <c r="AE1382" i="36"/>
  <c r="AE1161" i="36"/>
  <c r="AE947" i="36"/>
  <c r="AE688" i="36"/>
  <c r="AE904" i="36"/>
  <c r="AE1609" i="36"/>
  <c r="AE1346" i="36"/>
  <c r="AE1110" i="36"/>
  <c r="AE911" i="36"/>
  <c r="AE703" i="36"/>
  <c r="AE1057" i="36"/>
  <c r="AE1535" i="36"/>
  <c r="AE1302" i="36"/>
  <c r="AE1028" i="36"/>
  <c r="AE758" i="36"/>
  <c r="AE587" i="36"/>
  <c r="AE1607" i="36"/>
  <c r="AE1318" i="36"/>
  <c r="AE1092" i="36"/>
  <c r="AE859" i="36"/>
  <c r="AE618" i="36"/>
  <c r="AE1623" i="36"/>
  <c r="AE1396" i="36"/>
  <c r="AE908" i="36"/>
  <c r="AE668" i="36"/>
  <c r="AE1670" i="36"/>
  <c r="AE1442" i="36"/>
  <c r="AE958" i="36"/>
  <c r="AE716" i="36"/>
  <c r="AE1192" i="36"/>
  <c r="AE1221" i="36"/>
  <c r="AE1008" i="36"/>
  <c r="AE754" i="36"/>
  <c r="AE1054" i="36"/>
  <c r="AE1375" i="36"/>
  <c r="AE1170" i="36"/>
  <c r="AE924" i="36"/>
  <c r="AE681" i="36"/>
  <c r="AE1066" i="36"/>
  <c r="AE1528" i="36"/>
  <c r="AE1311" i="36"/>
  <c r="AE832" i="36"/>
  <c r="AE1681" i="36"/>
  <c r="AE1453" i="36"/>
  <c r="AE1200" i="36"/>
  <c r="AE969" i="36"/>
  <c r="AE711" i="36"/>
  <c r="AE1353" i="36"/>
  <c r="AE1267" i="36"/>
  <c r="AE798" i="36"/>
  <c r="AE1153" i="36"/>
  <c r="AE1327" i="36"/>
  <c r="AE1083" i="36"/>
  <c r="AE813" i="36"/>
  <c r="AE566" i="36"/>
  <c r="AE1597" i="36"/>
  <c r="AE1351" i="36"/>
  <c r="AE1132" i="36"/>
  <c r="AE600" i="36"/>
  <c r="AE1677" i="36"/>
  <c r="AE1449" i="36"/>
  <c r="AE1163" i="36"/>
  <c r="AE690" i="36"/>
  <c r="AE1072" i="36"/>
  <c r="AE1510" i="36"/>
  <c r="AE1263" i="36"/>
  <c r="AE982" i="36"/>
  <c r="AE761" i="36"/>
  <c r="AE1202" i="36"/>
  <c r="AE1627" i="36"/>
  <c r="AE1366" i="36"/>
  <c r="AE1145" i="36"/>
  <c r="AE672" i="36"/>
  <c r="AE630" i="36"/>
  <c r="AE1593" i="36"/>
  <c r="AE1322" i="36"/>
  <c r="AE1094" i="36"/>
  <c r="AE687" i="36"/>
  <c r="AE1280" i="36"/>
  <c r="AE1285" i="36"/>
  <c r="AE1012" i="36"/>
  <c r="AE737" i="36"/>
  <c r="AE915" i="36"/>
  <c r="AE1590" i="36"/>
  <c r="AE1076" i="36"/>
  <c r="AE838" i="36"/>
  <c r="AE592" i="36"/>
  <c r="AE1606" i="36"/>
  <c r="AE1378" i="36"/>
  <c r="AE1141" i="36"/>
  <c r="AE892" i="36"/>
  <c r="AE651" i="36"/>
  <c r="AE1654" i="36"/>
  <c r="AE1415" i="36"/>
  <c r="AE1188" i="36"/>
  <c r="AE942" i="36"/>
  <c r="AE699" i="36"/>
  <c r="AE1717" i="36"/>
  <c r="AE1473" i="36"/>
  <c r="AE1204" i="36"/>
  <c r="AE992" i="36"/>
  <c r="AE733" i="36"/>
  <c r="AE872" i="36"/>
  <c r="AE1570" i="36"/>
  <c r="AE1154" i="36"/>
  <c r="AE905" i="36"/>
  <c r="AE665" i="36"/>
  <c r="AE620" i="36"/>
  <c r="AE1295" i="36"/>
  <c r="AE1053" i="36"/>
  <c r="AE816" i="36"/>
  <c r="AE611" i="36"/>
  <c r="AE1665" i="36"/>
  <c r="AE1435" i="36"/>
  <c r="AE1183" i="36"/>
  <c r="AE694" i="36"/>
  <c r="AE1680" i="36"/>
  <c r="AE1484" i="36"/>
  <c r="AE1233" i="36"/>
  <c r="AE1003" i="36"/>
  <c r="AE747" i="36"/>
  <c r="AE1069" i="36"/>
  <c r="AE1291" i="36"/>
  <c r="AE1018" i="36"/>
  <c r="AE764" i="36"/>
  <c r="AE1185" i="36"/>
  <c r="AE1542" i="36"/>
  <c r="AE1290" i="36"/>
  <c r="AE1082" i="36"/>
  <c r="AE828" i="36"/>
  <c r="AE565" i="36"/>
  <c r="AE1629" i="36"/>
  <c r="AE1384" i="36"/>
  <c r="AE1113" i="36"/>
  <c r="AE898" i="36"/>
  <c r="AE641" i="36"/>
  <c r="AE1692" i="36"/>
  <c r="AE1212" i="36"/>
  <c r="AE948" i="36"/>
  <c r="AE705" i="36"/>
  <c r="AE742" i="36"/>
  <c r="AE1594" i="36"/>
  <c r="AE1111" i="36"/>
  <c r="AE896" i="36"/>
  <c r="AE639" i="36"/>
  <c r="AE635" i="36"/>
  <c r="AE879" i="36"/>
  <c r="AE638" i="36"/>
  <c r="AE1705" i="36"/>
  <c r="AE1507" i="36"/>
  <c r="AE1226" i="36"/>
  <c r="AE961" i="36"/>
  <c r="AE686" i="36"/>
  <c r="AE1534" i="36"/>
  <c r="AE1259" i="36"/>
  <c r="AE1011" i="36"/>
  <c r="AE790" i="36"/>
  <c r="AE1424" i="36"/>
  <c r="AE1551" i="36"/>
  <c r="AE837" i="36"/>
  <c r="AE591" i="36"/>
  <c r="AE1605" i="36"/>
  <c r="AE1361" i="36"/>
  <c r="AE1140" i="36"/>
  <c r="AE907" i="36"/>
  <c r="AE650" i="36"/>
  <c r="AE1669" i="36"/>
  <c r="AE1414" i="36"/>
  <c r="AE957" i="36"/>
  <c r="AE682" i="36"/>
  <c r="AE1518" i="36"/>
  <c r="AE1332" i="36"/>
  <c r="AE1104" i="36"/>
  <c r="AE851" i="36"/>
  <c r="AE613" i="36"/>
  <c r="AE1714" i="36"/>
  <c r="AE1502" i="36"/>
  <c r="AE1235" i="36"/>
  <c r="AE1005" i="36"/>
  <c r="AE783" i="36"/>
  <c r="AE1065" i="36"/>
  <c r="AE1617" i="36"/>
  <c r="AE1388" i="36"/>
  <c r="AE1135" i="36"/>
  <c r="AE921" i="36"/>
  <c r="AE645" i="36"/>
  <c r="AE1664" i="36"/>
  <c r="AE1468" i="36"/>
  <c r="AE1216" i="36"/>
  <c r="AE986" i="36"/>
  <c r="AE727" i="36"/>
  <c r="AE608" i="36"/>
  <c r="AE1513" i="36"/>
  <c r="AE1266" i="36"/>
  <c r="AE1002" i="36"/>
  <c r="AE745" i="36"/>
  <c r="AE849" i="36"/>
  <c r="AE1392" i="36"/>
  <c r="AE1265" i="36"/>
  <c r="AE1049" i="36"/>
  <c r="AE812" i="36"/>
  <c r="AE1635" i="36"/>
  <c r="AE1613" i="36"/>
  <c r="AE1368" i="36"/>
  <c r="AE1097" i="36"/>
  <c r="AE624" i="36"/>
  <c r="AE1676" i="36"/>
  <c r="AE1480" i="36"/>
  <c r="AE1195" i="36"/>
  <c r="AE689" i="36"/>
  <c r="AE866" i="36"/>
  <c r="AE1577" i="36"/>
  <c r="AE1304" i="36"/>
  <c r="AE1095" i="36"/>
  <c r="AE880" i="36"/>
  <c r="AE622" i="36"/>
  <c r="AE1536" i="36"/>
  <c r="AE1261" i="36"/>
  <c r="AE1029" i="36"/>
  <c r="AE621" i="36"/>
  <c r="AE1493" i="36"/>
  <c r="AE945" i="36"/>
  <c r="AE670" i="36"/>
  <c r="AE1522" i="36"/>
  <c r="AE1243" i="36"/>
  <c r="AE995" i="36"/>
  <c r="AE773" i="36"/>
  <c r="AE1137" i="36"/>
  <c r="AE1317" i="36"/>
  <c r="AE1091" i="36"/>
  <c r="AE574" i="36"/>
  <c r="AE1588" i="36"/>
  <c r="AE1124" i="36"/>
  <c r="AE891" i="36"/>
  <c r="AE1653" i="36"/>
  <c r="AE1394" i="36"/>
  <c r="AE1155" i="36"/>
  <c r="AE941" i="36"/>
  <c r="AE666" i="36"/>
  <c r="AE1275" i="36"/>
  <c r="AE1503" i="36"/>
  <c r="AE1314" i="36"/>
  <c r="AE1088" i="36"/>
  <c r="AE834" i="36"/>
  <c r="AE588" i="36"/>
  <c r="AE1698" i="36"/>
  <c r="AE767" i="36"/>
  <c r="AE1600" i="36"/>
  <c r="AE1372" i="36"/>
  <c r="AE1118" i="36"/>
  <c r="AE902" i="36"/>
  <c r="AE628" i="36"/>
  <c r="AE1648" i="36"/>
  <c r="AE1452" i="36"/>
  <c r="AE968" i="36"/>
  <c r="AE710" i="36"/>
  <c r="AE1250" i="36"/>
  <c r="AE985" i="36"/>
  <c r="AE726" i="36"/>
  <c r="AE570" i="36"/>
  <c r="AE1512" i="36"/>
  <c r="AE1033" i="36"/>
  <c r="AE796" i="36"/>
  <c r="AE1439" i="36"/>
  <c r="AE1596" i="36"/>
  <c r="AE1350" i="36"/>
  <c r="AE882" i="36"/>
  <c r="AE1660" i="36"/>
  <c r="AE1464" i="36"/>
  <c r="AE1178" i="36"/>
  <c r="AE932" i="36"/>
  <c r="AE673" i="36"/>
  <c r="AE732" i="36"/>
  <c r="AE1554" i="36"/>
  <c r="AE1287" i="36"/>
  <c r="AE1079" i="36"/>
  <c r="AE862" i="36"/>
  <c r="AE595" i="36"/>
  <c r="AE1281" i="36"/>
  <c r="AE1524" i="36"/>
  <c r="AE1245" i="36"/>
  <c r="AE861" i="36"/>
  <c r="AE594" i="36"/>
  <c r="AE1689" i="36"/>
  <c r="AE1477" i="36"/>
  <c r="AE1209" i="36"/>
  <c r="AE929" i="36"/>
  <c r="AE653" i="36"/>
  <c r="AE598" i="36"/>
  <c r="AE1506" i="36"/>
  <c r="AE976" i="36"/>
  <c r="AE757" i="36"/>
  <c r="AE801" i="36"/>
  <c r="AE1533" i="36"/>
  <c r="AE1300" i="36"/>
  <c r="AE1075" i="36"/>
  <c r="AE821" i="36"/>
  <c r="AE1569" i="36"/>
  <c r="AE1572" i="36"/>
  <c r="AE1341" i="36"/>
  <c r="AE1106" i="36"/>
  <c r="AE633" i="36"/>
  <c r="AE1637" i="36"/>
  <c r="AE1139" i="36"/>
  <c r="AE925" i="36"/>
  <c r="AE649" i="36"/>
  <c r="AE981" i="36"/>
  <c r="AE1488" i="36"/>
  <c r="AE571" i="36"/>
  <c r="AE1682" i="36"/>
  <c r="AE1486" i="36"/>
  <c r="AE1218" i="36"/>
  <c r="AE988" i="36"/>
  <c r="AE751" i="36"/>
  <c r="AE1374" i="36"/>
  <c r="AE1583" i="36"/>
  <c r="AE1355" i="36"/>
  <c r="AE1101" i="36"/>
  <c r="AE886" i="36"/>
  <c r="AE1335" i="36"/>
  <c r="AE1336" i="36"/>
  <c r="AE1337" i="36"/>
  <c r="AE1338" i="36"/>
  <c r="AE1339" i="36"/>
  <c r="AE1319" i="36"/>
  <c r="AE1340" i="36"/>
  <c r="AE1432" i="36"/>
  <c r="AE717" i="36"/>
  <c r="AE1312" i="36"/>
  <c r="AE1115" i="36"/>
  <c r="AE1320" i="36"/>
  <c r="AE1334" i="36"/>
  <c r="AE746" i="36"/>
  <c r="AE1434" i="36"/>
  <c r="AE1199" i="36"/>
  <c r="AE693" i="36"/>
  <c r="AE1711" i="36"/>
  <c r="AE1499" i="36"/>
  <c r="AE1232" i="36"/>
  <c r="AE967" i="36"/>
  <c r="AE708" i="36"/>
  <c r="AE1070" i="36"/>
  <c r="AE1249" i="36"/>
  <c r="AE1017" i="36"/>
  <c r="AE779" i="36"/>
  <c r="AE1254" i="36"/>
  <c r="AE1579" i="36"/>
  <c r="AE1325" i="36"/>
  <c r="AE1081" i="36"/>
  <c r="AE864" i="36"/>
  <c r="AE597" i="36"/>
  <c r="AE1644" i="36"/>
  <c r="AE1448" i="36"/>
  <c r="AE1162" i="36"/>
  <c r="AE914" i="36"/>
  <c r="AE1073" i="36"/>
  <c r="AE1537" i="36"/>
  <c r="AE1262" i="36"/>
  <c r="AE841" i="36"/>
  <c r="AE602" i="36"/>
  <c r="AE1508" i="36"/>
  <c r="AE1013" i="36"/>
  <c r="AE840" i="36"/>
  <c r="AE578" i="36"/>
  <c r="AE1673" i="36"/>
  <c r="AE1461" i="36"/>
  <c r="AE1191" i="36"/>
  <c r="AE910" i="36"/>
  <c r="AE637" i="36"/>
  <c r="AE1704" i="36"/>
  <c r="AE1492" i="36"/>
  <c r="AE1225" i="36"/>
  <c r="AE736" i="36"/>
  <c r="AE1059" i="36"/>
  <c r="AE1521" i="36"/>
  <c r="AE1274" i="36"/>
  <c r="AE1042" i="36"/>
  <c r="AE805" i="36"/>
  <c r="AE1169" i="36"/>
  <c r="AE1550" i="36"/>
  <c r="AE1316" i="36"/>
  <c r="AE1090" i="36"/>
  <c r="AE875" i="36"/>
  <c r="AE615" i="36"/>
  <c r="AE1621" i="36"/>
  <c r="AE1376" i="36"/>
  <c r="AE906" i="36"/>
  <c r="AE632" i="36"/>
  <c r="AE1716" i="36"/>
  <c r="AE1297" i="36"/>
  <c r="AE1055" i="36"/>
  <c r="AE818" i="36"/>
  <c r="AE1666" i="36"/>
  <c r="AE1470" i="36"/>
  <c r="AE1201" i="36"/>
  <c r="AE970" i="36"/>
  <c r="AE1038" i="36"/>
  <c r="AE1567" i="36"/>
  <c r="AE1329" i="36"/>
  <c r="AE1085" i="36"/>
  <c r="AE870" i="36"/>
  <c r="AE585" i="36"/>
  <c r="AE1632" i="36"/>
  <c r="AE1182" i="36"/>
  <c r="AE952" i="36"/>
  <c r="AE677" i="36"/>
  <c r="AE1695" i="36"/>
  <c r="AE1483" i="36"/>
  <c r="AE951" i="36"/>
  <c r="AE692" i="36"/>
  <c r="AE1498" i="36"/>
  <c r="AE1001" i="36"/>
  <c r="AE763" i="36"/>
  <c r="AE1556" i="36"/>
  <c r="AE1306" i="36"/>
  <c r="AE1048" i="36"/>
  <c r="AE843" i="36"/>
  <c r="AE581" i="36"/>
  <c r="AE1628" i="36"/>
  <c r="AE1146" i="36"/>
  <c r="AE897" i="36"/>
  <c r="AE656" i="36"/>
  <c r="AE604" i="36"/>
  <c r="AE1046" i="36"/>
  <c r="AE825" i="36"/>
  <c r="AE579" i="36"/>
  <c r="AE1494" i="36"/>
  <c r="AE1227" i="36"/>
  <c r="AE824" i="36"/>
  <c r="AE1699" i="36"/>
  <c r="AE1657" i="36"/>
  <c r="AE1445" i="36"/>
  <c r="AE1175" i="36"/>
  <c r="AE894" i="36"/>
  <c r="AE619" i="36"/>
  <c r="AE1476" i="36"/>
  <c r="AE1207" i="36"/>
  <c r="AE960" i="36"/>
  <c r="AE1278" i="36"/>
  <c r="AE1505" i="36"/>
  <c r="AE1258" i="36"/>
  <c r="AE1026" i="36"/>
  <c r="AE788" i="36"/>
  <c r="AE817" i="36"/>
  <c r="AE1532" i="36"/>
  <c r="AE1299" i="36"/>
  <c r="AE1074" i="36"/>
  <c r="AE853" i="36"/>
  <c r="AE590" i="36"/>
  <c r="AE1604" i="36"/>
  <c r="AE1360" i="36"/>
  <c r="AE1123" i="36"/>
  <c r="AE890" i="36"/>
  <c r="AE1700" i="36"/>
  <c r="AE1472" i="36"/>
  <c r="AE1039" i="36"/>
  <c r="AE802" i="36"/>
  <c r="AE1683" i="36"/>
  <c r="AE1650" i="36"/>
  <c r="AE1454" i="36"/>
  <c r="AE1184" i="36"/>
  <c r="AE954" i="36"/>
  <c r="AE729" i="36"/>
  <c r="AE784" i="36"/>
  <c r="AE1310" i="36"/>
  <c r="AE1052" i="36"/>
  <c r="AE847" i="36"/>
  <c r="AE568" i="36"/>
  <c r="AE1616" i="36"/>
  <c r="AE1409" i="36"/>
  <c r="AE1166" i="36"/>
  <c r="AE936" i="36"/>
  <c r="AE661" i="36"/>
  <c r="AE1679" i="36"/>
  <c r="AE1467" i="36"/>
  <c r="AE1215" i="36"/>
  <c r="AE676" i="36"/>
  <c r="AE607" i="36"/>
  <c r="AE1482" i="36"/>
  <c r="AE1231" i="36"/>
  <c r="AE984" i="36"/>
  <c r="AE744" i="36"/>
  <c r="AE1006" i="36"/>
  <c r="AE1032" i="36"/>
  <c r="AE827" i="36"/>
  <c r="AE1611" i="36"/>
  <c r="AE1421" i="36"/>
  <c r="AE1130" i="36"/>
  <c r="AE881" i="36"/>
  <c r="AE640" i="36"/>
  <c r="AE1509" i="36"/>
  <c r="AE1246" i="36"/>
  <c r="AE809" i="36"/>
  <c r="AE562" i="36"/>
  <c r="AE1706" i="36"/>
  <c r="AE1478" i="36"/>
  <c r="AE1210" i="36"/>
  <c r="AE997" i="36"/>
  <c r="AE808" i="36"/>
  <c r="AE1641" i="36"/>
  <c r="AE1418" i="36"/>
  <c r="AE1159" i="36"/>
  <c r="AE878" i="36"/>
  <c r="AE593" i="36"/>
  <c r="AE1688" i="36"/>
  <c r="AE1460" i="36"/>
  <c r="AE1190" i="36"/>
  <c r="AE944" i="36"/>
  <c r="AE719" i="36"/>
  <c r="AE576" i="36"/>
  <c r="AE1491" i="36"/>
  <c r="AE1242" i="36"/>
  <c r="AE1010" i="36"/>
  <c r="AE709" i="36"/>
  <c r="AE1520" i="36"/>
  <c r="AE1273" i="36"/>
  <c r="AE1041" i="36"/>
  <c r="AE836" i="36"/>
  <c r="AE573" i="36"/>
  <c r="AE1587" i="36"/>
  <c r="AE874" i="36"/>
  <c r="AE614" i="36"/>
  <c r="AE1684" i="36"/>
  <c r="AE1271" i="36"/>
  <c r="AE1023" i="36"/>
  <c r="AE785" i="36"/>
  <c r="AE1438" i="36"/>
  <c r="AE1168" i="36"/>
  <c r="AE938" i="36"/>
  <c r="AE712" i="36"/>
  <c r="AE612" i="36"/>
  <c r="AE1545" i="36"/>
  <c r="AE1293" i="36"/>
  <c r="AE1036" i="36"/>
  <c r="AE831" i="36"/>
  <c r="AE1387" i="36"/>
  <c r="AE1150" i="36"/>
  <c r="AE920" i="36"/>
  <c r="AE644" i="36"/>
  <c r="AE1663" i="36"/>
  <c r="AE1198" i="36"/>
  <c r="AE935" i="36"/>
  <c r="AE660" i="36"/>
  <c r="AE1710" i="36"/>
  <c r="AE1466" i="36"/>
  <c r="AE1214" i="36"/>
  <c r="AE725" i="36"/>
  <c r="AE752" i="36"/>
  <c r="AE1539" i="36"/>
  <c r="AE1289" i="36"/>
  <c r="AE1016" i="36"/>
  <c r="AE811" i="36"/>
  <c r="AE564" i="36"/>
  <c r="AE1595" i="36"/>
  <c r="AE1401" i="36"/>
  <c r="AE1112" i="36"/>
  <c r="AE863" i="36"/>
  <c r="AE623" i="36"/>
  <c r="AE1223" i="36"/>
  <c r="AE1495" i="36"/>
  <c r="AE1030" i="36"/>
  <c r="AE793" i="36"/>
  <c r="AE1690" i="36"/>
  <c r="AE1462" i="36"/>
  <c r="AE792" i="36"/>
  <c r="AE1547" i="36"/>
  <c r="AE1398" i="36"/>
  <c r="AE1143" i="36"/>
  <c r="AE860" i="36"/>
  <c r="AE577" i="36"/>
  <c r="AE1672" i="36"/>
  <c r="AE1444" i="36"/>
  <c r="AE1174" i="36"/>
  <c r="AE928" i="36"/>
  <c r="AE701" i="36"/>
  <c r="AE1703" i="36"/>
  <c r="AE1475" i="36"/>
  <c r="AE1224" i="36"/>
  <c r="AE994" i="36"/>
  <c r="AE772" i="36"/>
  <c r="AE1060" i="36"/>
  <c r="AE1504" i="36"/>
  <c r="AE1257" i="36"/>
  <c r="AE820" i="36"/>
  <c r="AE1331" i="36"/>
  <c r="AE1571" i="36"/>
  <c r="AE1333" i="36"/>
  <c r="AE1105" i="36"/>
  <c r="AE852" i="36"/>
  <c r="AE589" i="36"/>
  <c r="AE1668" i="36"/>
  <c r="AE1456" i="36"/>
  <c r="AE1255" i="36"/>
  <c r="AE1007" i="36"/>
  <c r="AE769" i="36"/>
  <c r="AE1529" i="36"/>
  <c r="AE1634" i="36"/>
  <c r="AE1411" i="36"/>
  <c r="AE1152" i="36"/>
  <c r="AE922" i="36"/>
  <c r="AE695" i="36"/>
  <c r="AE1067" i="36"/>
  <c r="AE1527" i="36"/>
  <c r="AE1020" i="36"/>
  <c r="AE815" i="36"/>
  <c r="AE980" i="36"/>
  <c r="AE1599" i="36"/>
  <c r="AE1134" i="36"/>
  <c r="AE901" i="36"/>
  <c r="AE627" i="36"/>
  <c r="AE1647" i="36"/>
  <c r="AE1451" i="36"/>
  <c r="AE1181" i="36"/>
  <c r="AE919" i="36"/>
  <c r="AE643" i="36"/>
  <c r="AE1694" i="36"/>
  <c r="AE1450" i="36"/>
  <c r="AE1197" i="36"/>
  <c r="AE966" i="36"/>
  <c r="AE707" i="36"/>
  <c r="AE1071" i="36"/>
  <c r="AE1264" i="36"/>
  <c r="AE1000" i="36"/>
  <c r="AE795" i="36"/>
  <c r="AE1619" i="36"/>
  <c r="AE1383" i="36"/>
  <c r="AE1096" i="36"/>
  <c r="AE842" i="36"/>
  <c r="AE596" i="36"/>
  <c r="AE1707" i="36"/>
  <c r="AE1479" i="36"/>
  <c r="AE1228" i="36"/>
  <c r="AE1014" i="36"/>
  <c r="AE776" i="36"/>
  <c r="AE1715" i="36"/>
  <c r="AE1674" i="36"/>
  <c r="AE1446" i="36"/>
  <c r="AE1193" i="36"/>
  <c r="AE978" i="36"/>
  <c r="AE775" i="36"/>
  <c r="AE1313" i="36"/>
  <c r="AE1625" i="36"/>
  <c r="AE1380" i="36"/>
  <c r="AE1127" i="36"/>
  <c r="AE839" i="36"/>
  <c r="AE1417" i="36"/>
  <c r="AE1158" i="36"/>
  <c r="AE685" i="36"/>
  <c r="AE1459" i="36"/>
  <c r="AE975" i="36"/>
  <c r="AE756" i="36"/>
  <c r="AE1277" i="36"/>
  <c r="AE1241" i="36"/>
  <c r="AE1025" i="36"/>
  <c r="AE804" i="36"/>
  <c r="AE923" i="36"/>
  <c r="AE1549" i="36"/>
  <c r="AE1315" i="36"/>
  <c r="AE1089" i="36"/>
  <c r="AE835" i="36"/>
  <c r="AE572" i="36"/>
  <c r="AE1652" i="36"/>
  <c r="AE1239" i="36"/>
  <c r="AE753" i="36"/>
  <c r="AE1296" i="36"/>
  <c r="AE1618" i="36"/>
  <c r="AE1389" i="36"/>
  <c r="AE679" i="36"/>
  <c r="AE616" i="36"/>
  <c r="AE1515" i="36"/>
  <c r="AE1268" i="36"/>
  <c r="AE799" i="36"/>
  <c r="AE1471" i="36"/>
  <c r="AE1582" i="36"/>
  <c r="AE1371" i="36"/>
  <c r="AE1117" i="36"/>
  <c r="AE885" i="36"/>
  <c r="AE603" i="36"/>
  <c r="AE1631" i="36"/>
  <c r="AE1433" i="36"/>
  <c r="AE1165" i="36"/>
  <c r="AE900" i="36"/>
  <c r="AE626" i="36"/>
  <c r="AE1678" i="36"/>
  <c r="AE950" i="36"/>
  <c r="AE691" i="36"/>
  <c r="AE1391" i="36"/>
  <c r="AE1248" i="36"/>
  <c r="AE983" i="36"/>
  <c r="AE778" i="36"/>
  <c r="AE1412" i="36"/>
  <c r="AE1578" i="36"/>
  <c r="AE1367" i="36"/>
  <c r="AE1080" i="36"/>
  <c r="AE826" i="36"/>
  <c r="AE580" i="36"/>
  <c r="AE1463" i="36"/>
  <c r="AE998" i="36"/>
  <c r="AE760" i="36"/>
  <c r="AE1658" i="36"/>
  <c r="AE1419" i="36"/>
  <c r="AE1176" i="36"/>
  <c r="AE962" i="36"/>
  <c r="AE759" i="36"/>
  <c r="AE1087" i="36"/>
  <c r="AE1608" i="36"/>
  <c r="AE1364" i="36"/>
  <c r="AE1109" i="36"/>
  <c r="AE823" i="36"/>
  <c r="AE789" i="36"/>
  <c r="AE1656" i="36"/>
  <c r="AE1397" i="36"/>
  <c r="AE1142" i="36"/>
  <c r="AE909" i="36"/>
  <c r="AE1687" i="36"/>
  <c r="AE1206" i="36"/>
  <c r="AE959" i="36"/>
  <c r="AE735" i="36"/>
  <c r="AE1490" i="36"/>
  <c r="AE1009" i="36"/>
  <c r="AE787" i="36"/>
  <c r="AE1063" i="36"/>
  <c r="AE1531" i="36"/>
  <c r="AE1298" i="36"/>
  <c r="AE1056" i="36"/>
  <c r="AE819" i="36"/>
  <c r="AE1651" i="36"/>
  <c r="AE1636" i="36"/>
  <c r="AE1440" i="36"/>
  <c r="AE990" i="36"/>
  <c r="AE1601" i="36"/>
  <c r="AE1373" i="36"/>
  <c r="AE1136" i="36"/>
  <c r="AE903" i="36"/>
  <c r="AE663" i="36"/>
  <c r="AE1252" i="36"/>
  <c r="AE1004" i="36"/>
  <c r="AE782" i="36"/>
  <c r="AE1219" i="36"/>
  <c r="AE1566" i="36"/>
  <c r="AE1354" i="36"/>
  <c r="AE1100" i="36"/>
  <c r="AE869" i="36"/>
  <c r="AE584" i="36"/>
  <c r="AE1615" i="36"/>
  <c r="AE1408" i="36"/>
  <c r="AE1149" i="36"/>
  <c r="AE884" i="36"/>
  <c r="AE601" i="36"/>
  <c r="AE1662" i="36"/>
  <c r="AE1431" i="36"/>
  <c r="AE1180" i="36"/>
  <c r="AE934" i="36"/>
  <c r="AE675" i="36"/>
  <c r="AE606" i="36"/>
  <c r="AE1511" i="36"/>
  <c r="AE1230" i="36"/>
  <c r="AE965" i="36"/>
  <c r="AE762" i="36"/>
  <c r="AE1238" i="36"/>
  <c r="AE1555" i="36"/>
  <c r="AE1349" i="36"/>
  <c r="AE1047" i="36"/>
  <c r="AE810" i="36"/>
  <c r="AE1691" i="36"/>
  <c r="AE1447" i="36"/>
  <c r="AE1211" i="36"/>
  <c r="AE739" i="36"/>
  <c r="AE1602" i="36"/>
  <c r="AE1399" i="36"/>
  <c r="AE1160" i="36"/>
  <c r="AE946" i="36"/>
  <c r="AE738" i="36"/>
  <c r="AE888" i="36"/>
  <c r="AE1591" i="36"/>
  <c r="AE1345" i="36"/>
  <c r="AE1093" i="36"/>
  <c r="AE807" i="36"/>
  <c r="AE1390" i="36"/>
  <c r="AE1640" i="36"/>
  <c r="AE1379" i="36"/>
  <c r="AE893" i="36"/>
  <c r="AE669" i="36"/>
  <c r="AE1671" i="36"/>
  <c r="AE1443" i="36"/>
  <c r="AE1189" i="36"/>
  <c r="AE718" i="36"/>
  <c r="AE1356" i="36"/>
  <c r="AE1474" i="36"/>
  <c r="AE1222" i="36"/>
  <c r="AE993" i="36"/>
  <c r="AE771" i="36"/>
  <c r="AE1519" i="36"/>
  <c r="AE1272" i="36"/>
  <c r="AE1040" i="36"/>
  <c r="AE803" i="36"/>
  <c r="AE1487" i="36"/>
  <c r="AE1620" i="36"/>
  <c r="AE1413" i="36"/>
  <c r="AE1220" i="36"/>
  <c r="AE972" i="36"/>
  <c r="AE731" i="36"/>
  <c r="AE1103" i="36"/>
  <c r="AE1584" i="36"/>
  <c r="AE1357" i="36"/>
  <c r="AE1119" i="36"/>
  <c r="AE887" i="36"/>
  <c r="AE646" i="36"/>
  <c r="AE850" i="36"/>
  <c r="AE1501" i="36"/>
  <c r="AE1234" i="36"/>
  <c r="AE766" i="36"/>
  <c r="AE1328" i="36"/>
  <c r="AE846" i="36"/>
  <c r="AE567" i="36"/>
  <c r="AE1598" i="36"/>
  <c r="AE1386" i="36"/>
  <c r="AE1133" i="36"/>
  <c r="AE868" i="36"/>
  <c r="AE583" i="36"/>
  <c r="AE1646" i="36"/>
  <c r="AE1403" i="36"/>
  <c r="AE918" i="36"/>
  <c r="AE659" i="36"/>
  <c r="AE1497" i="36"/>
  <c r="AE1213" i="36"/>
  <c r="AE949" i="36"/>
  <c r="AE743" i="36"/>
  <c r="AE989" i="36"/>
  <c r="AE1538" i="36"/>
  <c r="AE1324" i="36"/>
  <c r="AE1031" i="36"/>
  <c r="AE794" i="36"/>
  <c r="AE563" i="36"/>
  <c r="AE1675" i="36"/>
  <c r="AE1420" i="36"/>
  <c r="AE1194" i="36"/>
  <c r="AE979" i="36"/>
  <c r="AE722" i="36"/>
  <c r="AE1358" i="36"/>
  <c r="AE1642" i="36"/>
  <c r="AE1381" i="36"/>
  <c r="AE1144" i="36"/>
  <c r="AE664" i="36"/>
  <c r="AE1575" i="36"/>
  <c r="AE1077" i="36"/>
  <c r="AE791" i="36"/>
  <c r="AE1022" i="36"/>
  <c r="AE1363" i="36"/>
  <c r="AE1126" i="36"/>
  <c r="AE652" i="36"/>
  <c r="AE1655" i="36"/>
  <c r="AE1416" i="36"/>
  <c r="AE1173" i="36"/>
  <c r="AE943" i="36"/>
  <c r="AE700" i="36"/>
  <c r="AE1702" i="36"/>
  <c r="AE974" i="36"/>
  <c r="AE755" i="36"/>
  <c r="AE1276" i="36"/>
  <c r="AE1425" i="36"/>
  <c r="AE1256" i="36"/>
  <c r="AE786" i="36"/>
  <c r="AE1270" i="36"/>
  <c r="AE1603" i="36"/>
  <c r="AE1203" i="36"/>
  <c r="AE956" i="36"/>
  <c r="AE714" i="36"/>
  <c r="AE939" i="36"/>
  <c r="AE1568" i="36"/>
  <c r="AE1102" i="36"/>
  <c r="AE871" i="36"/>
  <c r="AE1713" i="36"/>
  <c r="AE1485" i="36"/>
  <c r="AE987" i="36"/>
  <c r="AE749" i="36"/>
  <c r="AE971" i="36"/>
  <c r="AE1068" i="36"/>
  <c r="AE1544" i="36"/>
  <c r="AE1309" i="36"/>
  <c r="AE1084" i="36"/>
  <c r="AE830" i="36"/>
  <c r="AE1581" i="36"/>
  <c r="AE1370" i="36"/>
  <c r="AE1116" i="36"/>
  <c r="AE845" i="36"/>
  <c r="AE1630" i="36"/>
  <c r="AE1385" i="36"/>
  <c r="AE1164" i="36"/>
  <c r="AE899" i="36"/>
  <c r="AE642" i="36"/>
  <c r="AE1709" i="36"/>
  <c r="AE1481" i="36"/>
  <c r="AE1196" i="36"/>
  <c r="AE724" i="36"/>
  <c r="AE730" i="36"/>
  <c r="AE1305" i="36"/>
  <c r="AE1015" i="36"/>
  <c r="AE1667" i="36"/>
  <c r="AE1659" i="36"/>
  <c r="AE1400" i="36"/>
  <c r="AE1177" i="36"/>
  <c r="AE963" i="36"/>
  <c r="AE704" i="36"/>
  <c r="AE1120" i="36"/>
  <c r="AE1626" i="36"/>
  <c r="AE1365" i="36"/>
  <c r="AE1128" i="36"/>
  <c r="AE930" i="36"/>
  <c r="AE721" i="36"/>
  <c r="AE916" i="36"/>
  <c r="AE1552" i="36"/>
  <c r="AE1321" i="36"/>
  <c r="AE1044" i="36"/>
  <c r="AE774" i="36"/>
  <c r="AE768" i="36"/>
  <c r="AE1624" i="36"/>
  <c r="AE1343" i="36"/>
  <c r="AE1108" i="36"/>
  <c r="AE877" i="36"/>
  <c r="AE636" i="36"/>
  <c r="AE1639" i="36"/>
  <c r="AE1157" i="36"/>
  <c r="AE927" i="36"/>
  <c r="AE684" i="36"/>
  <c r="AE1686" i="36"/>
  <c r="AE1458" i="36"/>
  <c r="AE1205" i="36"/>
  <c r="AE734" i="36"/>
  <c r="AE1489" i="36"/>
  <c r="AE1240" i="36"/>
  <c r="AE1024" i="36"/>
  <c r="AE770" i="36"/>
  <c r="AE1586" i="36"/>
  <c r="AE1393" i="36"/>
  <c r="AE1186" i="36"/>
  <c r="AE940" i="36"/>
  <c r="AE697" i="36"/>
  <c r="AE696" i="36"/>
  <c r="AE1546" i="36"/>
  <c r="AE1330" i="36"/>
  <c r="AE1086" i="36"/>
  <c r="AE848" i="36"/>
  <c r="AE629" i="36"/>
  <c r="AE1697" i="36"/>
  <c r="AE1469" i="36"/>
  <c r="AE1217" i="36"/>
  <c r="AE728" i="36"/>
  <c r="AE713"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7" i="36" s="1"/>
  <c r="S215" i="33" a="1"/>
  <c r="S215" i="33" s="1"/>
  <c r="T737" i="33" a="1"/>
  <c r="T737" i="33" s="1"/>
  <c r="S43" i="33" a="1"/>
  <c r="S43" i="33" s="1"/>
  <c r="T43" i="33" a="1"/>
  <c r="T43" i="33" s="1"/>
  <c r="U43" i="33" s="1" a="1"/>
  <c r="U43" i="33" s="1"/>
  <c r="AD1461" i="36" s="1"/>
  <c r="T544" i="33" a="1"/>
  <c r="T544" i="33" s="1"/>
  <c r="U544" i="33" s="1" a="1"/>
  <c r="U544" i="33" s="1"/>
  <c r="AD1481" i="36" s="1"/>
  <c r="S101" i="33" a="1"/>
  <c r="S101" i="33" s="1"/>
  <c r="T101" i="33" a="1"/>
  <c r="T101" i="33" s="1"/>
  <c r="U101" i="33" s="1" a="1"/>
  <c r="U101" i="33" s="1"/>
  <c r="AD983" i="36" s="1"/>
  <c r="S317" i="33" a="1"/>
  <c r="S317" i="33" s="1"/>
  <c r="S208" i="33" a="1"/>
  <c r="S208" i="33" s="1"/>
  <c r="S209" i="33" a="1"/>
  <c r="S209" i="33" s="1"/>
  <c r="S425" i="33" a="1"/>
  <c r="S425" i="33" s="1"/>
  <c r="T1115" i="33" a="1"/>
  <c r="T1115" i="33" s="1"/>
  <c r="U1115" i="33" s="1" a="1"/>
  <c r="U1115" i="33" s="1"/>
  <c r="AD981" i="36" s="1"/>
  <c r="T970" i="33" a="1"/>
  <c r="T970" i="33" s="1"/>
  <c r="U970" i="33" s="1" a="1"/>
  <c r="U970" i="33" s="1"/>
  <c r="T728" i="33" a="1"/>
  <c r="T728" i="33" s="1"/>
  <c r="U728" i="33" s="1" a="1"/>
  <c r="U728" i="33" s="1"/>
  <c r="T985" i="33" a="1"/>
  <c r="T985" i="33" s="1"/>
  <c r="U985" i="33" s="1" a="1"/>
  <c r="U985" i="33" s="1"/>
  <c r="AD1514" i="36" s="1"/>
  <c r="T742" i="33" a="1"/>
  <c r="T742" i="33" s="1"/>
  <c r="U742" i="33" s="1" a="1"/>
  <c r="U742" i="33" s="1"/>
  <c r="T1042" i="33" a="1"/>
  <c r="T1042" i="33" s="1"/>
  <c r="U1042" i="33" s="1" a="1"/>
  <c r="U1042" i="33" s="1"/>
  <c r="AD1599" i="36" s="1"/>
  <c r="T803" i="33" a="1"/>
  <c r="T803" i="33" s="1"/>
  <c r="U803" i="33" s="1" a="1"/>
  <c r="U803" i="33" s="1"/>
  <c r="AD1634" i="36" s="1"/>
  <c r="T1073" i="33" a="1"/>
  <c r="T1073" i="33" s="1"/>
  <c r="U1073" i="33" s="1" a="1"/>
  <c r="U1073" i="33" s="1"/>
  <c r="AD965" i="36" s="1"/>
  <c r="T832" i="33" a="1"/>
  <c r="T832" i="33" s="1"/>
  <c r="U832" i="33" s="1" a="1"/>
  <c r="U832" i="33" s="1"/>
  <c r="AD728" i="36" s="1"/>
  <c r="T1104" i="33" a="1"/>
  <c r="T1104" i="33" s="1"/>
  <c r="U1104" i="33" s="1" a="1"/>
  <c r="U1104" i="33" s="1"/>
  <c r="AD909" i="36" s="1"/>
  <c r="T859" i="33" a="1"/>
  <c r="T859" i="33" s="1"/>
  <c r="U859" i="33" s="1" a="1"/>
  <c r="U859" i="33" s="1"/>
  <c r="AD1600" i="36" s="1"/>
  <c r="T618" i="33" a="1"/>
  <c r="T618" i="33" s="1"/>
  <c r="U618" i="33" s="1" a="1"/>
  <c r="U618" i="33" s="1"/>
  <c r="T890" i="33" a="1"/>
  <c r="T890" i="33" s="1"/>
  <c r="U890" i="33" s="1" a="1"/>
  <c r="U890" i="33" s="1"/>
  <c r="AD573" i="36" s="1"/>
  <c r="T649" i="33" a="1"/>
  <c r="T649" i="33" s="1"/>
  <c r="U649" i="33" s="1" a="1"/>
  <c r="U649" i="33" s="1"/>
  <c r="AD740" i="36" s="1"/>
  <c r="T1038" i="33" a="1"/>
  <c r="T1038" i="33" s="1"/>
  <c r="U1038" i="33" s="1" a="1"/>
  <c r="U1038" i="33" s="1"/>
  <c r="AD1522" i="36" s="1"/>
  <c r="T801" i="33" a="1"/>
  <c r="T801" i="33" s="1"/>
  <c r="U801" i="33" s="1" a="1"/>
  <c r="U801" i="33" s="1"/>
  <c r="AD664" i="36" s="1"/>
  <c r="T963" i="33" a="1"/>
  <c r="T963" i="33" s="1"/>
  <c r="U963" i="33" s="1" a="1"/>
  <c r="U963" i="33" s="1"/>
  <c r="AD785" i="36" s="1"/>
  <c r="T722" i="33" a="1"/>
  <c r="T722" i="33" s="1"/>
  <c r="U722" i="33" s="1" a="1"/>
  <c r="U722" i="33" s="1"/>
  <c r="AD953" i="36" s="1"/>
  <c r="T490" i="33" a="1"/>
  <c r="T490" i="33" s="1"/>
  <c r="U490" i="33" s="1" a="1"/>
  <c r="U490" i="33" s="1"/>
  <c r="AD1349" i="36" s="1"/>
  <c r="T871" i="33" a="1"/>
  <c r="T871" i="33" s="1"/>
  <c r="U871" i="33" s="1" a="1"/>
  <c r="U871" i="33" s="1"/>
  <c r="T630" i="33" a="1"/>
  <c r="T630" i="33" s="1"/>
  <c r="U630" i="33" s="1" a="1"/>
  <c r="U630" i="33" s="1"/>
  <c r="T1023" i="33" a="1"/>
  <c r="T1023" i="33" s="1"/>
  <c r="U1023" i="33" s="1" a="1"/>
  <c r="U1023" i="33" s="1"/>
  <c r="AD666" i="36" s="1"/>
  <c r="T782" i="33" a="1"/>
  <c r="T782" i="33" s="1"/>
  <c r="U782" i="33" s="1" a="1"/>
  <c r="U782" i="33" s="1"/>
  <c r="T548" i="33" a="1"/>
  <c r="T548" i="33" s="1"/>
  <c r="U548" i="33" s="1" a="1"/>
  <c r="U548" i="33" s="1"/>
  <c r="AD1483" i="36" s="1"/>
  <c r="T929" i="33" a="1"/>
  <c r="T929" i="33" s="1"/>
  <c r="U929" i="33" s="1" a="1"/>
  <c r="U929" i="33" s="1"/>
  <c r="AD1200" i="36" s="1"/>
  <c r="T1081" i="33" a="1"/>
  <c r="T1081" i="33" s="1"/>
  <c r="U1081" i="33" s="1" a="1"/>
  <c r="U1081" i="33" s="1"/>
  <c r="T840" i="33" a="1"/>
  <c r="T840" i="33" s="1"/>
  <c r="U840" i="33" s="1" a="1"/>
  <c r="U840" i="33" s="1"/>
  <c r="AD591" i="36" s="1"/>
  <c r="T595" i="33" a="1"/>
  <c r="T595" i="33" s="1"/>
  <c r="U595" i="33" s="1" a="1"/>
  <c r="U595" i="33" s="1"/>
  <c r="AD1494" i="36" s="1"/>
  <c r="T990" i="33" a="1"/>
  <c r="T990" i="33" s="1"/>
  <c r="U990" i="33" s="1" a="1"/>
  <c r="U990" i="33" s="1"/>
  <c r="AD1206" i="36" s="1"/>
  <c r="T747" i="33" a="1"/>
  <c r="T747" i="33" s="1"/>
  <c r="U747" i="33" s="1" a="1"/>
  <c r="U747" i="33" s="1"/>
  <c r="AD860" i="36" s="1"/>
  <c r="T910" i="33" a="1"/>
  <c r="T910" i="33" s="1"/>
  <c r="U910" i="33" s="1" a="1"/>
  <c r="U910" i="33" s="1"/>
  <c r="AD814" i="36" s="1"/>
  <c r="T671" i="33" a="1"/>
  <c r="T671" i="33" s="1"/>
  <c r="U671" i="33" s="1" a="1"/>
  <c r="U671" i="33" s="1"/>
  <c r="AD950" i="36" s="1"/>
  <c r="T940" i="33" a="1"/>
  <c r="T940" i="33" s="1"/>
  <c r="U940" i="33" s="1" a="1"/>
  <c r="U940" i="33" s="1"/>
  <c r="AD1506" i="36" s="1"/>
  <c r="T699" i="33" a="1"/>
  <c r="T699" i="33" s="1"/>
  <c r="U699" i="33" s="1" a="1"/>
  <c r="U699" i="33" s="1"/>
  <c r="T461" i="33" a="1"/>
  <c r="T461" i="33" s="1"/>
  <c r="U461" i="33" s="1" a="1"/>
  <c r="U461" i="33" s="1"/>
  <c r="AD1346" i="36" s="1"/>
  <c r="T293" i="33" a="1"/>
  <c r="T293" i="33" s="1"/>
  <c r="U293" i="33" s="1" a="1"/>
  <c r="U293" i="33" s="1"/>
  <c r="AD770" i="36" s="1"/>
  <c r="T1079" i="33" a="1"/>
  <c r="T1079" i="33" s="1"/>
  <c r="U1079" i="33" s="1" a="1"/>
  <c r="U1079" i="33" s="1"/>
  <c r="AD763" i="36" s="1"/>
  <c r="T379" i="33" a="1"/>
  <c r="T379" i="33" s="1"/>
  <c r="U379" i="33" s="1" a="1"/>
  <c r="U379" i="33" s="1"/>
  <c r="AD1546" i="36" s="1"/>
  <c r="T64" i="33" a="1"/>
  <c r="T64" i="33" s="1"/>
  <c r="U64" i="33" s="1" a="1"/>
  <c r="U64" i="33" s="1"/>
  <c r="AD1618" i="36" s="1"/>
  <c r="T274" i="33" a="1"/>
  <c r="T274" i="33" s="1"/>
  <c r="U274" i="33" s="1" a="1"/>
  <c r="U274" i="33" s="1"/>
  <c r="AD846" i="36" s="1"/>
  <c r="T102" i="33" a="1"/>
  <c r="T102" i="33" s="1"/>
  <c r="U102" i="33" s="1" a="1"/>
  <c r="U102" i="33" s="1"/>
  <c r="AD791" i="36" s="1"/>
  <c r="T387" i="33" a="1"/>
  <c r="T387" i="33" s="1"/>
  <c r="U387" i="33" s="1" a="1"/>
  <c r="U387" i="33" s="1"/>
  <c r="AD1324" i="36" s="1"/>
  <c r="T124" i="33" a="1"/>
  <c r="T124" i="33" s="1"/>
  <c r="U124" i="33" s="1" a="1"/>
  <c r="U124" i="33" s="1"/>
  <c r="AD1098" i="36" s="1"/>
  <c r="T291" i="33" a="1"/>
  <c r="T291" i="33" s="1"/>
  <c r="U291" i="33" s="1" a="1"/>
  <c r="U291" i="33" s="1"/>
  <c r="AD1021" i="36" s="1"/>
  <c r="T123" i="33" a="1"/>
  <c r="T123" i="33" s="1"/>
  <c r="U123" i="33" s="1" a="1"/>
  <c r="U123" i="33" s="1"/>
  <c r="AD1099" i="36" s="1"/>
  <c r="T423" i="33" a="1"/>
  <c r="T423" i="33" s="1"/>
  <c r="U423" i="33" s="1" a="1"/>
  <c r="U423" i="33" s="1"/>
  <c r="AD1503" i="36" s="1"/>
  <c r="T174" i="33" a="1"/>
  <c r="T174" i="33" s="1"/>
  <c r="U174" i="33" s="1" a="1"/>
  <c r="U174" i="33" s="1"/>
  <c r="AD1303" i="36" s="1"/>
  <c r="T107" i="33" a="1"/>
  <c r="T107" i="33" s="1"/>
  <c r="U107" i="33" s="1" a="1"/>
  <c r="U107" i="33" s="1"/>
  <c r="AD1571" i="36" s="1"/>
  <c r="T440" i="33" a="1"/>
  <c r="T440" i="33" s="1"/>
  <c r="U440" i="33" s="1" a="1"/>
  <c r="U440" i="33" s="1"/>
  <c r="AD1337" i="36" s="1"/>
  <c r="T245" i="33" a="1"/>
  <c r="T245" i="33" s="1"/>
  <c r="U245" i="33" s="1" a="1"/>
  <c r="U245" i="33" s="1"/>
  <c r="AD1116" i="36" s="1"/>
  <c r="T731" i="33" a="1"/>
  <c r="T731" i="33" s="1"/>
  <c r="U731" i="33" s="1" a="1"/>
  <c r="U731" i="33" s="1"/>
  <c r="T384" i="33" a="1"/>
  <c r="T384" i="33" s="1"/>
  <c r="U384" i="33" s="1" a="1"/>
  <c r="U384" i="33" s="1"/>
  <c r="T100" i="33" a="1"/>
  <c r="T100" i="33" s="1"/>
  <c r="U100" i="33" s="1" a="1"/>
  <c r="U100" i="33" s="1"/>
  <c r="AD930" i="36" s="1"/>
  <c r="T83" i="33" a="1"/>
  <c r="T83" i="33" s="1"/>
  <c r="U83" i="33" s="1" a="1"/>
  <c r="U83" i="33" s="1"/>
  <c r="AD687" i="36" s="1"/>
  <c r="T393" i="33" a="1"/>
  <c r="T393" i="33" s="1"/>
  <c r="U393" i="33" s="1" a="1"/>
  <c r="U393" i="33" s="1"/>
  <c r="AD1329" i="36" s="1"/>
  <c r="T53" i="33" a="1"/>
  <c r="T53" i="33" s="1"/>
  <c r="U53" i="33" s="1" a="1"/>
  <c r="U53" i="33" s="1"/>
  <c r="AD1090"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73" i="36" s="1"/>
  <c r="T195" i="33" a="1"/>
  <c r="T195" i="33" s="1"/>
  <c r="U195" i="33" s="1" a="1"/>
  <c r="U195" i="33" s="1"/>
  <c r="AD1031" i="36" s="1"/>
  <c r="T444" i="33" a="1"/>
  <c r="T444" i="33" s="1"/>
  <c r="U444" i="33" s="1" a="1"/>
  <c r="U444" i="33" s="1"/>
  <c r="AD702" i="36" s="1"/>
  <c r="T89" i="33" a="1"/>
  <c r="T89" i="33" s="1"/>
  <c r="U89" i="33" s="1" a="1"/>
  <c r="U89" i="33" s="1"/>
  <c r="AD767" i="36" s="1"/>
  <c r="T408" i="33" a="1"/>
  <c r="T408" i="33" s="1"/>
  <c r="U408" i="33" s="1" a="1"/>
  <c r="U408" i="33" s="1"/>
  <c r="T134" i="33" a="1"/>
  <c r="T134" i="33" s="1"/>
  <c r="U134" i="33" s="1" a="1"/>
  <c r="U134" i="33" s="1"/>
  <c r="AD1106" i="36" s="1"/>
  <c r="T573" i="33" a="1"/>
  <c r="T573" i="33" s="1"/>
  <c r="U573" i="33" s="1" a="1"/>
  <c r="U573" i="33" s="1"/>
  <c r="AD1372" i="36" s="1"/>
  <c r="T383" i="33" a="1"/>
  <c r="T383" i="33" s="1"/>
  <c r="U383" i="33" s="1" a="1"/>
  <c r="U383" i="33" s="1"/>
  <c r="AD802" i="36" s="1"/>
  <c r="T113" i="33" a="1"/>
  <c r="T113" i="33" s="1"/>
  <c r="U113" i="33" s="1" a="1"/>
  <c r="U113" i="33" s="1"/>
  <c r="AD1579" i="36" s="1"/>
  <c r="T127" i="33" a="1"/>
  <c r="T127" i="33" s="1"/>
  <c r="U127" i="33" s="1" a="1"/>
  <c r="U127" i="33" s="1"/>
  <c r="T141" i="33" a="1"/>
  <c r="T141" i="33" s="1"/>
  <c r="U141" i="33" s="1" a="1"/>
  <c r="U141" i="33" s="1"/>
  <c r="AD1615" i="36" s="1"/>
  <c r="T56" i="33" a="1"/>
  <c r="T56" i="33" s="1"/>
  <c r="U56" i="33" s="1" a="1"/>
  <c r="U56" i="33" s="1"/>
  <c r="AD1091" i="36" s="1"/>
  <c r="T61" i="33" a="1"/>
  <c r="T61" i="33" s="1"/>
  <c r="U61" i="33" s="1" a="1"/>
  <c r="U61" i="33" s="1"/>
  <c r="T438" i="33" a="1"/>
  <c r="T438" i="33" s="1"/>
  <c r="U438" i="33" s="1" a="1"/>
  <c r="U438" i="33" s="1"/>
  <c r="AD1341" i="36" s="1"/>
  <c r="T250" i="33" a="1"/>
  <c r="T250" i="33" s="1"/>
  <c r="U250" i="33" s="1" a="1"/>
  <c r="U250" i="33" s="1"/>
  <c r="AD1632" i="36" s="1"/>
  <c r="T322" i="33" a="1"/>
  <c r="T322" i="33" s="1"/>
  <c r="U322" i="33" s="1" a="1"/>
  <c r="U322" i="33" s="1"/>
  <c r="AD1473" i="36" s="1"/>
  <c r="T658" i="33" a="1"/>
  <c r="T658" i="33" s="1"/>
  <c r="U658" i="33" s="1" a="1"/>
  <c r="U658" i="33" s="1"/>
  <c r="AD1687" i="36" s="1"/>
  <c r="T145" i="33" a="1"/>
  <c r="T145" i="33" s="1"/>
  <c r="U145" i="33" s="1" a="1"/>
  <c r="U145" i="33" s="1"/>
  <c r="T1114" i="33" a="1"/>
  <c r="T1114" i="33" s="1"/>
  <c r="U1114" i="33" s="1" a="1"/>
  <c r="U1114" i="33" s="1"/>
  <c r="AD1697" i="36" s="1"/>
  <c r="T955" i="33" a="1"/>
  <c r="T955" i="33" s="1"/>
  <c r="U955" i="33" s="1" a="1"/>
  <c r="U955" i="33" s="1"/>
  <c r="AD874" i="36" s="1"/>
  <c r="T713" i="33" a="1"/>
  <c r="T713" i="33" s="1"/>
  <c r="U713" i="33" s="1" a="1"/>
  <c r="U713" i="33" s="1"/>
  <c r="AD1043" i="36" s="1"/>
  <c r="T969" i="33" a="1"/>
  <c r="T969" i="33" s="1"/>
  <c r="U969" i="33" s="1" a="1"/>
  <c r="U969" i="33" s="1"/>
  <c r="AD903" i="36" s="1"/>
  <c r="T727" i="33" a="1"/>
  <c r="T727" i="33" s="1"/>
  <c r="U727" i="33" s="1" a="1"/>
  <c r="U727" i="33" s="1"/>
  <c r="AD1594" i="36" s="1"/>
  <c r="T789" i="33" a="1"/>
  <c r="T789" i="33" s="1"/>
  <c r="U789" i="33" s="1" a="1"/>
  <c r="U789" i="33" s="1"/>
  <c r="AD1582" i="36" s="1"/>
  <c r="T1057" i="33" a="1"/>
  <c r="T1057" i="33" s="1"/>
  <c r="U1057" i="33" s="1" a="1"/>
  <c r="U1057" i="33" s="1"/>
  <c r="AD1068" i="36" s="1"/>
  <c r="T1088" i="33" a="1"/>
  <c r="T1088" i="33" s="1"/>
  <c r="U1088" i="33" s="1" a="1"/>
  <c r="U1088" i="33" s="1"/>
  <c r="T602" i="33" a="1"/>
  <c r="T602" i="33" s="1"/>
  <c r="U602" i="33" s="1" a="1"/>
  <c r="U602" i="33" s="1"/>
  <c r="AD1680" i="36" s="1"/>
  <c r="T874" i="33" a="1"/>
  <c r="T874" i="33" s="1"/>
  <c r="U874" i="33" s="1" a="1"/>
  <c r="U874" i="33" s="1"/>
  <c r="AD867" i="36" s="1"/>
  <c r="T633" i="33" a="1"/>
  <c r="T633" i="33" s="1"/>
  <c r="U633" i="33" s="1" a="1"/>
  <c r="U633" i="33" s="1"/>
  <c r="AD713" i="36" s="1"/>
  <c r="T1025" i="33" a="1"/>
  <c r="T1025" i="33" s="1"/>
  <c r="U1025" i="33" s="1" a="1"/>
  <c r="U1025" i="33" s="1"/>
  <c r="AD1593" i="36" s="1"/>
  <c r="T785" i="33" a="1"/>
  <c r="T785" i="33" s="1"/>
  <c r="U785" i="33" s="1" a="1"/>
  <c r="U785" i="33" s="1"/>
  <c r="AD1189" i="36" s="1"/>
  <c r="T551" i="33" a="1"/>
  <c r="T551" i="33" s="1"/>
  <c r="U551" i="33" s="1" a="1"/>
  <c r="U551" i="33" s="1"/>
  <c r="AD642" i="36" s="1"/>
  <c r="T948" i="33" a="1"/>
  <c r="T948" i="33" s="1"/>
  <c r="U948" i="33" s="1" a="1"/>
  <c r="U948" i="33" s="1"/>
  <c r="AD1693" i="36" s="1"/>
  <c r="T1100" i="33" a="1"/>
  <c r="T1100" i="33" s="1"/>
  <c r="U1100" i="33" s="1" a="1"/>
  <c r="U1100" i="33" s="1"/>
  <c r="AD1012" i="36" s="1"/>
  <c r="T856" i="33" a="1"/>
  <c r="T856" i="33" s="1"/>
  <c r="U856" i="33" s="1" a="1"/>
  <c r="U856" i="33" s="1"/>
  <c r="AD1204" i="36" s="1"/>
  <c r="T614" i="33" a="1"/>
  <c r="T614" i="33" s="1"/>
  <c r="U614" i="33" s="1" a="1"/>
  <c r="U614" i="33" s="1"/>
  <c r="AD698" i="36" s="1"/>
  <c r="T1008" i="33" a="1"/>
  <c r="T1008" i="33" s="1"/>
  <c r="U1008" i="33" s="1" a="1"/>
  <c r="U1008" i="33" s="1"/>
  <c r="AD1207" i="36" s="1"/>
  <c r="T766" i="33" a="1"/>
  <c r="T766" i="33" s="1"/>
  <c r="U766" i="33" s="1" a="1"/>
  <c r="U766" i="33" s="1"/>
  <c r="AD1182" i="36" s="1"/>
  <c r="T533" i="33" a="1"/>
  <c r="T533" i="33" s="1"/>
  <c r="U533" i="33" s="1" a="1"/>
  <c r="U533" i="33" s="1"/>
  <c r="AD1173" i="36" s="1"/>
  <c r="T914" i="33" a="1"/>
  <c r="T914" i="33" s="1"/>
  <c r="U914" i="33" s="1" a="1"/>
  <c r="U914" i="33" s="1"/>
  <c r="AD815" i="36" s="1"/>
  <c r="T675" i="33" a="1"/>
  <c r="T675" i="33" s="1"/>
  <c r="U675" i="33" s="1" a="1"/>
  <c r="U675" i="33" s="1"/>
  <c r="T1065" i="33" a="1"/>
  <c r="T1065" i="33" s="1"/>
  <c r="U1065" i="33" s="1" a="1"/>
  <c r="U1065" i="33" s="1"/>
  <c r="T824" i="33" a="1"/>
  <c r="T824" i="33" s="1"/>
  <c r="U824" i="33" s="1" a="1"/>
  <c r="U824" i="33" s="1"/>
  <c r="T585" i="33" a="1"/>
  <c r="T585" i="33" s="1"/>
  <c r="U585" i="33" s="1" a="1"/>
  <c r="U585" i="33" s="1"/>
  <c r="AD1215" i="36" s="1"/>
  <c r="T974" i="33" a="1"/>
  <c r="T974" i="33" s="1"/>
  <c r="U974" i="33" s="1" a="1"/>
  <c r="U974" i="33" s="1"/>
  <c r="AD1307" i="36" s="1"/>
  <c r="T732" i="33" a="1"/>
  <c r="T732" i="33" s="1"/>
  <c r="U732" i="33" s="1" a="1"/>
  <c r="U732" i="33" s="1"/>
  <c r="AD1392" i="36" s="1"/>
  <c r="T896" i="33" a="1"/>
  <c r="T896" i="33" s="1"/>
  <c r="U896" i="33" s="1" a="1"/>
  <c r="U896" i="33" s="1"/>
  <c r="AD1692" i="36" s="1"/>
  <c r="T656" i="33" a="1"/>
  <c r="T656" i="33" s="1"/>
  <c r="U656" i="33" s="1" a="1"/>
  <c r="U656" i="33" s="1"/>
  <c r="AD774" i="36" s="1"/>
  <c r="T684" i="33" a="1"/>
  <c r="T684" i="33" s="1"/>
  <c r="U684" i="33" s="1" a="1"/>
  <c r="U684" i="33" s="1"/>
  <c r="AD1384" i="36" s="1"/>
  <c r="T452" i="33" a="1"/>
  <c r="T452" i="33" s="1"/>
  <c r="U452" i="33" s="1" a="1"/>
  <c r="U452" i="33" s="1"/>
  <c r="T265" i="33" a="1"/>
  <c r="T265" i="33" s="1"/>
  <c r="U265" i="33" s="1" a="1"/>
  <c r="U265" i="33" s="1"/>
  <c r="T838" i="33" a="1"/>
  <c r="T838" i="33" s="1"/>
  <c r="U838" i="33" s="1" a="1"/>
  <c r="U838" i="33" s="1"/>
  <c r="AD970" i="36" s="1"/>
  <c r="T353" i="33" a="1"/>
  <c r="T353" i="33" s="1"/>
  <c r="U353" i="33" s="1" a="1"/>
  <c r="U353" i="33" s="1"/>
  <c r="AD1072" i="36" s="1"/>
  <c r="T1063" i="33" a="1"/>
  <c r="T1063" i="33" s="1"/>
  <c r="U1063" i="33" s="1" a="1"/>
  <c r="U1063" i="33" s="1"/>
  <c r="AD1486" i="36" s="1"/>
  <c r="T221" i="33" a="1"/>
  <c r="T221" i="33" s="1"/>
  <c r="U221" i="33" s="1" a="1"/>
  <c r="U221" i="33" s="1"/>
  <c r="AD1113" i="36" s="1"/>
  <c r="T48" i="33" a="1"/>
  <c r="T48" i="33" s="1"/>
  <c r="U48" i="33" s="1" a="1"/>
  <c r="U48" i="33" s="1"/>
  <c r="AD1527" i="36" s="1"/>
  <c r="T378" i="33" a="1"/>
  <c r="T378" i="33" s="1"/>
  <c r="U378" i="33" s="1" a="1"/>
  <c r="U378" i="33" s="1"/>
  <c r="AD1316" i="36" s="1"/>
  <c r="T109" i="33" a="1"/>
  <c r="T109" i="33" s="1"/>
  <c r="U109" i="33" s="1" a="1"/>
  <c r="U109" i="33" s="1"/>
  <c r="AD1517" i="36" s="1"/>
  <c r="T282" i="33" a="1"/>
  <c r="T282" i="33" s="1"/>
  <c r="U282" i="33" s="1" a="1"/>
  <c r="U282" i="33" s="1"/>
  <c r="AD797" i="36" s="1"/>
  <c r="T108" i="33" a="1"/>
  <c r="T108" i="33" s="1"/>
  <c r="U108" i="33" s="1" a="1"/>
  <c r="U108" i="33" s="1"/>
  <c r="AD1295" i="36" s="1"/>
  <c r="T404" i="33" a="1"/>
  <c r="T404" i="33" s="1"/>
  <c r="U404" i="33" s="1" a="1"/>
  <c r="U404" i="33" s="1"/>
  <c r="T146" i="33" a="1"/>
  <c r="T146" i="33" s="1"/>
  <c r="U146" i="33" s="1" a="1"/>
  <c r="U146" i="33" s="1"/>
  <c r="AD670" i="36" s="1"/>
  <c r="T299" i="33" a="1"/>
  <c r="T299" i="33" s="1"/>
  <c r="U299" i="33" s="1" a="1"/>
  <c r="U299" i="33" s="1"/>
  <c r="AD1120" i="36" s="1"/>
  <c r="T85" i="33" a="1"/>
  <c r="T85" i="33" s="1"/>
  <c r="U85" i="33" s="1" a="1"/>
  <c r="U85" i="33" s="1"/>
  <c r="AD1101" i="36" s="1"/>
  <c r="T431" i="33" a="1"/>
  <c r="T431" i="33" s="1"/>
  <c r="U431" i="33" s="1" a="1"/>
  <c r="U431" i="33" s="1"/>
  <c r="AD824" i="36" s="1"/>
  <c r="T218" i="33" a="1"/>
  <c r="T218" i="33" s="1"/>
  <c r="U218" i="33" s="1" a="1"/>
  <c r="U218" i="33" s="1"/>
  <c r="AD1115" i="36" s="1"/>
  <c r="T594" i="33" a="1"/>
  <c r="T594" i="33" s="1"/>
  <c r="U594" i="33" s="1" a="1"/>
  <c r="U594" i="33" s="1"/>
  <c r="AD1492" i="36" s="1"/>
  <c r="T375" i="33" a="1"/>
  <c r="T375" i="33" s="1"/>
  <c r="U375" i="33" s="1" a="1"/>
  <c r="U375" i="33" s="1"/>
  <c r="AD919" i="36" s="1"/>
  <c r="T84" i="33" a="1"/>
  <c r="T84" i="33" s="1"/>
  <c r="U84" i="33" s="1" a="1"/>
  <c r="U84" i="33" s="1"/>
  <c r="AD686" i="36" s="1"/>
  <c r="T60" i="33" a="1"/>
  <c r="T60" i="33" s="1"/>
  <c r="U60" i="33" s="1" a="1"/>
  <c r="U60" i="33" s="1"/>
  <c r="AD1284" i="36" s="1"/>
  <c r="T357" i="33" a="1"/>
  <c r="T357" i="33" s="1"/>
  <c r="U357" i="33" s="1" a="1"/>
  <c r="U357" i="33" s="1"/>
  <c r="AD1519" i="36" s="1"/>
  <c r="T401" i="33" a="1"/>
  <c r="T401" i="33" s="1"/>
  <c r="U401" i="33" s="1" a="1"/>
  <c r="U401" i="33" s="1"/>
  <c r="AD588" i="36" s="1"/>
  <c r="T515" i="33" a="1"/>
  <c r="T515" i="33" s="1"/>
  <c r="U515" i="33" s="1" a="1"/>
  <c r="U515" i="33" s="1"/>
  <c r="AD905" i="36" s="1"/>
  <c r="T543" i="33" a="1"/>
  <c r="T543" i="33" s="1"/>
  <c r="U543" i="33" s="1" a="1"/>
  <c r="U543" i="33" s="1"/>
  <c r="T152" i="33" a="1"/>
  <c r="T152" i="33" s="1"/>
  <c r="U152" i="33" s="1" a="1"/>
  <c r="U152" i="33" s="1"/>
  <c r="AD1395" i="36" s="1"/>
  <c r="T313" i="33" a="1"/>
  <c r="T313" i="33" s="1"/>
  <c r="U313" i="33" s="1" a="1"/>
  <c r="U313" i="33" s="1"/>
  <c r="AD819" i="36" s="1"/>
  <c r="T568" i="33" a="1"/>
  <c r="T568" i="33" s="1"/>
  <c r="U568" i="33" s="1" a="1"/>
  <c r="U568" i="33" s="1"/>
  <c r="T330" i="33" a="1"/>
  <c r="T330" i="33" s="1"/>
  <c r="U330" i="33" s="1" a="1"/>
  <c r="U330" i="33" s="1"/>
  <c r="AD1674" i="36" s="1"/>
  <c r="T168" i="33" a="1"/>
  <c r="T168" i="33" s="1"/>
  <c r="U168" i="33" s="1" a="1"/>
  <c r="U168" i="33" s="1"/>
  <c r="AD1302" i="36" s="1"/>
  <c r="T390" i="33" a="1"/>
  <c r="T390" i="33" s="1"/>
  <c r="U390" i="33" s="1" a="1"/>
  <c r="U390" i="33" s="1"/>
  <c r="AD1679" i="36" s="1"/>
  <c r="T50" i="33" a="1"/>
  <c r="T50" i="33" s="1"/>
  <c r="U50" i="33" s="1" a="1"/>
  <c r="U50" i="33" s="1"/>
  <c r="AD1662" i="36" s="1"/>
  <c r="T399" i="33" a="1"/>
  <c r="T399" i="33" s="1"/>
  <c r="U399" i="33" s="1" a="1"/>
  <c r="U399" i="33" s="1"/>
  <c r="AD1629" i="36" s="1"/>
  <c r="T97" i="33" a="1"/>
  <c r="T97" i="33" s="1"/>
  <c r="U97" i="33" s="1" a="1"/>
  <c r="U97" i="33" s="1"/>
  <c r="AD677" i="36" s="1"/>
  <c r="T412" i="33" a="1"/>
  <c r="T412" i="33" s="1"/>
  <c r="U412" i="33" s="1" a="1"/>
  <c r="U412" i="33" s="1"/>
  <c r="AD848" i="36" s="1"/>
  <c r="T349" i="33" a="1"/>
  <c r="T349" i="33" s="1"/>
  <c r="U349" i="33" s="1" a="1"/>
  <c r="U349" i="33" s="1"/>
  <c r="T341" i="33" a="1"/>
  <c r="T341" i="33" s="1"/>
  <c r="U341" i="33" s="1" a="1"/>
  <c r="U341" i="33" s="1"/>
  <c r="AD880" i="36" s="1"/>
  <c r="T494" i="33" a="1"/>
  <c r="T494" i="33" s="1"/>
  <c r="U494" i="33" s="1" a="1"/>
  <c r="U494" i="33" s="1"/>
  <c r="AD648" i="36" s="1"/>
  <c r="T259" i="33" a="1"/>
  <c r="T259" i="33" s="1"/>
  <c r="U259" i="33" s="1" a="1"/>
  <c r="U259" i="33" s="1"/>
  <c r="T303" i="33" a="1"/>
  <c r="T303" i="33" s="1"/>
  <c r="U303" i="33" s="1" a="1"/>
  <c r="U303" i="33" s="1"/>
  <c r="AD1684" i="36" s="1"/>
  <c r="T381" i="33" a="1"/>
  <c r="T381" i="33" s="1"/>
  <c r="U381" i="33" s="1" a="1"/>
  <c r="U381" i="33" s="1"/>
  <c r="AD1547" i="36" s="1"/>
  <c r="T66" i="33" a="1"/>
  <c r="T66" i="33" s="1"/>
  <c r="U66" i="33" s="1" a="1"/>
  <c r="U66" i="33" s="1"/>
  <c r="AD1096" i="36" s="1"/>
  <c r="T323" i="33" a="1"/>
  <c r="T323" i="33" s="1"/>
  <c r="U323" i="33" s="1" a="1"/>
  <c r="U323" i="33" s="1"/>
  <c r="T75" i="33" a="1"/>
  <c r="T75" i="33" s="1"/>
  <c r="U75" i="33" s="1" a="1"/>
  <c r="U75" i="33" s="1"/>
  <c r="AD1531" i="36" s="1"/>
  <c r="T512" i="33" a="1"/>
  <c r="T512" i="33" s="1"/>
  <c r="U512" i="33" s="1" a="1"/>
  <c r="U512" i="33" s="1"/>
  <c r="AD1676" i="36" s="1"/>
  <c r="T63" i="33" a="1"/>
  <c r="T63" i="33" s="1"/>
  <c r="U63" i="33" s="1" a="1"/>
  <c r="U63" i="33" s="1"/>
  <c r="AD1568" i="36" s="1"/>
  <c r="T78" i="33" a="1"/>
  <c r="T78" i="33" s="1"/>
  <c r="U78" i="33" s="1" a="1"/>
  <c r="U78" i="33" s="1"/>
  <c r="AD1290" i="36" s="1"/>
  <c r="T270" i="33" a="1"/>
  <c r="T270" i="33" s="1"/>
  <c r="U270" i="33" s="1" a="1"/>
  <c r="U270" i="33" s="1"/>
  <c r="AD934" i="36" s="1"/>
  <c r="T1113" i="33" a="1"/>
  <c r="T1113" i="33" s="1"/>
  <c r="U1113" i="33" s="1" a="1"/>
  <c r="U1113" i="33" s="1"/>
  <c r="AD1696" i="36" s="1"/>
  <c r="T939" i="33" a="1"/>
  <c r="T939" i="33" s="1"/>
  <c r="U939" i="33" s="1" a="1"/>
  <c r="U939" i="33" s="1"/>
  <c r="T698" i="33" a="1"/>
  <c r="T698" i="33" s="1"/>
  <c r="U698" i="33" s="1" a="1"/>
  <c r="U698" i="33" s="1"/>
  <c r="AD601" i="36" s="1"/>
  <c r="T954" i="33" a="1"/>
  <c r="T954" i="33" s="1"/>
  <c r="U954" i="33" s="1" a="1"/>
  <c r="U954" i="33" s="1"/>
  <c r="AD872" i="36" s="1"/>
  <c r="T712" i="33" a="1"/>
  <c r="T712" i="33" s="1"/>
  <c r="U712" i="33" s="1" a="1"/>
  <c r="U712" i="33" s="1"/>
  <c r="AD1042" i="36" s="1"/>
  <c r="T1015" i="33" a="1"/>
  <c r="T1015" i="33" s="1"/>
  <c r="U1015" i="33" s="1" a="1"/>
  <c r="U1015" i="33" s="1"/>
  <c r="T773" i="33" a="1"/>
  <c r="T773" i="33" s="1"/>
  <c r="U773" i="33" s="1" a="1"/>
  <c r="U773" i="33" s="1"/>
  <c r="AD1188" i="36" s="1"/>
  <c r="T1041" i="33" a="1"/>
  <c r="T1041" i="33" s="1"/>
  <c r="U1041" i="33" s="1" a="1"/>
  <c r="U1041" i="33" s="1"/>
  <c r="T802" i="33" a="1"/>
  <c r="T802" i="33" s="1"/>
  <c r="U802" i="33" s="1" a="1"/>
  <c r="U802" i="33" s="1"/>
  <c r="AD1698" i="36" s="1"/>
  <c r="T1072" i="33" a="1"/>
  <c r="T1072" i="33" s="1"/>
  <c r="U1072" i="33" s="1" a="1"/>
  <c r="U1072" i="33" s="1"/>
  <c r="AD755" i="36" s="1"/>
  <c r="T831" i="33" a="1"/>
  <c r="T831" i="33" s="1"/>
  <c r="U831" i="33" s="1" a="1"/>
  <c r="U831" i="33" s="1"/>
  <c r="AD957" i="36" s="1"/>
  <c r="T1103" i="33" a="1"/>
  <c r="T1103" i="33" s="1"/>
  <c r="U1103" i="33" s="1" a="1"/>
  <c r="U1103" i="33" s="1"/>
  <c r="AD910" i="36" s="1"/>
  <c r="T617" i="33" a="1"/>
  <c r="T617" i="33" s="1"/>
  <c r="U617" i="33" s="1" a="1"/>
  <c r="U617" i="33" s="1"/>
  <c r="T1011" i="33" a="1"/>
  <c r="T1011" i="33" s="1"/>
  <c r="U1011" i="33" s="1" a="1"/>
  <c r="U1011" i="33" s="1"/>
  <c r="AD605" i="36" s="1"/>
  <c r="T769" i="33" a="1"/>
  <c r="T769" i="33" s="1"/>
  <c r="U769" i="33" s="1" a="1"/>
  <c r="U769" i="33" s="1"/>
  <c r="AD1170" i="36" s="1"/>
  <c r="T536" i="33" a="1"/>
  <c r="T536" i="33" s="1"/>
  <c r="U536" i="33" s="1" a="1"/>
  <c r="U536" i="33" s="1"/>
  <c r="T932" i="33" a="1"/>
  <c r="T932" i="33" s="1"/>
  <c r="U932" i="33" s="1" a="1"/>
  <c r="U932" i="33" s="1"/>
  <c r="AD1201" i="36" s="1"/>
  <c r="T691" i="33" a="1"/>
  <c r="T691" i="33" s="1"/>
  <c r="U691" i="33" s="1" a="1"/>
  <c r="U691" i="33" s="1"/>
  <c r="AD1378" i="36" s="1"/>
  <c r="T1084" i="33" a="1"/>
  <c r="T1084" i="33" s="1"/>
  <c r="U1084" i="33" s="1" a="1"/>
  <c r="U1084" i="33" s="1"/>
  <c r="AD760" i="36" s="1"/>
  <c r="T843" i="33" a="1"/>
  <c r="T843" i="33" s="1"/>
  <c r="U843" i="33" s="1" a="1"/>
  <c r="U843" i="33" s="1"/>
  <c r="AD1011" i="36" s="1"/>
  <c r="T598" i="33" a="1"/>
  <c r="T598" i="33" s="1"/>
  <c r="U598" i="33" s="1" a="1"/>
  <c r="U598" i="33" s="1"/>
  <c r="T992" i="33" a="1"/>
  <c r="T992" i="33" s="1"/>
  <c r="U992" i="33" s="1" a="1"/>
  <c r="U992" i="33" s="1"/>
  <c r="T750" i="33" a="1"/>
  <c r="T750" i="33" s="1"/>
  <c r="U750" i="33" s="1" a="1"/>
  <c r="U750" i="33" s="1"/>
  <c r="AD1022" i="36" s="1"/>
  <c r="T518" i="33" a="1"/>
  <c r="T518" i="33" s="1"/>
  <c r="U518" i="33" s="1" a="1"/>
  <c r="U518" i="33" s="1"/>
  <c r="AD1356" i="36" s="1"/>
  <c r="T899" i="33" a="1"/>
  <c r="T899" i="33" s="1"/>
  <c r="U899" i="33" s="1" a="1"/>
  <c r="U899" i="33" s="1"/>
  <c r="AD960" i="36" s="1"/>
  <c r="T660" i="33" a="1"/>
  <c r="T660" i="33" s="1"/>
  <c r="U660" i="33" s="1" a="1"/>
  <c r="U660" i="33" s="1"/>
  <c r="AD1497" i="36" s="1"/>
  <c r="T1049" i="33" a="1"/>
  <c r="T1049" i="33" s="1"/>
  <c r="U1049" i="33" s="1" a="1"/>
  <c r="U1049" i="33" s="1"/>
  <c r="AD1024" i="36" s="1"/>
  <c r="T810" i="33" a="1"/>
  <c r="T810" i="33" s="1"/>
  <c r="U810" i="33" s="1" a="1"/>
  <c r="U810" i="33" s="1"/>
  <c r="AD1414" i="36" s="1"/>
  <c r="T576" i="33" a="1"/>
  <c r="T576" i="33" s="1"/>
  <c r="U576" i="33" s="1" a="1"/>
  <c r="U576" i="33" s="1"/>
  <c r="AD1374" i="36" s="1"/>
  <c r="T958" i="33" a="1"/>
  <c r="T958" i="33" s="1"/>
  <c r="U958" i="33" s="1" a="1"/>
  <c r="U958" i="33" s="1"/>
  <c r="T717" i="33" a="1"/>
  <c r="T717" i="33" s="1"/>
  <c r="U717" i="33" s="1" a="1"/>
  <c r="U717" i="33" s="1"/>
  <c r="T881" i="33" a="1"/>
  <c r="T881" i="33" s="1"/>
  <c r="U881" i="33" s="1" a="1"/>
  <c r="U881" i="33" s="1"/>
  <c r="AD1442" i="36" s="1"/>
  <c r="T640" i="33" a="1"/>
  <c r="T640" i="33" s="1"/>
  <c r="U640" i="33" s="1" a="1"/>
  <c r="U640" i="33" s="1"/>
  <c r="T909" i="33" a="1"/>
  <c r="T909" i="33" s="1"/>
  <c r="U909" i="33" s="1" a="1"/>
  <c r="U909" i="33" s="1"/>
  <c r="T670" i="33" a="1"/>
  <c r="T670" i="33" s="1"/>
  <c r="U670" i="33" s="1" a="1"/>
  <c r="U670" i="33" s="1"/>
  <c r="AD1162" i="36" s="1"/>
  <c r="T398" i="33" a="1"/>
  <c r="T398" i="33" s="1"/>
  <c r="U398" i="33" s="1" a="1"/>
  <c r="U398" i="33" s="1"/>
  <c r="AD681" i="36" s="1"/>
  <c r="T248" i="33" a="1"/>
  <c r="T248" i="33" s="1"/>
  <c r="U248" i="33" s="1" a="1"/>
  <c r="U248" i="33" s="1"/>
  <c r="AD1627" i="36" s="1"/>
  <c r="T642" i="33" a="1"/>
  <c r="T642" i="33" s="1"/>
  <c r="U642" i="33" s="1" a="1"/>
  <c r="U642" i="33" s="1"/>
  <c r="AD933" i="36" s="1"/>
  <c r="T327" i="33" a="1"/>
  <c r="T327" i="33" s="1"/>
  <c r="U327" i="33" s="1" a="1"/>
  <c r="U327" i="33" s="1"/>
  <c r="AD1710" i="36" s="1"/>
  <c r="T822" i="33" a="1"/>
  <c r="T822" i="33" s="1"/>
  <c r="U822" i="33" s="1" a="1"/>
  <c r="U822" i="33" s="1"/>
  <c r="AD963" i="36" s="1"/>
  <c r="T212" i="33" a="1"/>
  <c r="T212" i="33" s="1"/>
  <c r="U212" i="33" s="1" a="1"/>
  <c r="U212" i="33" s="1"/>
  <c r="AD1669" i="36" s="1"/>
  <c r="T1047" i="33" a="1"/>
  <c r="T1047" i="33" s="1"/>
  <c r="U1047" i="33" s="1" a="1"/>
  <c r="U1047" i="33" s="1"/>
  <c r="AD1717" i="36" s="1"/>
  <c r="T369" i="33" a="1"/>
  <c r="T369" i="33" s="1"/>
  <c r="U369" i="33" s="1" a="1"/>
  <c r="U369" i="33" s="1"/>
  <c r="AD1133" i="36" s="1"/>
  <c r="T95" i="33" a="1"/>
  <c r="T95" i="33" s="1"/>
  <c r="U95" i="33" s="1" a="1"/>
  <c r="U95" i="33" s="1"/>
  <c r="AD676" i="36" s="1"/>
  <c r="T229" i="33" a="1"/>
  <c r="T229" i="33" s="1"/>
  <c r="U229" i="33" s="1" a="1"/>
  <c r="U229" i="33" s="1"/>
  <c r="AD1536" i="36" s="1"/>
  <c r="T94" i="33" a="1"/>
  <c r="T94" i="33" s="1"/>
  <c r="U94" i="33" s="1" a="1"/>
  <c r="U94" i="33" s="1"/>
  <c r="AD931" i="36" s="1"/>
  <c r="T395" i="33" a="1"/>
  <c r="T395" i="33" s="1"/>
  <c r="U395" i="33" s="1" a="1"/>
  <c r="U395" i="33" s="1"/>
  <c r="AD975" i="36" s="1"/>
  <c r="T131" i="33" a="1"/>
  <c r="T131" i="33" s="1"/>
  <c r="U131" i="33" s="1" a="1"/>
  <c r="U131" i="33" s="1"/>
  <c r="T290" i="33" a="1"/>
  <c r="T290" i="33" s="1"/>
  <c r="U290" i="33" s="1" a="1"/>
  <c r="U290" i="33" s="1"/>
  <c r="AD1589" i="36" s="1"/>
  <c r="T69" i="33" a="1"/>
  <c r="T69" i="33" s="1"/>
  <c r="U69" i="33" s="1" a="1"/>
  <c r="U69" i="33" s="1"/>
  <c r="AD1652" i="36" s="1"/>
  <c r="T200" i="33" a="1"/>
  <c r="T200" i="33" s="1"/>
  <c r="U200" i="33" s="1" a="1"/>
  <c r="U200" i="33" s="1"/>
  <c r="AD1032" i="36" s="1"/>
  <c r="T957" i="33" a="1"/>
  <c r="T957" i="33" s="1"/>
  <c r="U957" i="33" s="1" a="1"/>
  <c r="U957" i="33" s="1"/>
  <c r="AD1025" i="36" s="1"/>
  <c r="T514" i="33" a="1"/>
  <c r="T514" i="33" s="1"/>
  <c r="U514" i="33" s="1" a="1"/>
  <c r="U514" i="33" s="1"/>
  <c r="AD1552" i="36" s="1"/>
  <c r="T541" i="33" a="1"/>
  <c r="T541" i="33" s="1"/>
  <c r="U541" i="33" s="1" a="1"/>
  <c r="U541" i="33" s="1"/>
  <c r="AD1478" i="36" s="1"/>
  <c r="T380" i="33" a="1"/>
  <c r="T380" i="33" s="1"/>
  <c r="U380" i="33" s="1" a="1"/>
  <c r="U380" i="33" s="1"/>
  <c r="AD1321" i="36" s="1"/>
  <c r="T111" i="33" a="1"/>
  <c r="T111" i="33" s="1"/>
  <c r="U111" i="33" s="1" a="1"/>
  <c r="U111" i="33" s="1"/>
  <c r="AD1570" i="36" s="1"/>
  <c r="T368" i="33" a="1"/>
  <c r="T368" i="33" s="1"/>
  <c r="U368" i="33" s="1" a="1"/>
  <c r="U368" i="33" s="1"/>
  <c r="T1112" i="33" a="1"/>
  <c r="T1112" i="33" s="1"/>
  <c r="U1112" i="33" s="1" a="1"/>
  <c r="U1112" i="33" s="1"/>
  <c r="AD1695" i="36" s="1"/>
  <c r="T924" i="33" a="1"/>
  <c r="T924" i="33" s="1"/>
  <c r="U924" i="33" s="1" a="1"/>
  <c r="U924" i="33" s="1"/>
  <c r="AD734" i="36" s="1"/>
  <c r="T683" i="33" a="1"/>
  <c r="T683" i="33" s="1"/>
  <c r="U683" i="33" s="1" a="1"/>
  <c r="U683" i="33" s="1"/>
  <c r="T938" i="33" a="1"/>
  <c r="T938" i="33" s="1"/>
  <c r="U938" i="33" s="1" a="1"/>
  <c r="U938" i="33" s="1"/>
  <c r="AD1508" i="36" s="1"/>
  <c r="T697" i="33" a="1"/>
  <c r="T697" i="33" s="1"/>
  <c r="U697" i="33" s="1" a="1"/>
  <c r="U697" i="33" s="1"/>
  <c r="AD1500" i="36" s="1"/>
  <c r="T999" i="33" a="1"/>
  <c r="T999" i="33" s="1"/>
  <c r="U999" i="33" s="1" a="1"/>
  <c r="U999" i="33" s="1"/>
  <c r="AD1602" i="36" s="1"/>
  <c r="T757" i="33" a="1"/>
  <c r="T757" i="33" s="1"/>
  <c r="U757" i="33" s="1" a="1"/>
  <c r="U757" i="33" s="1"/>
  <c r="AD780" i="36" s="1"/>
  <c r="T1028" i="33" a="1"/>
  <c r="T1028" i="33" s="1"/>
  <c r="U1028" i="33" s="1" a="1"/>
  <c r="U1028" i="33" s="1"/>
  <c r="AD752" i="36" s="1"/>
  <c r="T788" i="33" a="1"/>
  <c r="T788" i="33" s="1"/>
  <c r="U788" i="33" s="1" a="1"/>
  <c r="U788" i="33" s="1"/>
  <c r="AD725" i="36" s="1"/>
  <c r="T1056" i="33" a="1"/>
  <c r="T1056" i="33" s="1"/>
  <c r="U1056" i="33" s="1" a="1"/>
  <c r="U1056" i="33" s="1"/>
  <c r="AD1069" i="36" s="1"/>
  <c r="T817" i="33" a="1"/>
  <c r="T817" i="33" s="1"/>
  <c r="U817" i="33" s="1" a="1"/>
  <c r="U817" i="33" s="1"/>
  <c r="T1087" i="33" a="1"/>
  <c r="T1087" i="33" s="1"/>
  <c r="U1087" i="33" s="1" a="1"/>
  <c r="U1087" i="33" s="1"/>
  <c r="AD964" i="36" s="1"/>
  <c r="T845" i="33" a="1"/>
  <c r="T845" i="33" s="1"/>
  <c r="U845" i="33" s="1" a="1"/>
  <c r="U845" i="33" s="1"/>
  <c r="AD1047" i="36" s="1"/>
  <c r="T601" i="33" a="1"/>
  <c r="T601" i="33" s="1"/>
  <c r="U601" i="33" s="1" a="1"/>
  <c r="U601" i="33" s="1"/>
  <c r="AD1411" i="36" s="1"/>
  <c r="T995" i="33" a="1"/>
  <c r="T995" i="33" s="1"/>
  <c r="U995" i="33" s="1" a="1"/>
  <c r="U995" i="33" s="1"/>
  <c r="AD980" i="36" s="1"/>
  <c r="T753" i="33" a="1"/>
  <c r="T753" i="33" s="1"/>
  <c r="U753" i="33" s="1" a="1"/>
  <c r="U753" i="33" s="1"/>
  <c r="T521" i="33" a="1"/>
  <c r="T521" i="33" s="1"/>
  <c r="U521" i="33" s="1" a="1"/>
  <c r="U521" i="33" s="1"/>
  <c r="AD1352" i="36" s="1"/>
  <c r="T917" i="33" a="1"/>
  <c r="T917" i="33" s="1"/>
  <c r="U917" i="33" s="1" a="1"/>
  <c r="U917" i="33" s="1"/>
  <c r="T678" i="33" a="1"/>
  <c r="T678" i="33" s="1"/>
  <c r="U678" i="33" s="1" a="1"/>
  <c r="U678" i="33" s="1"/>
  <c r="T1068" i="33" a="1"/>
  <c r="T1068" i="33" s="1"/>
  <c r="U1068" i="33" s="1" a="1"/>
  <c r="U1068" i="33" s="1"/>
  <c r="T827" i="33" a="1"/>
  <c r="T827" i="33" s="1"/>
  <c r="U827" i="33" s="1" a="1"/>
  <c r="U827" i="33" s="1"/>
  <c r="AD741" i="36" s="1"/>
  <c r="T977" i="33" a="1"/>
  <c r="T977" i="33" s="1"/>
  <c r="U977" i="33" s="1" a="1"/>
  <c r="U977" i="33" s="1"/>
  <c r="AD906" i="36" s="1"/>
  <c r="T735" i="33" a="1"/>
  <c r="T735" i="33" s="1"/>
  <c r="U735" i="33" s="1" a="1"/>
  <c r="U735" i="33" s="1"/>
  <c r="AD1055" i="36" s="1"/>
  <c r="T503" i="33" a="1"/>
  <c r="T503" i="33" s="1"/>
  <c r="U503" i="33" s="1" a="1"/>
  <c r="U503" i="33" s="1"/>
  <c r="AD1169" i="36" s="1"/>
  <c r="T885" i="33" a="1"/>
  <c r="T885" i="33" s="1"/>
  <c r="U885" i="33" s="1" a="1"/>
  <c r="U885" i="33" s="1"/>
  <c r="AD1446" i="36" s="1"/>
  <c r="T644" i="33" a="1"/>
  <c r="T644" i="33" s="1"/>
  <c r="U644" i="33" s="1" a="1"/>
  <c r="U644" i="33" s="1"/>
  <c r="T1033" i="33" a="1"/>
  <c r="T1033" i="33" s="1"/>
  <c r="U1033" i="33" s="1" a="1"/>
  <c r="U1033" i="33" s="1"/>
  <c r="AD1028" i="36" s="1"/>
  <c r="T796" i="33" a="1"/>
  <c r="T796" i="33" s="1"/>
  <c r="U796" i="33" s="1" a="1"/>
  <c r="U796" i="33" s="1"/>
  <c r="AD900" i="36" s="1"/>
  <c r="T562" i="33" a="1"/>
  <c r="T562" i="33" s="1"/>
  <c r="U562" i="33" s="1" a="1"/>
  <c r="U562" i="33" s="1"/>
  <c r="AD1363" i="36" s="1"/>
  <c r="T943" i="33" a="1"/>
  <c r="T943" i="33" s="1"/>
  <c r="U943" i="33" s="1" a="1"/>
  <c r="U943" i="33" s="1"/>
  <c r="AD1512" i="36" s="1"/>
  <c r="T702" i="33" a="1"/>
  <c r="T702" i="33" s="1"/>
  <c r="U702" i="33" s="1" a="1"/>
  <c r="U702" i="33" s="1"/>
  <c r="T865" i="33" a="1"/>
  <c r="T865" i="33" s="1"/>
  <c r="U865" i="33" s="1" a="1"/>
  <c r="U865" i="33" s="1"/>
  <c r="AD1195" i="36" s="1"/>
  <c r="T624" i="33" a="1"/>
  <c r="T624" i="33" s="1"/>
  <c r="U624" i="33" s="1" a="1"/>
  <c r="U624" i="33" s="1"/>
  <c r="T655" i="33" a="1"/>
  <c r="T655" i="33" s="1"/>
  <c r="U655" i="33" s="1" a="1"/>
  <c r="U655" i="33" s="1"/>
  <c r="AD778" i="36" s="1"/>
  <c r="T389" i="33" a="1"/>
  <c r="T389" i="33" s="1"/>
  <c r="U389" i="33" s="1" a="1"/>
  <c r="U389" i="33" s="1"/>
  <c r="AD643" i="36" s="1"/>
  <c r="T582" i="33" a="1"/>
  <c r="T582" i="33" s="1"/>
  <c r="U582" i="33" s="1" a="1"/>
  <c r="U582" i="33" s="1"/>
  <c r="AD850" i="36" s="1"/>
  <c r="T310" i="33" a="1"/>
  <c r="T310" i="33" s="1"/>
  <c r="U310" i="33" s="1" a="1"/>
  <c r="U310" i="33" s="1"/>
  <c r="AD1673" i="36" s="1"/>
  <c r="T641" i="33" a="1"/>
  <c r="T641" i="33" s="1"/>
  <c r="U641" i="33" s="1" a="1"/>
  <c r="U641" i="33" s="1"/>
  <c r="T157" i="33" a="1"/>
  <c r="T157" i="33" s="1"/>
  <c r="U157" i="33" s="1" a="1"/>
  <c r="U157" i="33" s="1"/>
  <c r="AD1664" i="36" s="1"/>
  <c r="T808" i="33" a="1"/>
  <c r="T808" i="33" s="1"/>
  <c r="U808" i="33" s="1" a="1"/>
  <c r="U808" i="33" s="1"/>
  <c r="AD1421" i="36" s="1"/>
  <c r="T360" i="33" a="1"/>
  <c r="T360" i="33" s="1"/>
  <c r="U360" i="33" s="1" a="1"/>
  <c r="U360" i="33" s="1"/>
  <c r="T1032" i="33" a="1"/>
  <c r="T1032" i="33" s="1"/>
  <c r="U1032" i="33" s="1" a="1"/>
  <c r="U1032" i="33" s="1"/>
  <c r="AD1087" i="36" s="1"/>
  <c r="T220" i="33" a="1"/>
  <c r="T220" i="33" s="1"/>
  <c r="U220" i="33" s="1" a="1"/>
  <c r="U220" i="33" s="1"/>
  <c r="T86" i="33" a="1"/>
  <c r="T86" i="33" s="1"/>
  <c r="U86" i="33" s="1" a="1"/>
  <c r="U86" i="33" s="1"/>
  <c r="AD1613" i="36" s="1"/>
  <c r="T386" i="33" a="1"/>
  <c r="T386" i="33" s="1"/>
  <c r="U386" i="33" s="1" a="1"/>
  <c r="U386" i="33" s="1"/>
  <c r="AD1322" i="36" s="1"/>
  <c r="T115" i="33" a="1"/>
  <c r="T115" i="33" s="1"/>
  <c r="U115" i="33" s="1" a="1"/>
  <c r="U115" i="33" s="1"/>
  <c r="AD1596" i="36" s="1"/>
  <c r="T236" i="33" a="1"/>
  <c r="T236" i="33" s="1"/>
  <c r="U236" i="33" s="1" a="1"/>
  <c r="U236" i="33" s="1"/>
  <c r="AD925" i="36" s="1"/>
  <c r="T54" i="33" a="1"/>
  <c r="T54" i="33" s="1"/>
  <c r="U54" i="33" s="1" a="1"/>
  <c r="U54" i="33" s="1"/>
  <c r="T403" i="33" a="1"/>
  <c r="T403" i="33" s="1"/>
  <c r="U403" i="33" s="1" a="1"/>
  <c r="U403" i="33" s="1"/>
  <c r="T182" i="33" a="1"/>
  <c r="T182" i="33" s="1"/>
  <c r="U182" i="33" s="1" a="1"/>
  <c r="U182" i="33" s="1"/>
  <c r="AD887" i="36" s="1"/>
  <c r="T545" i="33" a="1"/>
  <c r="T545" i="33" s="1"/>
  <c r="U545" i="33" s="1" a="1"/>
  <c r="U545" i="33" s="1"/>
  <c r="AD1485" i="36" s="1"/>
  <c r="T332" i="33" a="1"/>
  <c r="T332" i="33" s="1"/>
  <c r="U332" i="33" s="1" a="1"/>
  <c r="U332" i="33" s="1"/>
  <c r="AD1313" i="36" s="1"/>
  <c r="T716" i="33" a="1"/>
  <c r="T716" i="33" s="1"/>
  <c r="U716" i="33" s="1" a="1"/>
  <c r="U716" i="33" s="1"/>
  <c r="T493" i="33" a="1"/>
  <c r="T493" i="33" s="1"/>
  <c r="U493" i="33" s="1" a="1"/>
  <c r="U493" i="33" s="1"/>
  <c r="AD647" i="36" s="1"/>
  <c r="T329" i="33" a="1"/>
  <c r="T329" i="33" s="1"/>
  <c r="U329" i="33" s="1" a="1"/>
  <c r="U329" i="33" s="1"/>
  <c r="AD1675" i="36" s="1"/>
  <c r="T81" i="33" a="1"/>
  <c r="T81" i="33" s="1"/>
  <c r="U81" i="33" s="1" a="1"/>
  <c r="U81" i="33" s="1"/>
  <c r="T572" i="33" a="1"/>
  <c r="T572" i="33" s="1"/>
  <c r="U572" i="33" s="1" a="1"/>
  <c r="U572" i="33" s="1"/>
  <c r="AD1371" i="36" s="1"/>
  <c r="T1111" i="33" a="1"/>
  <c r="T1111" i="33" s="1"/>
  <c r="U1111" i="33" s="1" a="1"/>
  <c r="U1111" i="33" s="1"/>
  <c r="T908" i="33" a="1"/>
  <c r="T908" i="33" s="1"/>
  <c r="U908" i="33" s="1" a="1"/>
  <c r="U908" i="33" s="1"/>
  <c r="AD822" i="36" s="1"/>
  <c r="T923" i="33" a="1"/>
  <c r="T923" i="33" s="1"/>
  <c r="U923" i="33" s="1" a="1"/>
  <c r="U923" i="33" s="1"/>
  <c r="T682" i="33" a="1"/>
  <c r="T682" i="33" s="1"/>
  <c r="U682" i="33" s="1" a="1"/>
  <c r="U682" i="33" s="1"/>
  <c r="AD1379" i="36" s="1"/>
  <c r="T984" i="33" a="1"/>
  <c r="T984" i="33" s="1"/>
  <c r="U984" i="33" s="1" a="1"/>
  <c r="U984" i="33" s="1"/>
  <c r="T741" i="33" a="1"/>
  <c r="T741" i="33" s="1"/>
  <c r="U741" i="33" s="1" a="1"/>
  <c r="U741" i="33" s="1"/>
  <c r="T1014" i="33" a="1"/>
  <c r="T1014" i="33" s="1"/>
  <c r="U1014" i="33" s="1" a="1"/>
  <c r="U1014" i="33" s="1"/>
  <c r="AD1212" i="36" s="1"/>
  <c r="T772" i="33" a="1"/>
  <c r="T772" i="33" s="1"/>
  <c r="U772" i="33" s="1" a="1"/>
  <c r="U772" i="33" s="1"/>
  <c r="T1040" i="33" a="1"/>
  <c r="T1040" i="33" s="1"/>
  <c r="U1040" i="33" s="1" a="1"/>
  <c r="U1040" i="33" s="1"/>
  <c r="AD800" i="36" s="1"/>
  <c r="T1071" i="33" a="1"/>
  <c r="T1071" i="33" s="1"/>
  <c r="U1071" i="33" s="1" a="1"/>
  <c r="U1071" i="33" s="1"/>
  <c r="AD766" i="36" s="1"/>
  <c r="T830" i="33" a="1"/>
  <c r="T830" i="33" s="1"/>
  <c r="U830" i="33" s="1" a="1"/>
  <c r="U830" i="33" s="1"/>
  <c r="AD726" i="36" s="1"/>
  <c r="T590" i="33" a="1"/>
  <c r="T590" i="33" s="1"/>
  <c r="U590" i="33" s="1" a="1"/>
  <c r="U590" i="33" s="1"/>
  <c r="T980" i="33" a="1"/>
  <c r="T980" i="33" s="1"/>
  <c r="U980" i="33" s="1" a="1"/>
  <c r="U980" i="33" s="1"/>
  <c r="AD748" i="36" s="1"/>
  <c r="T505" i="33" a="1"/>
  <c r="T505" i="33" s="1"/>
  <c r="U505" i="33" s="1" a="1"/>
  <c r="U505" i="33" s="1"/>
  <c r="AD1480" i="36" s="1"/>
  <c r="T902" i="33" a="1"/>
  <c r="T902" i="33" s="1"/>
  <c r="U902" i="33" s="1" a="1"/>
  <c r="U902" i="33" s="1"/>
  <c r="AD744" i="36" s="1"/>
  <c r="T663" i="33" a="1"/>
  <c r="T663" i="33" s="1"/>
  <c r="U663" i="33" s="1" a="1"/>
  <c r="U663" i="33" s="1"/>
  <c r="T1052" i="33" a="1"/>
  <c r="T1052" i="33" s="1"/>
  <c r="U1052" i="33" s="1" a="1"/>
  <c r="U1052" i="33" s="1"/>
  <c r="AD1606" i="36" s="1"/>
  <c r="T813" i="33" a="1"/>
  <c r="T813" i="33" s="1"/>
  <c r="U813" i="33" s="1" a="1"/>
  <c r="U813" i="33" s="1"/>
  <c r="T579" i="33" a="1"/>
  <c r="T579" i="33" s="1"/>
  <c r="U579" i="33" s="1" a="1"/>
  <c r="U579" i="33" s="1"/>
  <c r="T961" i="33" a="1"/>
  <c r="T961" i="33" s="1"/>
  <c r="U961" i="33" s="1" a="1"/>
  <c r="U961" i="33" s="1"/>
  <c r="AD990" i="36" s="1"/>
  <c r="T720" i="33" a="1"/>
  <c r="T720" i="33" s="1"/>
  <c r="U720" i="33" s="1" a="1"/>
  <c r="U720" i="33" s="1"/>
  <c r="AD954" i="36" s="1"/>
  <c r="T488" i="33" a="1"/>
  <c r="T488" i="33" s="1"/>
  <c r="U488" i="33" s="1" a="1"/>
  <c r="U488" i="33" s="1"/>
  <c r="AD688" i="36" s="1"/>
  <c r="T869" i="33" a="1"/>
  <c r="T869" i="33" s="1"/>
  <c r="U869" i="33" s="1" a="1"/>
  <c r="U869" i="33" s="1"/>
  <c r="AD863" i="36" s="1"/>
  <c r="T628" i="33" a="1"/>
  <c r="T628" i="33" s="1"/>
  <c r="U628" i="33" s="1" a="1"/>
  <c r="U628" i="33" s="1"/>
  <c r="T780" i="33" a="1"/>
  <c r="T780" i="33" s="1"/>
  <c r="U780" i="33" s="1" a="1"/>
  <c r="U780" i="33" s="1"/>
  <c r="AD832" i="36" s="1"/>
  <c r="T546" i="33" a="1"/>
  <c r="T546" i="33" s="1"/>
  <c r="U546" i="33" s="1" a="1"/>
  <c r="U546" i="33" s="1"/>
  <c r="T927" i="33" a="1"/>
  <c r="T927" i="33" s="1"/>
  <c r="U927" i="33" s="1" a="1"/>
  <c r="U927" i="33" s="1"/>
  <c r="AD1081" i="36" s="1"/>
  <c r="T1094" i="33" a="1"/>
  <c r="T1094" i="33" s="1"/>
  <c r="U1094" i="33" s="1" a="1"/>
  <c r="U1094" i="33" s="1"/>
  <c r="AD944" i="36" s="1"/>
  <c r="T850" i="33" a="1"/>
  <c r="T850" i="33" s="1"/>
  <c r="U850" i="33" s="1" a="1"/>
  <c r="U850" i="33" s="1"/>
  <c r="AD1438" i="36" s="1"/>
  <c r="T608" i="33" a="1"/>
  <c r="T608" i="33" s="1"/>
  <c r="U608" i="33" s="1" a="1"/>
  <c r="U608" i="33" s="1"/>
  <c r="AD935" i="36" s="1"/>
  <c r="T880" i="33" a="1"/>
  <c r="T880" i="33" s="1"/>
  <c r="U880" i="33" s="1" a="1"/>
  <c r="U880" i="33" s="1"/>
  <c r="AD1443" i="36" s="1"/>
  <c r="T639" i="33" a="1"/>
  <c r="T639" i="33" s="1"/>
  <c r="U639" i="33" s="1" a="1"/>
  <c r="U639" i="33" s="1"/>
  <c r="AD708" i="36" s="1"/>
  <c r="T337" i="33" a="1"/>
  <c r="T337" i="33" s="1"/>
  <c r="U337" i="33" s="1" a="1"/>
  <c r="U337" i="33" s="1"/>
  <c r="AD1128" i="36" s="1"/>
  <c r="T203" i="33" a="1"/>
  <c r="T203" i="33" s="1"/>
  <c r="U203" i="33" s="1" a="1"/>
  <c r="U203" i="33" s="1"/>
  <c r="AD1577" i="36" s="1"/>
  <c r="T559" i="33" a="1"/>
  <c r="T559" i="33" s="1"/>
  <c r="U559" i="33" s="1" a="1"/>
  <c r="U559" i="33" s="1"/>
  <c r="T284" i="33" a="1"/>
  <c r="T284" i="33" s="1"/>
  <c r="U284" i="33" s="1" a="1"/>
  <c r="U284" i="33" s="1"/>
  <c r="AD794" i="36" s="1"/>
  <c r="T581" i="33" a="1"/>
  <c r="T581" i="33" s="1"/>
  <c r="U581" i="33" s="1" a="1"/>
  <c r="U581" i="33" s="1"/>
  <c r="AD849" i="36" s="1"/>
  <c r="T148" i="33" a="1"/>
  <c r="T148" i="33" s="1"/>
  <c r="U148" i="33" s="1" a="1"/>
  <c r="U148" i="33" s="1"/>
  <c r="AD1399" i="36" s="1"/>
  <c r="T626" i="33" a="1"/>
  <c r="T626" i="33" s="1"/>
  <c r="U626" i="33" s="1" a="1"/>
  <c r="U626" i="33" s="1"/>
  <c r="T352" i="33" a="1"/>
  <c r="T352" i="33" s="1"/>
  <c r="U352" i="33" s="1" a="1"/>
  <c r="U352" i="33" s="1"/>
  <c r="AD796" i="36" s="1"/>
  <c r="T794" i="33" a="1"/>
  <c r="T794" i="33" s="1"/>
  <c r="U794" i="33" s="1" a="1"/>
  <c r="U794" i="33" s="1"/>
  <c r="AD1690" i="36" s="1"/>
  <c r="T165" i="33" a="1"/>
  <c r="T165" i="33" s="1"/>
  <c r="U165" i="33" s="1" a="1"/>
  <c r="U165" i="33" s="1"/>
  <c r="AD1300" i="36" s="1"/>
  <c r="T1020" i="33" a="1"/>
  <c r="T1020" i="33" s="1"/>
  <c r="U1020" i="33" s="1" a="1"/>
  <c r="U1020" i="33" s="1"/>
  <c r="AD1085" i="36" s="1"/>
  <c r="T377" i="33" a="1"/>
  <c r="T377" i="33" s="1"/>
  <c r="U377" i="33" s="1" a="1"/>
  <c r="U377" i="33" s="1"/>
  <c r="AD1317" i="36" s="1"/>
  <c r="T228" i="33" a="1"/>
  <c r="T228" i="33" s="1"/>
  <c r="U228" i="33" s="1" a="1"/>
  <c r="U228" i="33" s="1"/>
  <c r="AD1537" i="36" s="1"/>
  <c r="T99" i="33" a="1"/>
  <c r="T99" i="33" s="1"/>
  <c r="U99" i="33" s="1" a="1"/>
  <c r="U99" i="33" s="1"/>
  <c r="AD678" i="36" s="1"/>
  <c r="T394" i="33" a="1"/>
  <c r="T394" i="33" s="1"/>
  <c r="U394" i="33" s="1" a="1"/>
  <c r="U394" i="33" s="1"/>
  <c r="AD1326" i="36" s="1"/>
  <c r="T163" i="33" a="1"/>
  <c r="T163" i="33" s="1"/>
  <c r="U163" i="33" s="1" a="1"/>
  <c r="U163" i="33" s="1"/>
  <c r="T524" i="33" a="1"/>
  <c r="T524" i="33" s="1"/>
  <c r="U524" i="33" s="1" a="1"/>
  <c r="U524" i="33" s="1"/>
  <c r="AD1353" i="36" s="1"/>
  <c r="T315" i="33" a="1"/>
  <c r="T315" i="33" s="1"/>
  <c r="U315" i="33" s="1" a="1"/>
  <c r="U315" i="33" s="1"/>
  <c r="AD820" i="36" s="1"/>
  <c r="T419" i="33" a="1"/>
  <c r="T419" i="33" s="1"/>
  <c r="U419" i="33" s="1" a="1"/>
  <c r="U419" i="33" s="1"/>
  <c r="T593" i="33" a="1"/>
  <c r="T593" i="33" s="1"/>
  <c r="U593" i="33" s="1" a="1"/>
  <c r="U593" i="33" s="1"/>
  <c r="AD851" i="36" s="1"/>
  <c r="T297" i="33" a="1"/>
  <c r="T297" i="33" s="1"/>
  <c r="U297" i="33" s="1" a="1"/>
  <c r="U297" i="33" s="1"/>
  <c r="AD1117" i="36" s="1"/>
  <c r="T473" i="33" a="1"/>
  <c r="T473" i="33" s="1"/>
  <c r="U473" i="33" s="1" a="1"/>
  <c r="U473" i="33" s="1"/>
  <c r="AD809" i="36" s="1"/>
  <c r="T173" i="33" a="1"/>
  <c r="T173" i="33" s="1"/>
  <c r="U173" i="33" s="1" a="1"/>
  <c r="U173" i="33" s="1"/>
  <c r="AD1574" i="36" s="1"/>
  <c r="T1110" i="33" a="1"/>
  <c r="T1110" i="33" s="1"/>
  <c r="U1110" i="33" s="1" a="1"/>
  <c r="U1110" i="33" s="1"/>
  <c r="T895" i="33" a="1"/>
  <c r="T895" i="33" s="1"/>
  <c r="U895" i="33" s="1" a="1"/>
  <c r="U895" i="33" s="1"/>
  <c r="T654" i="33" a="1"/>
  <c r="T654" i="33" s="1"/>
  <c r="U654" i="33" s="1" a="1"/>
  <c r="U654" i="33" s="1"/>
  <c r="AD779" i="36" s="1"/>
  <c r="T907" i="33" a="1"/>
  <c r="T907" i="33" s="1"/>
  <c r="U907" i="33" s="1" a="1"/>
  <c r="U907" i="33" s="1"/>
  <c r="T669" i="33" a="1"/>
  <c r="T669" i="33" s="1"/>
  <c r="U669" i="33" s="1" a="1"/>
  <c r="U669" i="33" s="1"/>
  <c r="AD1643" i="36" s="1"/>
  <c r="T968" i="33" a="1"/>
  <c r="T968" i="33" s="1"/>
  <c r="U968" i="33" s="1" a="1"/>
  <c r="U968" i="33" s="1"/>
  <c r="AD904" i="36" s="1"/>
  <c r="T998" i="33" a="1"/>
  <c r="T998" i="33" s="1"/>
  <c r="U998" i="33" s="1" a="1"/>
  <c r="U998" i="33" s="1"/>
  <c r="AD1639" i="36" s="1"/>
  <c r="T756" i="33" a="1"/>
  <c r="T756" i="33" s="1"/>
  <c r="U756" i="33" s="1" a="1"/>
  <c r="U756" i="33" s="1"/>
  <c r="AD1165" i="36" s="1"/>
  <c r="T1027" i="33" a="1"/>
  <c r="T1027" i="33" s="1"/>
  <c r="U1027" i="33" s="1" a="1"/>
  <c r="U1027" i="33" s="1"/>
  <c r="AD1706" i="36" s="1"/>
  <c r="T787" i="33" a="1"/>
  <c r="T787" i="33" s="1"/>
  <c r="U787" i="33" s="1" a="1"/>
  <c r="U787" i="33" s="1"/>
  <c r="AD1191" i="36" s="1"/>
  <c r="T1055" i="33" a="1"/>
  <c r="T1055" i="33" s="1"/>
  <c r="U1055" i="33" s="1" a="1"/>
  <c r="U1055" i="33" s="1"/>
  <c r="AD1067" i="36" s="1"/>
  <c r="T816" i="33" a="1"/>
  <c r="T816" i="33" s="1"/>
  <c r="U816" i="33" s="1" a="1"/>
  <c r="U816" i="33" s="1"/>
  <c r="AD1424" i="36" s="1"/>
  <c r="T964" i="33" a="1"/>
  <c r="T964" i="33" s="1"/>
  <c r="U964" i="33" s="1" a="1"/>
  <c r="U964" i="33" s="1"/>
  <c r="AD784" i="36" s="1"/>
  <c r="T723" i="33" a="1"/>
  <c r="T723" i="33" s="1"/>
  <c r="U723" i="33" s="1" a="1"/>
  <c r="U723" i="33" s="1"/>
  <c r="AD952" i="36" s="1"/>
  <c r="T491" i="33" a="1"/>
  <c r="T491" i="33" s="1"/>
  <c r="U491" i="33" s="1" a="1"/>
  <c r="U491" i="33" s="1"/>
  <c r="AD878" i="36" s="1"/>
  <c r="T888" i="33" a="1"/>
  <c r="T888" i="33" s="1"/>
  <c r="U888" i="33" s="1" a="1"/>
  <c r="U888" i="33" s="1"/>
  <c r="AD651" i="36" s="1"/>
  <c r="T647" i="33" a="1"/>
  <c r="T647" i="33" s="1"/>
  <c r="U647" i="33" s="1" a="1"/>
  <c r="U647" i="33" s="1"/>
  <c r="AD718" i="36" s="1"/>
  <c r="T1036" i="33" a="1"/>
  <c r="T1036" i="33" s="1"/>
  <c r="U1036" i="33" s="1" a="1"/>
  <c r="U1036" i="33" s="1"/>
  <c r="T799" i="33" a="1"/>
  <c r="T799" i="33" s="1"/>
  <c r="U799" i="33" s="1" a="1"/>
  <c r="U799" i="33" s="1"/>
  <c r="AD633" i="36" s="1"/>
  <c r="T564" i="33" a="1"/>
  <c r="T564" i="33" s="1"/>
  <c r="U564" i="33" s="1" a="1"/>
  <c r="U564" i="33" s="1"/>
  <c r="AD1368" i="36" s="1"/>
  <c r="T946" i="33" a="1"/>
  <c r="T946" i="33" s="1"/>
  <c r="U946" i="33" s="1" a="1"/>
  <c r="U946" i="33" s="1"/>
  <c r="AD912" i="36" s="1"/>
  <c r="T705" i="33" a="1"/>
  <c r="T705" i="33" s="1"/>
  <c r="U705" i="33" s="1" a="1"/>
  <c r="U705" i="33" s="1"/>
  <c r="AD1186" i="36" s="1"/>
  <c r="T1098" i="33" a="1"/>
  <c r="T1098" i="33" s="1"/>
  <c r="U1098" i="33" s="1" a="1"/>
  <c r="U1098" i="33" s="1"/>
  <c r="T854" i="33" a="1"/>
  <c r="T854" i="33" s="1"/>
  <c r="U854" i="33" s="1" a="1"/>
  <c r="U854" i="33" s="1"/>
  <c r="T612" i="33" a="1"/>
  <c r="T612" i="33" s="1"/>
  <c r="U612" i="33" s="1" a="1"/>
  <c r="U612" i="33" s="1"/>
  <c r="AD938" i="36" s="1"/>
  <c r="T1006" i="33" a="1"/>
  <c r="T1006" i="33" s="1"/>
  <c r="U1006" i="33" s="1" a="1"/>
  <c r="U1006" i="33" s="1"/>
  <c r="T764" i="33" a="1"/>
  <c r="T764" i="33" s="1"/>
  <c r="U764" i="33" s="1" a="1"/>
  <c r="U764" i="33" s="1"/>
  <c r="AD1178" i="36" s="1"/>
  <c r="T531" i="33" a="1"/>
  <c r="T531" i="33" s="1"/>
  <c r="U531" i="33" s="1" a="1"/>
  <c r="U531" i="33" s="1"/>
  <c r="AD1174" i="36" s="1"/>
  <c r="T912" i="33" a="1"/>
  <c r="T912" i="33" s="1"/>
  <c r="U912" i="33" s="1" a="1"/>
  <c r="U912" i="33" s="1"/>
  <c r="AD995" i="36" s="1"/>
  <c r="T1078" i="33" a="1"/>
  <c r="T1078" i="33" s="1"/>
  <c r="U1078" i="33" s="1" a="1"/>
  <c r="U1078" i="33" s="1"/>
  <c r="AD759" i="36" s="1"/>
  <c r="T837" i="33" a="1"/>
  <c r="T837" i="33" s="1"/>
  <c r="U837" i="33" s="1" a="1"/>
  <c r="U837" i="33" s="1"/>
  <c r="AD733" i="36" s="1"/>
  <c r="T864" i="33" a="1"/>
  <c r="T864" i="33" s="1"/>
  <c r="U864" i="33" s="1" a="1"/>
  <c r="U864" i="33" s="1"/>
  <c r="AD1193" i="36" s="1"/>
  <c r="T623" i="33" a="1"/>
  <c r="T623" i="33" s="1"/>
  <c r="U623" i="33" s="1" a="1"/>
  <c r="U623" i="33" s="1"/>
  <c r="T328" i="33" a="1"/>
  <c r="T328" i="33" s="1"/>
  <c r="U328" i="33" s="1" a="1"/>
  <c r="U328" i="33" s="1"/>
  <c r="AD1649" i="36" s="1"/>
  <c r="T185" i="33" a="1"/>
  <c r="T185" i="33" s="1"/>
  <c r="U185" i="33" s="1" a="1"/>
  <c r="U185" i="33" s="1"/>
  <c r="T530" i="33" a="1"/>
  <c r="T530" i="33" s="1"/>
  <c r="U530" i="33" s="1" a="1"/>
  <c r="U530" i="33" s="1"/>
  <c r="AD1432" i="36" s="1"/>
  <c r="T256" i="33" a="1"/>
  <c r="T256" i="33" s="1"/>
  <c r="U256" i="33" s="1" a="1"/>
  <c r="U256" i="33" s="1"/>
  <c r="AD1014" i="36" s="1"/>
  <c r="T558" i="33" a="1"/>
  <c r="T558" i="33" s="1"/>
  <c r="U558" i="33" s="1" a="1"/>
  <c r="U558" i="33" s="1"/>
  <c r="AD1074" i="36" s="1"/>
  <c r="T335" i="33" a="1"/>
  <c r="T335" i="33" s="1"/>
  <c r="U335" i="33" s="1" a="1"/>
  <c r="U335" i="33" s="1"/>
  <c r="AD1124" i="36" s="1"/>
  <c r="T625" i="33" a="1"/>
  <c r="T625" i="33" s="1"/>
  <c r="U625" i="33" s="1" a="1"/>
  <c r="U625" i="33" s="1"/>
  <c r="T156" i="33" a="1"/>
  <c r="T156" i="33" s="1"/>
  <c r="U156" i="33" s="1" a="1"/>
  <c r="U156" i="33" s="1"/>
  <c r="AD1398" i="36" s="1"/>
  <c r="T778" i="33" a="1"/>
  <c r="T778" i="33" s="1"/>
  <c r="U778" i="33" s="1" a="1"/>
  <c r="U778" i="33" s="1"/>
  <c r="AD813" i="36" s="1"/>
  <c r="T1109" i="33" a="1"/>
  <c r="T1109" i="33" s="1"/>
  <c r="U1109" i="33" s="1" a="1"/>
  <c r="U1109" i="33" s="1"/>
  <c r="T879" i="33" a="1"/>
  <c r="T879" i="33" s="1"/>
  <c r="U879" i="33" s="1" a="1"/>
  <c r="U879" i="33" s="1"/>
  <c r="AD1441" i="36" s="1"/>
  <c r="T638" i="33" a="1"/>
  <c r="T638" i="33" s="1"/>
  <c r="U638" i="33" s="1" a="1"/>
  <c r="U638" i="33" s="1"/>
  <c r="AD709" i="36" s="1"/>
  <c r="T894" i="33" a="1"/>
  <c r="T894" i="33" s="1"/>
  <c r="U894" i="33" s="1" a="1"/>
  <c r="U894" i="33" s="1"/>
  <c r="AD628" i="36" s="1"/>
  <c r="T653" i="33" a="1"/>
  <c r="T653" i="33" s="1"/>
  <c r="U653" i="33" s="1" a="1"/>
  <c r="U653" i="33" s="1"/>
  <c r="AD776" i="36" s="1"/>
  <c r="T953" i="33" a="1"/>
  <c r="T953" i="33" s="1"/>
  <c r="U953" i="33" s="1" a="1"/>
  <c r="U953" i="33" s="1"/>
  <c r="AD873" i="36" s="1"/>
  <c r="T711" i="33" a="1"/>
  <c r="T711" i="33" s="1"/>
  <c r="U711" i="33" s="1" a="1"/>
  <c r="U711" i="33" s="1"/>
  <c r="AD855" i="36" s="1"/>
  <c r="T983" i="33" a="1"/>
  <c r="T983" i="33" s="1"/>
  <c r="U983" i="33" s="1" a="1"/>
  <c r="U983" i="33" s="1"/>
  <c r="AD1051" i="36" s="1"/>
  <c r="T740" i="33" a="1"/>
  <c r="T740" i="33" s="1"/>
  <c r="U740" i="33" s="1" a="1"/>
  <c r="U740" i="33" s="1"/>
  <c r="T1013" i="33" a="1"/>
  <c r="T1013" i="33" s="1"/>
  <c r="U1013" i="33" s="1" a="1"/>
  <c r="U1013" i="33" s="1"/>
  <c r="AD1211" i="36" s="1"/>
  <c r="T771" i="33" a="1"/>
  <c r="T771" i="33" s="1"/>
  <c r="U771" i="33" s="1" a="1"/>
  <c r="U771" i="33" s="1"/>
  <c r="AD596" i="36" s="1"/>
  <c r="T1039" i="33" a="1"/>
  <c r="T1039" i="33" s="1"/>
  <c r="U1039" i="33" s="1" a="1"/>
  <c r="U1039" i="33" s="1"/>
  <c r="AD1521" i="36" s="1"/>
  <c r="T566" i="33" a="1"/>
  <c r="T566" i="33" s="1"/>
  <c r="U566" i="33" s="1" a="1"/>
  <c r="U566" i="33" s="1"/>
  <c r="AD1367" i="36" s="1"/>
  <c r="T949" i="33" a="1"/>
  <c r="T949" i="33" s="1"/>
  <c r="U949" i="33" s="1" a="1"/>
  <c r="U949" i="33" s="1"/>
  <c r="AD584" i="36" s="1"/>
  <c r="T707" i="33" a="1"/>
  <c r="T707" i="33" s="1"/>
  <c r="U707" i="33" s="1" a="1"/>
  <c r="U707" i="33" s="1"/>
  <c r="T478" i="33" a="1"/>
  <c r="T478" i="33" s="1"/>
  <c r="U478" i="33" s="1" a="1"/>
  <c r="U478" i="33" s="1"/>
  <c r="AD1550" i="36" s="1"/>
  <c r="T872" i="33" a="1"/>
  <c r="T872" i="33" s="1"/>
  <c r="U872" i="33" s="1" a="1"/>
  <c r="U872" i="33" s="1"/>
  <c r="AD869" i="36" s="1"/>
  <c r="T631" i="33" a="1"/>
  <c r="T631" i="33" s="1"/>
  <c r="U631" i="33" s="1" a="1"/>
  <c r="U631" i="33" s="1"/>
  <c r="AD711" i="36" s="1"/>
  <c r="T1024" i="33" a="1"/>
  <c r="T1024" i="33" s="1"/>
  <c r="U1024" i="33" s="1" a="1"/>
  <c r="U1024" i="33" s="1"/>
  <c r="AD918" i="36" s="1"/>
  <c r="T783" i="33" a="1"/>
  <c r="T783" i="33" s="1"/>
  <c r="U783" i="33" s="1" a="1"/>
  <c r="U783" i="33" s="1"/>
  <c r="AD781" i="36" s="1"/>
  <c r="T549" i="33" a="1"/>
  <c r="T549" i="33" s="1"/>
  <c r="U549" i="33" s="1" a="1"/>
  <c r="U549" i="33" s="1"/>
  <c r="AD1611" i="36" s="1"/>
  <c r="T930" i="33" a="1"/>
  <c r="T930" i="33" s="1"/>
  <c r="U930" i="33" s="1" a="1"/>
  <c r="U930" i="33" s="1"/>
  <c r="AD1601" i="36" s="1"/>
  <c r="T689" i="33" a="1"/>
  <c r="T689" i="33" s="1"/>
  <c r="U689" i="33" s="1" a="1"/>
  <c r="U689" i="33" s="1"/>
  <c r="AD1382" i="36" s="1"/>
  <c r="T1082" i="33" a="1"/>
  <c r="T1082" i="33" s="1"/>
  <c r="U1082" i="33" s="1" a="1"/>
  <c r="U1082" i="33" s="1"/>
  <c r="T841" i="33" a="1"/>
  <c r="T841" i="33" s="1"/>
  <c r="U841" i="33" s="1" a="1"/>
  <c r="U841" i="33" s="1"/>
  <c r="AD1000" i="36" s="1"/>
  <c r="T596" i="33" a="1"/>
  <c r="T596" i="33" s="1"/>
  <c r="U596" i="33" s="1" a="1"/>
  <c r="U596" i="33" s="1"/>
  <c r="AD1491" i="36" s="1"/>
  <c r="T748" i="33" a="1"/>
  <c r="T748" i="33" s="1"/>
  <c r="U748" i="33" s="1" a="1"/>
  <c r="U748" i="33" s="1"/>
  <c r="AD858" i="36" s="1"/>
  <c r="T516" i="33" a="1"/>
  <c r="T516" i="33" s="1"/>
  <c r="U516" i="33" s="1" a="1"/>
  <c r="U516" i="33" s="1"/>
  <c r="AD977" i="36" s="1"/>
  <c r="T898" i="33" a="1"/>
  <c r="T898" i="33" s="1"/>
  <c r="U898" i="33" s="1" a="1"/>
  <c r="U898" i="33" s="1"/>
  <c r="AD1057" i="36" s="1"/>
  <c r="T1062" i="33" a="1"/>
  <c r="T1062" i="33" s="1"/>
  <c r="U1062" i="33" s="1" a="1"/>
  <c r="U1062" i="33" s="1"/>
  <c r="AD786" i="36" s="1"/>
  <c r="T821" i="33" a="1"/>
  <c r="T821" i="33" s="1"/>
  <c r="U821" i="33" s="1" a="1"/>
  <c r="U821" i="33" s="1"/>
  <c r="AD1417" i="36" s="1"/>
  <c r="T1093" i="33" a="1"/>
  <c r="T1093" i="33" s="1"/>
  <c r="U1093" i="33" s="1" a="1"/>
  <c r="U1093" i="33" s="1"/>
  <c r="AD945" i="36" s="1"/>
  <c r="T849" i="33" a="1"/>
  <c r="T849" i="33" s="1"/>
  <c r="U849" i="33" s="1" a="1"/>
  <c r="U849" i="33" s="1"/>
  <c r="AD735" i="36" s="1"/>
  <c r="T607" i="33" a="1"/>
  <c r="T607" i="33" s="1"/>
  <c r="U607" i="33" s="1" a="1"/>
  <c r="U607" i="33" s="1"/>
  <c r="AD697" i="36" s="1"/>
  <c r="T275" i="33" a="1"/>
  <c r="T275" i="33" s="1"/>
  <c r="U275" i="33" s="1" a="1"/>
  <c r="U275" i="33" s="1"/>
  <c r="AD842" i="36" s="1"/>
  <c r="T167" i="33" a="1"/>
  <c r="T167" i="33" s="1"/>
  <c r="U167" i="33" s="1" a="1"/>
  <c r="U167" i="33" s="1"/>
  <c r="AD1299" i="36" s="1"/>
  <c r="T508" i="33" a="1"/>
  <c r="T508" i="33" s="1"/>
  <c r="U508" i="33" s="1" a="1"/>
  <c r="U508" i="33" s="1"/>
  <c r="AD614" i="36" s="1"/>
  <c r="T239" i="33" a="1"/>
  <c r="T239" i="33" s="1"/>
  <c r="U239" i="33" s="1" a="1"/>
  <c r="U239" i="33" s="1"/>
  <c r="AD671" i="36" s="1"/>
  <c r="T529" i="33" a="1"/>
  <c r="T529" i="33" s="1"/>
  <c r="U529" i="33" s="1" a="1"/>
  <c r="U529" i="33" s="1"/>
  <c r="AD1431" i="36" s="1"/>
  <c r="T301" i="33" a="1"/>
  <c r="T301" i="33" s="1"/>
  <c r="U301" i="33" s="1" a="1"/>
  <c r="U301" i="33" s="1"/>
  <c r="AD1544" i="36" s="1"/>
  <c r="T557" i="33" a="1"/>
  <c r="T557" i="33" s="1"/>
  <c r="U557" i="33" s="1" a="1"/>
  <c r="U557" i="33" s="1"/>
  <c r="AD831" i="36" s="1"/>
  <c r="T326" i="33" a="1"/>
  <c r="T326" i="33" s="1"/>
  <c r="U326" i="33" s="1" a="1"/>
  <c r="U326" i="33" s="1"/>
  <c r="T334" i="33" a="1"/>
  <c r="T334" i="33" s="1"/>
  <c r="U334" i="33" s="1" a="1"/>
  <c r="U334" i="33" s="1"/>
  <c r="AD1126" i="36" s="1"/>
  <c r="T610" i="33" a="1"/>
  <c r="T610" i="33" s="1"/>
  <c r="U610" i="33" s="1" a="1"/>
  <c r="U610" i="33" s="1"/>
  <c r="AD699" i="36" s="1"/>
  <c r="T359" i="33" a="1"/>
  <c r="T359" i="33" s="1"/>
  <c r="U359" i="33" s="1" a="1"/>
  <c r="U359" i="33" s="1"/>
  <c r="AD1183" i="36" s="1"/>
  <c r="T1004" i="33" a="1"/>
  <c r="T1004" i="33" s="1"/>
  <c r="U1004" i="33" s="1" a="1"/>
  <c r="U1004" i="33" s="1"/>
  <c r="AD1557" i="36" s="1"/>
  <c r="T164" i="33" a="1"/>
  <c r="T164" i="33" s="1"/>
  <c r="U164" i="33" s="1" a="1"/>
  <c r="U164" i="33" s="1"/>
  <c r="T746" i="33" a="1"/>
  <c r="T746" i="33" s="1"/>
  <c r="U746" i="33" s="1" a="1"/>
  <c r="U746" i="33" s="1"/>
  <c r="AD859" i="36" s="1"/>
  <c r="T376" i="33" a="1"/>
  <c r="T376" i="33" s="1"/>
  <c r="U376" i="33" s="1" a="1"/>
  <c r="U376" i="33" s="1"/>
  <c r="AD1319" i="36" s="1"/>
  <c r="T130" i="33" a="1"/>
  <c r="T130" i="33" s="1"/>
  <c r="U130" i="33" s="1" a="1"/>
  <c r="U130" i="33" s="1"/>
  <c r="AD1104" i="36" s="1"/>
  <c r="T421" i="33" a="1"/>
  <c r="T421" i="33" s="1"/>
  <c r="U421" i="33" s="1" a="1"/>
  <c r="U421" i="33" s="1"/>
  <c r="AD1466" i="36" s="1"/>
  <c r="T279" i="33" a="1"/>
  <c r="T279" i="33" s="1"/>
  <c r="U279" i="33" s="1" a="1"/>
  <c r="U279" i="33" s="1"/>
  <c r="AD840" i="36" s="1"/>
  <c r="T356" i="33" a="1"/>
  <c r="T356" i="33" s="1"/>
  <c r="U356" i="33" s="1" a="1"/>
  <c r="U356" i="33" s="1"/>
  <c r="AD825" i="36" s="1"/>
  <c r="T252" i="33" a="1"/>
  <c r="T252" i="33" s="1"/>
  <c r="U252" i="33" s="1" a="1"/>
  <c r="U252" i="33" s="1"/>
  <c r="AD1636" i="36" s="1"/>
  <c r="T242" i="33" a="1"/>
  <c r="T242" i="33" s="1"/>
  <c r="U242" i="33" s="1" a="1"/>
  <c r="U242" i="33" s="1"/>
  <c r="AD580" i="36" s="1"/>
  <c r="T365" i="33" a="1"/>
  <c r="T365" i="33" s="1"/>
  <c r="U365" i="33" s="1" a="1"/>
  <c r="U365" i="33" s="1"/>
  <c r="AD1037" i="36" s="1"/>
  <c r="T455" i="33" a="1"/>
  <c r="T455" i="33" s="1"/>
  <c r="U455" i="33" s="1" a="1"/>
  <c r="U455" i="33" s="1"/>
  <c r="AD617" i="36" s="1"/>
  <c r="T686" i="33" a="1"/>
  <c r="T686" i="33" s="1"/>
  <c r="U686" i="33" s="1" a="1"/>
  <c r="U686" i="33" s="1"/>
  <c r="AD1377" i="36" s="1"/>
  <c r="T355" i="33" a="1"/>
  <c r="T355" i="33" s="1"/>
  <c r="U355" i="33" s="1" a="1"/>
  <c r="U355" i="33" s="1"/>
  <c r="AD1136" i="36" s="1"/>
  <c r="T67" i="33" a="1"/>
  <c r="T67" i="33" s="1"/>
  <c r="U67" i="33" s="1" a="1"/>
  <c r="U67" i="33" s="1"/>
  <c r="AD971" i="36" s="1"/>
  <c r="T463" i="33" a="1"/>
  <c r="T463" i="33" s="1"/>
  <c r="U463" i="33" s="1" a="1"/>
  <c r="U463" i="33" s="1"/>
  <c r="AD1420" i="36" s="1"/>
  <c r="T224" i="33" a="1"/>
  <c r="T224" i="33" s="1"/>
  <c r="U224" i="33" s="1" a="1"/>
  <c r="U224" i="33" s="1"/>
  <c r="AD1709" i="36" s="1"/>
  <c r="T87" i="33" a="1"/>
  <c r="T87" i="33" s="1"/>
  <c r="U87" i="33" s="1" a="1"/>
  <c r="U87" i="33" s="1"/>
  <c r="AD1184" i="36" s="1"/>
  <c r="T258" i="33" a="1"/>
  <c r="T258" i="33" s="1"/>
  <c r="U258" i="33" s="1" a="1"/>
  <c r="U258" i="33" s="1"/>
  <c r="AD1671" i="36" s="1"/>
  <c r="T561" i="33" a="1"/>
  <c r="T561" i="33" s="1"/>
  <c r="U561" i="33" s="1" a="1"/>
  <c r="U561" i="33" s="1"/>
  <c r="AD1362" i="36" s="1"/>
  <c r="T347" i="33" a="1"/>
  <c r="T347" i="33" s="1"/>
  <c r="U347" i="33" s="1" a="1"/>
  <c r="U347" i="33" s="1"/>
  <c r="AD646" i="36" s="1"/>
  <c r="T307" i="33" a="1"/>
  <c r="T307" i="33" s="1"/>
  <c r="U307" i="33" s="1" a="1"/>
  <c r="U307" i="33" s="1"/>
  <c r="AD581" i="36" s="1"/>
  <c r="T606" i="33" a="1"/>
  <c r="T606" i="33" s="1"/>
  <c r="U606" i="33" s="1" a="1"/>
  <c r="U606" i="33" s="1"/>
  <c r="AD694" i="36" s="1"/>
  <c r="T367" i="33" a="1"/>
  <c r="T367" i="33" s="1"/>
  <c r="U367" i="33" s="1" a="1"/>
  <c r="U367" i="33" s="1"/>
  <c r="AD1651" i="36" s="1"/>
  <c r="T114" i="33" a="1"/>
  <c r="T114" i="33" s="1"/>
  <c r="U114" i="33" s="1" a="1"/>
  <c r="U114" i="33" s="1"/>
  <c r="AD1597" i="36" s="1"/>
  <c r="T366" i="33" a="1"/>
  <c r="T366" i="33" s="1"/>
  <c r="U366" i="33" s="1" a="1"/>
  <c r="U366" i="33" s="1"/>
  <c r="T1108" i="33" a="1"/>
  <c r="T1108" i="33" s="1"/>
  <c r="U1108" i="33" s="1" a="1"/>
  <c r="U1108" i="33" s="1"/>
  <c r="T863" i="33" a="1"/>
  <c r="T863" i="33" s="1"/>
  <c r="U863" i="33" s="1" a="1"/>
  <c r="U863" i="33" s="1"/>
  <c r="AD1194" i="36" s="1"/>
  <c r="T622" i="33" a="1"/>
  <c r="T622" i="33" s="1"/>
  <c r="U622" i="33" s="1" a="1"/>
  <c r="U622" i="33" s="1"/>
  <c r="AD942" i="36" s="1"/>
  <c r="T878" i="33" a="1"/>
  <c r="T878" i="33" s="1"/>
  <c r="U878" i="33" s="1" a="1"/>
  <c r="U878" i="33" s="1"/>
  <c r="T637" i="33" a="1"/>
  <c r="T637" i="33" s="1"/>
  <c r="U637" i="33" s="1" a="1"/>
  <c r="U637" i="33" s="1"/>
  <c r="T937" i="33" a="1"/>
  <c r="T937" i="33" s="1"/>
  <c r="U937" i="33" s="1" a="1"/>
  <c r="U937" i="33" s="1"/>
  <c r="AD1507" i="36" s="1"/>
  <c r="T696" i="33" a="1"/>
  <c r="T696" i="33" s="1"/>
  <c r="U696" i="33" s="1" a="1"/>
  <c r="U696" i="33" s="1"/>
  <c r="T967" i="33" a="1"/>
  <c r="T967" i="33" s="1"/>
  <c r="U967" i="33" s="1" a="1"/>
  <c r="U967" i="33" s="1"/>
  <c r="AD902" i="36" s="1"/>
  <c r="T726" i="33" a="1"/>
  <c r="T726" i="33" s="1"/>
  <c r="U726" i="33" s="1" a="1"/>
  <c r="U726" i="33" s="1"/>
  <c r="AD1018" i="36" s="1"/>
  <c r="T997" i="33" a="1"/>
  <c r="T997" i="33" s="1"/>
  <c r="U997" i="33" s="1" a="1"/>
  <c r="U997" i="33" s="1"/>
  <c r="AD924" i="36" s="1"/>
  <c r="T755" i="33" a="1"/>
  <c r="T755" i="33" s="1"/>
  <c r="U755" i="33" s="1" a="1"/>
  <c r="U755" i="33" s="1"/>
  <c r="AD1163" i="36" s="1"/>
  <c r="T1026" i="33" a="1"/>
  <c r="T1026" i="33" s="1"/>
  <c r="U1026" i="33" s="1" a="1"/>
  <c r="U1026" i="33" s="1"/>
  <c r="AD761" i="36" s="1"/>
  <c r="T786" i="33" a="1"/>
  <c r="T786" i="33" s="1"/>
  <c r="U786" i="33" s="1" a="1"/>
  <c r="U786" i="33" s="1"/>
  <c r="AD1190" i="36" s="1"/>
  <c r="T552" i="33" a="1"/>
  <c r="T552" i="33" s="1"/>
  <c r="U552" i="33" s="1" a="1"/>
  <c r="U552" i="33" s="1"/>
  <c r="AD1626" i="36" s="1"/>
  <c r="T933" i="33" a="1"/>
  <c r="T933" i="33" s="1"/>
  <c r="U933" i="33" s="1" a="1"/>
  <c r="U933" i="33" s="1"/>
  <c r="AD1447" i="36" s="1"/>
  <c r="T692" i="33" a="1"/>
  <c r="T692" i="33" s="1"/>
  <c r="U692" i="33" s="1" a="1"/>
  <c r="U692" i="33" s="1"/>
  <c r="AD1386" i="36" s="1"/>
  <c r="T1101" i="33" a="1"/>
  <c r="T1101" i="33" s="1"/>
  <c r="U1101" i="33" s="1" a="1"/>
  <c r="U1101" i="33" s="1"/>
  <c r="T857" i="33" a="1"/>
  <c r="T857" i="33" s="1"/>
  <c r="U857" i="33" s="1" a="1"/>
  <c r="U857" i="33" s="1"/>
  <c r="AD1203" i="36" s="1"/>
  <c r="T615" i="33" a="1"/>
  <c r="T615" i="33" s="1"/>
  <c r="U615" i="33" s="1" a="1"/>
  <c r="U615" i="33" s="1"/>
  <c r="AD703" i="36" s="1"/>
  <c r="T1009" i="33" a="1"/>
  <c r="T1009" i="33" s="1"/>
  <c r="U1009" i="33" s="1" a="1"/>
  <c r="U1009" i="33" s="1"/>
  <c r="T767" i="33" a="1"/>
  <c r="T767" i="33" s="1"/>
  <c r="U767" i="33" s="1" a="1"/>
  <c r="U767" i="33" s="1"/>
  <c r="T534" i="33" a="1"/>
  <c r="T534" i="33" s="1"/>
  <c r="U534" i="33" s="1" a="1"/>
  <c r="U534" i="33" s="1"/>
  <c r="AD1177" i="36" s="1"/>
  <c r="T915" i="33" a="1"/>
  <c r="T915" i="33" s="1"/>
  <c r="U915" i="33" s="1" a="1"/>
  <c r="U915" i="33" s="1"/>
  <c r="T676" i="33" a="1"/>
  <c r="T676" i="33" s="1"/>
  <c r="U676" i="33" s="1" a="1"/>
  <c r="U676" i="33" s="1"/>
  <c r="AD1686" i="36" s="1"/>
  <c r="T1066" i="33" a="1"/>
  <c r="T1066" i="33" s="1"/>
  <c r="U1066" i="33" s="1" a="1"/>
  <c r="U1066" i="33" s="1"/>
  <c r="T825" i="33" a="1"/>
  <c r="T825" i="33" s="1"/>
  <c r="U825" i="33" s="1" a="1"/>
  <c r="U825" i="33" s="1"/>
  <c r="T586" i="33" a="1"/>
  <c r="T586" i="33" s="1"/>
  <c r="U586" i="33" s="1" a="1"/>
  <c r="U586" i="33" s="1"/>
  <c r="AD1155" i="36" s="1"/>
  <c r="T975" i="33" a="1"/>
  <c r="T975" i="33" s="1"/>
  <c r="U975" i="33" s="1" a="1"/>
  <c r="U975" i="33" s="1"/>
  <c r="AD1304" i="36" s="1"/>
  <c r="T733" i="33" a="1"/>
  <c r="T733" i="33" s="1"/>
  <c r="U733" i="33" s="1" a="1"/>
  <c r="U733" i="33" s="1"/>
  <c r="AD1391" i="36" s="1"/>
  <c r="T501" i="33" a="1"/>
  <c r="T501" i="33" s="1"/>
  <c r="U501" i="33" s="1" a="1"/>
  <c r="U501" i="33" s="1"/>
  <c r="AD1150" i="36" s="1"/>
  <c r="T883" i="33" a="1"/>
  <c r="T883" i="33" s="1"/>
  <c r="U883" i="33" s="1" a="1"/>
  <c r="U883" i="33" s="1"/>
  <c r="AD1439" i="36" s="1"/>
  <c r="T1046" i="33" a="1"/>
  <c r="T1046" i="33" s="1"/>
  <c r="U1046" i="33" s="1" a="1"/>
  <c r="U1046" i="33" s="1"/>
  <c r="AD1716" i="36" s="1"/>
  <c r="T807" i="33" a="1"/>
  <c r="T807" i="33" s="1"/>
  <c r="U807" i="33" s="1" a="1"/>
  <c r="U807" i="33" s="1"/>
  <c r="AD1418" i="36" s="1"/>
  <c r="T1077" i="33" a="1"/>
  <c r="T1077" i="33" s="1"/>
  <c r="U1077" i="33" s="1" a="1"/>
  <c r="U1077" i="33" s="1"/>
  <c r="AD757" i="36" s="1"/>
  <c r="T836" i="33" a="1"/>
  <c r="T836" i="33" s="1"/>
  <c r="U836" i="33" s="1" a="1"/>
  <c r="U836" i="33" s="1"/>
  <c r="AD732" i="36" s="1"/>
  <c r="T266" i="33" a="1"/>
  <c r="T266" i="33" s="1"/>
  <c r="U266" i="33" s="1" a="1"/>
  <c r="U266" i="33" s="1"/>
  <c r="AD705" i="36" s="1"/>
  <c r="T140" i="33" a="1"/>
  <c r="T140" i="33" s="1"/>
  <c r="U140" i="33" s="1" a="1"/>
  <c r="U140" i="33" s="1"/>
  <c r="AD683" i="36" s="1"/>
  <c r="T481" i="33" a="1"/>
  <c r="T481" i="33" s="1"/>
  <c r="U481" i="33" s="1" a="1"/>
  <c r="U481" i="33" s="1"/>
  <c r="AD640" i="36" s="1"/>
  <c r="T222" i="33" a="1"/>
  <c r="T222" i="33" s="1"/>
  <c r="U222" i="33" s="1" a="1"/>
  <c r="U222" i="33" s="1"/>
  <c r="AD1111" i="36" s="1"/>
  <c r="T507" i="33" a="1"/>
  <c r="T507" i="33" s="1"/>
  <c r="U507" i="33" s="1" a="1"/>
  <c r="U507" i="33" s="1"/>
  <c r="AD612" i="36" s="1"/>
  <c r="T273" i="33" a="1"/>
  <c r="T273" i="33" s="1"/>
  <c r="U273" i="33" s="1" a="1"/>
  <c r="U273" i="33" s="1"/>
  <c r="AD696" i="36" s="1"/>
  <c r="T309" i="33" a="1"/>
  <c r="T309" i="33" s="1"/>
  <c r="U309" i="33" s="1" a="1"/>
  <c r="U309" i="33" s="1"/>
  <c r="AD787" i="36" s="1"/>
  <c r="T556" i="33" a="1"/>
  <c r="T556" i="33" s="1"/>
  <c r="U556" i="33" s="1" a="1"/>
  <c r="U556" i="33" s="1"/>
  <c r="AD1533" i="36" s="1"/>
  <c r="T317" i="33" a="1"/>
  <c r="T317" i="33" s="1"/>
  <c r="U317" i="33" s="1" a="1"/>
  <c r="U317" i="33" s="1"/>
  <c r="AD658" i="36" s="1"/>
  <c r="T343" i="33" a="1"/>
  <c r="T343" i="33" s="1"/>
  <c r="U343" i="33" s="1" a="1"/>
  <c r="U343" i="33" s="1"/>
  <c r="AD920" i="36" s="1"/>
  <c r="T762" i="33" a="1"/>
  <c r="T762" i="33" s="1"/>
  <c r="U762" i="33" s="1" a="1"/>
  <c r="U762" i="33" s="1"/>
  <c r="AD803" i="36" s="1"/>
  <c r="T1092" i="33" a="1"/>
  <c r="T1092" i="33" s="1"/>
  <c r="U1092" i="33" s="1" a="1"/>
  <c r="U1092" i="33" s="1"/>
  <c r="AD989" i="36" s="1"/>
  <c r="T848" i="33" a="1"/>
  <c r="T848" i="33" s="1"/>
  <c r="U848" i="33" s="1" a="1"/>
  <c r="U848" i="33" s="1"/>
  <c r="AD639" i="36" s="1"/>
  <c r="T1107" i="33" a="1"/>
  <c r="T1107" i="33" s="1"/>
  <c r="U1107" i="33" s="1" a="1"/>
  <c r="U1107" i="33" s="1"/>
  <c r="T862" i="33" a="1"/>
  <c r="T862" i="33" s="1"/>
  <c r="U862" i="33" s="1" a="1"/>
  <c r="U862" i="33" s="1"/>
  <c r="AD1059" i="36" s="1"/>
  <c r="T621" i="33" a="1"/>
  <c r="T621" i="33" s="1"/>
  <c r="U621" i="33" s="1" a="1"/>
  <c r="U621" i="33" s="1"/>
  <c r="AD706" i="36" s="1"/>
  <c r="T922" i="33" a="1"/>
  <c r="T922" i="33" s="1"/>
  <c r="U922" i="33" s="1" a="1"/>
  <c r="U922" i="33" s="1"/>
  <c r="T952" i="33" a="1"/>
  <c r="T952" i="33" s="1"/>
  <c r="U952" i="33" s="1" a="1"/>
  <c r="U952" i="33" s="1"/>
  <c r="AD1026" i="36" s="1"/>
  <c r="T710" i="33" a="1"/>
  <c r="T710" i="33" s="1"/>
  <c r="U710" i="33" s="1" a="1"/>
  <c r="U710" i="33" s="1"/>
  <c r="AD1291" i="36" s="1"/>
  <c r="T982" i="33" a="1"/>
  <c r="T982" i="33" s="1"/>
  <c r="U982" i="33" s="1" a="1"/>
  <c r="U982" i="33" s="1"/>
  <c r="T739" i="33" a="1"/>
  <c r="T739" i="33" s="1"/>
  <c r="U739" i="33" s="1" a="1"/>
  <c r="U739" i="33" s="1"/>
  <c r="AD654" i="36" s="1"/>
  <c r="T1012" i="33" a="1"/>
  <c r="T1012" i="33" s="1"/>
  <c r="U1012" i="33" s="1" a="1"/>
  <c r="U1012" i="33" s="1"/>
  <c r="AD607" i="36" s="1"/>
  <c r="T770" i="33" a="1"/>
  <c r="T770" i="33" s="1"/>
  <c r="U770" i="33" s="1" a="1"/>
  <c r="U770" i="33" s="1"/>
  <c r="AD1187" i="36" s="1"/>
  <c r="T537" i="33" a="1"/>
  <c r="T537" i="33" s="1"/>
  <c r="U537" i="33" s="1" a="1"/>
  <c r="U537" i="33" s="1"/>
  <c r="AD1176" i="36" s="1"/>
  <c r="T918" i="33" a="1"/>
  <c r="T918" i="33" s="1"/>
  <c r="U918" i="33" s="1" a="1"/>
  <c r="U918" i="33" s="1"/>
  <c r="AD823" i="36" s="1"/>
  <c r="T679" i="33" a="1"/>
  <c r="T679" i="33" s="1"/>
  <c r="U679" i="33" s="1" a="1"/>
  <c r="U679" i="33" s="1"/>
  <c r="AD916" i="36" s="1"/>
  <c r="T1085" i="33" a="1"/>
  <c r="T1085" i="33" s="1"/>
  <c r="U1085" i="33" s="1" a="1"/>
  <c r="U1085" i="33" s="1"/>
  <c r="T844" i="33" a="1"/>
  <c r="T844" i="33" s="1"/>
  <c r="U844" i="33" s="1" a="1"/>
  <c r="U844" i="33" s="1"/>
  <c r="AD1192" i="36" s="1"/>
  <c r="T599" i="33" a="1"/>
  <c r="T599" i="33" s="1"/>
  <c r="U599" i="33" s="1" a="1"/>
  <c r="U599" i="33" s="1"/>
  <c r="AD1493" i="36" s="1"/>
  <c r="T993" i="33" a="1"/>
  <c r="T993" i="33" s="1"/>
  <c r="U993" i="33" s="1" a="1"/>
  <c r="U993" i="33" s="1"/>
  <c r="AD1451" i="36" s="1"/>
  <c r="T751" i="33" a="1"/>
  <c r="T751" i="33" s="1"/>
  <c r="U751" i="33" s="1" a="1"/>
  <c r="U751" i="33" s="1"/>
  <c r="AD1019" i="36" s="1"/>
  <c r="T519" i="33" a="1"/>
  <c r="T519" i="33" s="1"/>
  <c r="U519" i="33" s="1" a="1"/>
  <c r="U519" i="33" s="1"/>
  <c r="AD1358" i="36" s="1"/>
  <c r="T900" i="33" a="1"/>
  <c r="T900" i="33" s="1"/>
  <c r="U900" i="33" s="1" a="1"/>
  <c r="U900" i="33" s="1"/>
  <c r="AD961" i="36" s="1"/>
  <c r="T661" i="33" a="1"/>
  <c r="T661" i="33" s="1"/>
  <c r="U661" i="33" s="1" a="1"/>
  <c r="U661" i="33" s="1"/>
  <c r="AD1460" i="36" s="1"/>
  <c r="T1050" i="33" a="1"/>
  <c r="T1050" i="33" s="1"/>
  <c r="U1050" i="33" s="1" a="1"/>
  <c r="U1050" i="33" s="1"/>
  <c r="AD1455" i="36" s="1"/>
  <c r="T811" i="33" a="1"/>
  <c r="T811" i="33" s="1"/>
  <c r="U811" i="33" s="1" a="1"/>
  <c r="U811" i="33" s="1"/>
  <c r="AD1625" i="36" s="1"/>
  <c r="T577" i="33" a="1"/>
  <c r="T577" i="33" s="1"/>
  <c r="U577" i="33" s="1" a="1"/>
  <c r="U577" i="33" s="1"/>
  <c r="T959" i="33" a="1"/>
  <c r="T959" i="33" s="1"/>
  <c r="U959" i="33" s="1" a="1"/>
  <c r="U959" i="33" s="1"/>
  <c r="T718" i="33" a="1"/>
  <c r="T718" i="33" s="1"/>
  <c r="U718" i="33" s="1" a="1"/>
  <c r="U718" i="33" s="1"/>
  <c r="AD721" i="36" s="1"/>
  <c r="T487" i="33" a="1"/>
  <c r="T487" i="33" s="1"/>
  <c r="U487" i="33" s="1" a="1"/>
  <c r="U487" i="33" s="1"/>
  <c r="AD847" i="36" s="1"/>
  <c r="T867" i="33" a="1"/>
  <c r="T867" i="33" s="1"/>
  <c r="U867" i="33" s="1" a="1"/>
  <c r="U867" i="33" s="1"/>
  <c r="AD1691" i="36" s="1"/>
  <c r="T1031" i="33" a="1"/>
  <c r="T1031" i="33" s="1"/>
  <c r="U1031" i="33" s="1" a="1"/>
  <c r="U1031" i="33" s="1"/>
  <c r="AD1659" i="36" s="1"/>
  <c r="T793" i="33" a="1"/>
  <c r="T793" i="33" s="1"/>
  <c r="U793" i="33" s="1" a="1"/>
  <c r="U793" i="33" s="1"/>
  <c r="AD1689" i="36" s="1"/>
  <c r="T1061" i="33" a="1"/>
  <c r="T1061" i="33" s="1"/>
  <c r="U1061" i="33" s="1" a="1"/>
  <c r="U1061" i="33" s="1"/>
  <c r="T1095" i="33" a="1"/>
  <c r="T1095" i="33" s="1"/>
  <c r="U1095" i="33" s="1" a="1"/>
  <c r="U1095" i="33" s="1"/>
  <c r="AD937" i="36" s="1"/>
  <c r="T213" i="33" a="1"/>
  <c r="T213" i="33" s="1"/>
  <c r="U213" i="33" s="1" a="1"/>
  <c r="U213" i="33" s="1"/>
  <c r="AD1305" i="36" s="1"/>
  <c r="T125" i="33" a="1"/>
  <c r="T125" i="33" s="1"/>
  <c r="U125" i="33" s="1" a="1"/>
  <c r="U125" i="33" s="1"/>
  <c r="AD1108" i="36" s="1"/>
  <c r="T470" i="33" a="1"/>
  <c r="T470" i="33" s="1"/>
  <c r="U470" i="33" s="1" a="1"/>
  <c r="U470" i="33" s="1"/>
  <c r="AD1631" i="36" s="1"/>
  <c r="T194" i="33" a="1"/>
  <c r="T194" i="33" s="1"/>
  <c r="U194" i="33" s="1" a="1"/>
  <c r="U194" i="33" s="1"/>
  <c r="AD896" i="36" s="1"/>
  <c r="T480" i="33" a="1"/>
  <c r="T480" i="33" s="1"/>
  <c r="U480" i="33" s="1" a="1"/>
  <c r="U480" i="33" s="1"/>
  <c r="AD1143" i="36" s="1"/>
  <c r="T255" i="33" a="1"/>
  <c r="T255" i="33" s="1"/>
  <c r="U255" i="33" s="1" a="1"/>
  <c r="U255" i="33" s="1"/>
  <c r="AD1622" i="36" s="1"/>
  <c r="T500" i="33" a="1"/>
  <c r="T500" i="33" s="1"/>
  <c r="U500" i="33" s="1" a="1"/>
  <c r="U500" i="33" s="1"/>
  <c r="AD1149" i="36" s="1"/>
  <c r="T292" i="33" a="1"/>
  <c r="T292" i="33" s="1"/>
  <c r="U292" i="33" s="1" a="1"/>
  <c r="U292" i="33" s="1"/>
  <c r="AD771" i="36" s="1"/>
  <c r="T528" i="33" a="1"/>
  <c r="T528" i="33" s="1"/>
  <c r="U528" i="33" s="1" a="1"/>
  <c r="U528" i="33" s="1"/>
  <c r="T281" i="33" a="1"/>
  <c r="T281" i="33" s="1"/>
  <c r="U281" i="33" s="1" a="1"/>
  <c r="U281" i="33" s="1"/>
  <c r="AD877" i="36" s="1"/>
  <c r="T555" i="33" a="1"/>
  <c r="T555" i="33" s="1"/>
  <c r="U555" i="33" s="1" a="1"/>
  <c r="U555" i="33" s="1"/>
  <c r="AD1532" i="36" s="1"/>
  <c r="T325" i="33" a="1"/>
  <c r="T325" i="33" s="1"/>
  <c r="U325" i="33" s="1" a="1"/>
  <c r="U325" i="33" s="1"/>
  <c r="AD1476" i="36" s="1"/>
  <c r="T609" i="33" a="1"/>
  <c r="T609" i="33" s="1"/>
  <c r="U609" i="33" s="1" a="1"/>
  <c r="U609" i="33" s="1"/>
  <c r="AD700" i="36" s="1"/>
  <c r="T271" i="33" a="1"/>
  <c r="T271" i="33" s="1"/>
  <c r="U271" i="33" s="1" a="1"/>
  <c r="U271" i="33" s="1"/>
  <c r="T574" i="33" a="1"/>
  <c r="T574" i="33" s="1"/>
  <c r="U574" i="33" s="1" a="1"/>
  <c r="U574" i="33" s="1"/>
  <c r="AD1373" i="36" s="1"/>
  <c r="T350" i="33" a="1"/>
  <c r="T350" i="33" s="1"/>
  <c r="U350" i="33" s="1" a="1"/>
  <c r="U350" i="33" s="1"/>
  <c r="T234" i="33" a="1"/>
  <c r="T234" i="33" s="1"/>
  <c r="U234" i="33" s="1" a="1"/>
  <c r="U234" i="33" s="1"/>
  <c r="AD1670" i="36" s="1"/>
  <c r="T304" i="33" a="1"/>
  <c r="T304" i="33" s="1"/>
  <c r="U304" i="33" s="1" a="1"/>
  <c r="U304" i="33" s="1"/>
  <c r="AD1311" i="36" s="1"/>
  <c r="T495" i="33" a="1"/>
  <c r="T495" i="33" s="1"/>
  <c r="U495" i="33" s="1" a="1"/>
  <c r="U495" i="33" s="1"/>
  <c r="AD644" i="36" s="1"/>
  <c r="T208" i="33" a="1"/>
  <c r="T208" i="33" s="1"/>
  <c r="U208" i="33" s="1" a="1"/>
  <c r="U208" i="33" s="1"/>
  <c r="AD1470" i="36" s="1"/>
  <c r="T170" i="33" a="1"/>
  <c r="T170" i="33" s="1"/>
  <c r="U170" i="33" s="1" a="1"/>
  <c r="U170" i="33" s="1"/>
  <c r="AD835" i="36" s="1"/>
  <c r="T305" i="33" a="1"/>
  <c r="T305" i="33" s="1"/>
  <c r="U305" i="33" s="1" a="1"/>
  <c r="U305" i="33" s="1"/>
  <c r="AD1310" i="36" s="1"/>
  <c r="T1076" i="33" a="1"/>
  <c r="T1076" i="33" s="1"/>
  <c r="U1076" i="33" s="1" a="1"/>
  <c r="U1076" i="33" s="1"/>
  <c r="AD758" i="36" s="1"/>
  <c r="T835" i="33" a="1"/>
  <c r="T835" i="33" s="1"/>
  <c r="U835" i="33" s="1" a="1"/>
  <c r="U835" i="33" s="1"/>
  <c r="AD731" i="36" s="1"/>
  <c r="T1091" i="33" a="1"/>
  <c r="T1091" i="33" s="1"/>
  <c r="U1091" i="33" s="1" a="1"/>
  <c r="U1091" i="33" s="1"/>
  <c r="AD986" i="36" s="1"/>
  <c r="T847" i="33" a="1"/>
  <c r="T847" i="33" s="1"/>
  <c r="U847" i="33" s="1" a="1"/>
  <c r="U847" i="33" s="1"/>
  <c r="AD638" i="36" s="1"/>
  <c r="T605" i="33" a="1"/>
  <c r="T605" i="33" s="1"/>
  <c r="U605" i="33" s="1" a="1"/>
  <c r="U605" i="33" s="1"/>
  <c r="AD693" i="36" s="1"/>
  <c r="T668" i="33" a="1"/>
  <c r="T668" i="33" s="1"/>
  <c r="U668" i="33" s="1" a="1"/>
  <c r="U668" i="33" s="1"/>
  <c r="T936" i="33" a="1"/>
  <c r="T936" i="33" s="1"/>
  <c r="U936" i="33" s="1" a="1"/>
  <c r="U936" i="33" s="1"/>
  <c r="AD1509" i="36" s="1"/>
  <c r="T695" i="33" a="1"/>
  <c r="T695" i="33" s="1"/>
  <c r="U695" i="33" s="1" a="1"/>
  <c r="U695" i="33" s="1"/>
  <c r="AD1388" i="36" s="1"/>
  <c r="T966" i="33" a="1"/>
  <c r="T966" i="33" s="1"/>
  <c r="U966" i="33" s="1" a="1"/>
  <c r="U966" i="33" s="1"/>
  <c r="T725" i="33" a="1"/>
  <c r="T725" i="33" s="1"/>
  <c r="U725" i="33" s="1" a="1"/>
  <c r="U725" i="33" s="1"/>
  <c r="T996" i="33" a="1"/>
  <c r="T996" i="33" s="1"/>
  <c r="U996" i="33" s="1" a="1"/>
  <c r="U996" i="33" s="1"/>
  <c r="AD923" i="36" s="1"/>
  <c r="T754" i="33" a="1"/>
  <c r="T754" i="33" s="1"/>
  <c r="U754" i="33" s="1" a="1"/>
  <c r="U754" i="33" s="1"/>
  <c r="T522" i="33" a="1"/>
  <c r="T522" i="33" s="1"/>
  <c r="U522" i="33" s="1" a="1"/>
  <c r="U522" i="33" s="1"/>
  <c r="AD1172" i="36" s="1"/>
  <c r="T903" i="33" a="1"/>
  <c r="T903" i="33" s="1"/>
  <c r="U903" i="33" s="1" a="1"/>
  <c r="U903" i="33" s="1"/>
  <c r="T664" i="33" a="1"/>
  <c r="T664" i="33" s="1"/>
  <c r="U664" i="33" s="1" a="1"/>
  <c r="U664" i="33" s="1"/>
  <c r="T1069" i="33" a="1"/>
  <c r="T1069" i="33" s="1"/>
  <c r="U1069" i="33" s="1" a="1"/>
  <c r="U1069" i="33" s="1"/>
  <c r="AD966" i="36" s="1"/>
  <c r="T828" i="33" a="1"/>
  <c r="T828" i="33" s="1"/>
  <c r="U828" i="33" s="1" a="1"/>
  <c r="U828" i="33" s="1"/>
  <c r="AD756" i="36" s="1"/>
  <c r="T588" i="33" a="1"/>
  <c r="T588" i="33" s="1"/>
  <c r="U588" i="33" s="1" a="1"/>
  <c r="U588" i="33" s="1"/>
  <c r="T978" i="33" a="1"/>
  <c r="T978" i="33" s="1"/>
  <c r="U978" i="33" s="1" a="1"/>
  <c r="U978" i="33" s="1"/>
  <c r="AD746" i="36" s="1"/>
  <c r="T736" i="33" a="1"/>
  <c r="T736" i="33" s="1"/>
  <c r="U736" i="33" s="1" a="1"/>
  <c r="U736" i="33" s="1"/>
  <c r="AD1402" i="36" s="1"/>
  <c r="T489" i="33" a="1"/>
  <c r="T489" i="33" s="1"/>
  <c r="U489" i="33" s="1" a="1"/>
  <c r="U489" i="33" s="1"/>
  <c r="AD689" i="36" s="1"/>
  <c r="T886" i="33" a="1"/>
  <c r="T886" i="33" s="1"/>
  <c r="U886" i="33" s="1" a="1"/>
  <c r="U886" i="33" s="1"/>
  <c r="AD871" i="36" s="1"/>
  <c r="T645" i="33" a="1"/>
  <c r="T645" i="33" s="1"/>
  <c r="U645" i="33" s="1" a="1"/>
  <c r="U645" i="33" s="1"/>
  <c r="AD936" i="36" s="1"/>
  <c r="T1034" i="33" a="1"/>
  <c r="T1034" i="33" s="1"/>
  <c r="U1034" i="33" s="1" a="1"/>
  <c r="U1034" i="33" s="1"/>
  <c r="AD1218" i="36" s="1"/>
  <c r="T797" i="33" a="1"/>
  <c r="T797" i="33" s="1"/>
  <c r="U797" i="33" s="1" a="1"/>
  <c r="U797" i="33" s="1"/>
  <c r="AD901" i="36" s="1"/>
  <c r="T563" i="33" a="1"/>
  <c r="T563" i="33" s="1"/>
  <c r="U563" i="33" s="1" a="1"/>
  <c r="U563" i="33" s="1"/>
  <c r="T944" i="33" a="1"/>
  <c r="T944" i="33" s="1"/>
  <c r="U944" i="33" s="1" a="1"/>
  <c r="U944" i="33" s="1"/>
  <c r="T703" i="33" a="1"/>
  <c r="T703" i="33" s="1"/>
  <c r="U703" i="33" s="1" a="1"/>
  <c r="U703" i="33" s="1"/>
  <c r="T1096" i="33" a="1"/>
  <c r="T1096" i="33" s="1"/>
  <c r="U1096" i="33" s="1" a="1"/>
  <c r="U1096" i="33" s="1"/>
  <c r="AD626" i="36" s="1"/>
  <c r="T852" i="33" a="1"/>
  <c r="T852" i="33" s="1"/>
  <c r="U852" i="33" s="1" a="1"/>
  <c r="U852" i="33" s="1"/>
  <c r="T1019" i="33" a="1"/>
  <c r="T1019" i="33" s="1"/>
  <c r="U1019" i="33" s="1" a="1"/>
  <c r="U1019" i="33" s="1"/>
  <c r="AD1082" i="36" s="1"/>
  <c r="T777" i="33" a="1"/>
  <c r="T777" i="33" s="1"/>
  <c r="U777" i="33" s="1" a="1"/>
  <c r="U777" i="33" s="1"/>
  <c r="AD833" i="36" s="1"/>
  <c r="T1045" i="33" a="1"/>
  <c r="T1045" i="33" s="1"/>
  <c r="U1045" i="33" s="1" a="1"/>
  <c r="U1045" i="33" s="1"/>
  <c r="AD1714" i="36" s="1"/>
  <c r="T806" i="33" a="1"/>
  <c r="T806" i="33" s="1"/>
  <c r="U806" i="33" s="1" a="1"/>
  <c r="U806" i="33" s="1"/>
  <c r="AD1415" i="36" s="1"/>
  <c r="T851" i="33" a="1"/>
  <c r="T851" i="33" s="1"/>
  <c r="U851" i="33" s="1" a="1"/>
  <c r="U851" i="33" s="1"/>
  <c r="T204" i="33" a="1"/>
  <c r="T204" i="33" s="1"/>
  <c r="U204" i="33" s="1" a="1"/>
  <c r="U204" i="33" s="1"/>
  <c r="AD1576" i="36" s="1"/>
  <c r="T117" i="33" a="1"/>
  <c r="T117" i="33" s="1"/>
  <c r="U117" i="33" s="1" a="1"/>
  <c r="U117" i="33" s="1"/>
  <c r="AD570" i="36" s="1"/>
  <c r="T451" i="33" a="1"/>
  <c r="T451" i="33" s="1"/>
  <c r="U451" i="33" s="1" a="1"/>
  <c r="U451" i="33" s="1"/>
  <c r="AD1217" i="36" s="1"/>
  <c r="T176" i="33" a="1"/>
  <c r="T176" i="33" s="1"/>
  <c r="U176" i="33" s="1" a="1"/>
  <c r="U176" i="33" s="1"/>
  <c r="AD1702" i="36" s="1"/>
  <c r="T469" i="33" a="1"/>
  <c r="T469" i="33" s="1"/>
  <c r="U469" i="33" s="1" a="1"/>
  <c r="U469" i="33" s="1"/>
  <c r="AD807" i="36" s="1"/>
  <c r="T238" i="33" a="1"/>
  <c r="T238" i="33" s="1"/>
  <c r="U238" i="33" s="1" a="1"/>
  <c r="U238" i="33" s="1"/>
  <c r="AD668" i="36" s="1"/>
  <c r="T459" i="33" a="1"/>
  <c r="T459" i="33" s="1"/>
  <c r="U459" i="33" s="1" a="1"/>
  <c r="U459" i="33" s="1"/>
  <c r="AD1520" i="36" s="1"/>
  <c r="T264" i="33" a="1"/>
  <c r="T264" i="33" s="1"/>
  <c r="U264" i="33" s="1" a="1"/>
  <c r="U264" i="33" s="1"/>
  <c r="AD939" i="36" s="1"/>
  <c r="T499" i="33" a="1"/>
  <c r="T499" i="33" s="1"/>
  <c r="U499" i="33" s="1" a="1"/>
  <c r="U499" i="33" s="1"/>
  <c r="T263" i="33" a="1"/>
  <c r="T263" i="33" s="1"/>
  <c r="U263" i="33" s="1" a="1"/>
  <c r="U263" i="33" s="1"/>
  <c r="AD701" i="36" s="1"/>
  <c r="AD1351" i="36"/>
  <c r="T308" i="33" a="1"/>
  <c r="T308" i="33" s="1"/>
  <c r="U308" i="33" s="1" a="1"/>
  <c r="U308" i="33" s="1"/>
  <c r="AD772" i="36" s="1"/>
  <c r="T575" i="33" a="1"/>
  <c r="T575" i="33" s="1"/>
  <c r="U575" i="33" s="1" a="1"/>
  <c r="U575" i="33" s="1"/>
  <c r="T253" i="33" a="1"/>
  <c r="T253" i="33" s="1"/>
  <c r="U253" i="33" s="1" a="1"/>
  <c r="U253" i="33" s="1"/>
  <c r="AD1001" i="36" s="1"/>
  <c r="T553" i="33" a="1"/>
  <c r="T553" i="33" s="1"/>
  <c r="U553" i="33" s="1" a="1"/>
  <c r="U553" i="33" s="1"/>
  <c r="AD1590" i="36" s="1"/>
  <c r="T342" i="33" a="1"/>
  <c r="T342" i="33" s="1"/>
  <c r="U342" i="33" s="1" a="1"/>
  <c r="U342" i="33" s="1"/>
  <c r="AD881" i="36" s="1"/>
  <c r="T93" i="33" a="1"/>
  <c r="T93" i="33" s="1"/>
  <c r="U93" i="33" s="1" a="1"/>
  <c r="U93" i="33" s="1"/>
  <c r="AD1268" i="36" s="1"/>
  <c r="T306" i="33" a="1"/>
  <c r="T306" i="33" s="1"/>
  <c r="U306" i="33" s="1" a="1"/>
  <c r="U306" i="33" s="1"/>
  <c r="AD1309" i="36" s="1"/>
  <c r="T217" i="33" a="1"/>
  <c r="T217" i="33" s="1"/>
  <c r="U217" i="33" s="1" a="1"/>
  <c r="U217" i="33" s="1"/>
  <c r="AD793" i="36" s="1"/>
  <c r="T287" i="33" a="1"/>
  <c r="T287" i="33" s="1"/>
  <c r="U287" i="33" s="1" a="1"/>
  <c r="U287" i="33" s="1"/>
  <c r="AD801" i="36" s="1"/>
  <c r="T474" i="33" a="1"/>
  <c r="T474" i="33" s="1"/>
  <c r="U474" i="33" s="1" a="1"/>
  <c r="U474" i="33" s="1"/>
  <c r="AD1159" i="36" s="1"/>
  <c r="T190" i="33" a="1"/>
  <c r="T190" i="33" s="1"/>
  <c r="U190" i="33" s="1" a="1"/>
  <c r="U190" i="33" s="1"/>
  <c r="AD892" i="36" s="1"/>
  <c r="T135" i="33" a="1"/>
  <c r="T135" i="33" s="1"/>
  <c r="U135" i="33" s="1" a="1"/>
  <c r="U135" i="33" s="1"/>
  <c r="AD680" i="36" s="1"/>
  <c r="T251" i="33" a="1"/>
  <c r="T251" i="33" s="1"/>
  <c r="U251" i="33" s="1" a="1"/>
  <c r="U251" i="33" s="1"/>
  <c r="AD1635" i="36" s="1"/>
  <c r="T410" i="33" a="1"/>
  <c r="T410" i="33" s="1"/>
  <c r="U410" i="33" s="1" a="1"/>
  <c r="U410" i="33" s="1"/>
  <c r="AD645" i="36" s="1"/>
  <c r="T542" i="33" a="1"/>
  <c r="T542" i="33" s="1"/>
  <c r="U542" i="33" s="1" a="1"/>
  <c r="U542" i="33" s="1"/>
  <c r="AD1482" i="36" s="1"/>
  <c r="T295" i="33" a="1"/>
  <c r="T295" i="33" s="1"/>
  <c r="U295" i="33" s="1" a="1"/>
  <c r="U295" i="33" s="1"/>
  <c r="AD1118" i="36" s="1"/>
  <c r="T150" i="33" a="1"/>
  <c r="T150" i="33" s="1"/>
  <c r="U150" i="33" s="1" a="1"/>
  <c r="U150" i="33" s="1"/>
  <c r="AD1403" i="36" s="1"/>
  <c r="T427" i="33" a="1"/>
  <c r="T427" i="33" s="1"/>
  <c r="U427" i="33" s="1" a="1"/>
  <c r="U427" i="33" s="1"/>
  <c r="AD1333" i="36" s="1"/>
  <c r="T160" i="33" a="1"/>
  <c r="T160" i="33" s="1"/>
  <c r="U160" i="33" s="1" a="1"/>
  <c r="U160" i="33" s="1"/>
  <c r="AD1667" i="36" s="1"/>
  <c r="T672" i="33" a="1"/>
  <c r="T672" i="33" s="1"/>
  <c r="U672" i="33" s="1" a="1"/>
  <c r="U672" i="33" s="1"/>
  <c r="AD719" i="36" s="1"/>
  <c r="T294" i="33" a="1"/>
  <c r="T294" i="33" s="1"/>
  <c r="U294" i="33" s="1" a="1"/>
  <c r="U294" i="33" s="1"/>
  <c r="AD1049" i="36" s="1"/>
  <c r="T483" i="33" a="1"/>
  <c r="T483" i="33" s="1"/>
  <c r="U483" i="33" s="1" a="1"/>
  <c r="U483" i="33" s="1"/>
  <c r="AD1214" i="36" s="1"/>
  <c r="T311" i="33" a="1"/>
  <c r="T311" i="33" s="1"/>
  <c r="U311" i="33" s="1" a="1"/>
  <c r="U311" i="33" s="1"/>
  <c r="AD665" i="36" s="1"/>
  <c r="T364" i="33" a="1"/>
  <c r="T364" i="33" s="1"/>
  <c r="U364" i="33" s="1" a="1"/>
  <c r="U364" i="33" s="1"/>
  <c r="AD1036" i="36" s="1"/>
  <c r="T513" i="33" a="1"/>
  <c r="T513" i="33" s="1"/>
  <c r="U513" i="33" s="1" a="1"/>
  <c r="U513" i="33" s="1"/>
  <c r="AD1677" i="36" s="1"/>
  <c r="T277" i="33" a="1"/>
  <c r="T277" i="33" s="1"/>
  <c r="U277" i="33" s="1" a="1"/>
  <c r="U277" i="33" s="1"/>
  <c r="AD845" i="36" s="1"/>
  <c r="T418" i="33" a="1"/>
  <c r="T418" i="33" s="1"/>
  <c r="U418" i="33" s="1" a="1"/>
  <c r="U418" i="33" s="1"/>
  <c r="AD1588" i="36" s="1"/>
  <c r="T584" i="33" a="1"/>
  <c r="T584" i="33" s="1"/>
  <c r="U584" i="33" s="1" a="1"/>
  <c r="U584" i="33" s="1"/>
  <c r="AD1646" i="36" s="1"/>
  <c r="T471" i="33" a="1"/>
  <c r="T471" i="33" s="1"/>
  <c r="U471" i="33" s="1" a="1"/>
  <c r="U471" i="33" s="1"/>
  <c r="T70" i="33" a="1"/>
  <c r="T70" i="33" s="1"/>
  <c r="U70" i="33" s="1" a="1"/>
  <c r="U70" i="33" s="1"/>
  <c r="AD1655" i="36" s="1"/>
  <c r="T139" i="33" a="1"/>
  <c r="T139" i="33" s="1"/>
  <c r="U139" i="33" s="1" a="1"/>
  <c r="U139" i="33" s="1"/>
  <c r="AD684" i="36" s="1"/>
  <c r="T358" i="33" a="1"/>
  <c r="T358" i="33" s="1"/>
  <c r="U358" i="33" s="1" a="1"/>
  <c r="U358" i="33" s="1"/>
  <c r="AD1628" i="36" s="1"/>
  <c r="T373" i="33" a="1"/>
  <c r="T373" i="33" s="1"/>
  <c r="U373" i="33" s="1" a="1"/>
  <c r="U373" i="33" s="1"/>
  <c r="AD1137" i="36" s="1"/>
  <c r="T417" i="33" a="1"/>
  <c r="T417" i="33" s="1"/>
  <c r="U417" i="33" s="1" a="1"/>
  <c r="U417" i="33" s="1"/>
  <c r="AD1549" i="36" s="1"/>
  <c r="T371" i="33" a="1"/>
  <c r="T371" i="33" s="1"/>
  <c r="U371" i="33" s="1" a="1"/>
  <c r="U371" i="33" s="1"/>
  <c r="AD1135" i="36" s="1"/>
  <c r="T98" i="33" a="1"/>
  <c r="T98" i="33" s="1"/>
  <c r="U98" i="33" s="1" a="1"/>
  <c r="U98" i="33" s="1"/>
  <c r="AD679" i="36" s="1"/>
  <c r="T385" i="33" a="1"/>
  <c r="T385" i="33" s="1"/>
  <c r="U385" i="33" s="1" a="1"/>
  <c r="U385" i="33" s="1"/>
  <c r="AD1548" i="36" s="1"/>
  <c r="T1060" i="33" a="1"/>
  <c r="T1060" i="33" s="1"/>
  <c r="U1060" i="33" s="1" a="1"/>
  <c r="U1060" i="33" s="1"/>
  <c r="T820" i="33" a="1"/>
  <c r="T820" i="33" s="1"/>
  <c r="U820" i="33" s="1" a="1"/>
  <c r="U820" i="33" s="1"/>
  <c r="T1075" i="33" a="1"/>
  <c r="T1075" i="33" s="1"/>
  <c r="U1075" i="33" s="1" a="1"/>
  <c r="U1075" i="33" s="1"/>
  <c r="T834" i="33" a="1"/>
  <c r="T834" i="33" s="1"/>
  <c r="U834" i="33" s="1" a="1"/>
  <c r="U834" i="33" s="1"/>
  <c r="AD729" i="36" s="1"/>
  <c r="T591" i="33" a="1"/>
  <c r="T591" i="33" s="1"/>
  <c r="U591" i="33" s="1" a="1"/>
  <c r="U591" i="33" s="1"/>
  <c r="AD1490" i="36" s="1"/>
  <c r="T893" i="33" a="1"/>
  <c r="T893" i="33" s="1"/>
  <c r="U893" i="33" s="1" a="1"/>
  <c r="U893" i="33" s="1"/>
  <c r="T652" i="33" a="1"/>
  <c r="T652" i="33" s="1"/>
  <c r="U652" i="33" s="1" a="1"/>
  <c r="U652" i="33" s="1"/>
  <c r="AD775" i="36" s="1"/>
  <c r="T921" i="33" a="1"/>
  <c r="T921" i="33" s="1"/>
  <c r="U921" i="33" s="1" a="1"/>
  <c r="U921" i="33" s="1"/>
  <c r="T681" i="33" a="1"/>
  <c r="T681" i="33" s="1"/>
  <c r="U681" i="33" s="1" a="1"/>
  <c r="U681" i="33" s="1"/>
  <c r="AD915" i="36" s="1"/>
  <c r="T951" i="33" a="1"/>
  <c r="T951" i="33" s="1"/>
  <c r="U951" i="33" s="1" a="1"/>
  <c r="U951" i="33" s="1"/>
  <c r="T709" i="33" a="1"/>
  <c r="T709" i="33" s="1"/>
  <c r="U709" i="33" s="1" a="1"/>
  <c r="U709" i="33" s="1"/>
  <c r="AD1292" i="36" s="1"/>
  <c r="T981" i="33" a="1"/>
  <c r="T981" i="33" s="1"/>
  <c r="U981" i="33" s="1" a="1"/>
  <c r="U981" i="33" s="1"/>
  <c r="T738" i="33" a="1"/>
  <c r="T738" i="33" s="1"/>
  <c r="U738" i="33" s="1" a="1"/>
  <c r="U738" i="33" s="1"/>
  <c r="AD653" i="36" s="1"/>
  <c r="T506" i="33" a="1"/>
  <c r="T506" i="33" s="1"/>
  <c r="U506" i="33" s="1" a="1"/>
  <c r="U506" i="33" s="1"/>
  <c r="AD1682" i="36" s="1"/>
  <c r="T889" i="33" a="1"/>
  <c r="T889" i="33" s="1"/>
  <c r="U889" i="33" s="1" a="1"/>
  <c r="U889" i="33" s="1"/>
  <c r="AD574" i="36" s="1"/>
  <c r="T648" i="33" a="1"/>
  <c r="T648" i="33" s="1"/>
  <c r="U648" i="33" s="1" a="1"/>
  <c r="U648" i="33" s="1"/>
  <c r="AD962" i="36" s="1"/>
  <c r="T1053" i="33" a="1"/>
  <c r="T1053" i="33" s="1"/>
  <c r="U1053" i="33" s="1" a="1"/>
  <c r="U1053" i="33" s="1"/>
  <c r="AD1608" i="36" s="1"/>
  <c r="T814" i="33" a="1"/>
  <c r="T814" i="33" s="1"/>
  <c r="U814" i="33" s="1" a="1"/>
  <c r="U814" i="33" s="1"/>
  <c r="AD1423" i="36" s="1"/>
  <c r="T962" i="33" a="1"/>
  <c r="T962" i="33" s="1"/>
  <c r="U962" i="33" s="1" a="1"/>
  <c r="U962" i="33" s="1"/>
  <c r="AD783" i="36" s="1"/>
  <c r="T721" i="33" a="1"/>
  <c r="T721" i="33" s="1"/>
  <c r="U721" i="33" s="1" a="1"/>
  <c r="U721" i="33" s="1"/>
  <c r="AD724" i="36" s="1"/>
  <c r="T477" i="33" a="1"/>
  <c r="T477" i="33" s="1"/>
  <c r="U477" i="33" s="1" a="1"/>
  <c r="U477" i="33" s="1"/>
  <c r="AD1166" i="36" s="1"/>
  <c r="T870" i="33" a="1"/>
  <c r="T870" i="33" s="1"/>
  <c r="U870" i="33" s="1" a="1"/>
  <c r="U870" i="33" s="1"/>
  <c r="AD864" i="36" s="1"/>
  <c r="T629" i="33" a="1"/>
  <c r="T629" i="33" s="1"/>
  <c r="U629" i="33" s="1" a="1"/>
  <c r="U629" i="33" s="1"/>
  <c r="AD710" i="36" s="1"/>
  <c r="T1022" i="33" a="1"/>
  <c r="T1022" i="33" s="1"/>
  <c r="U1022" i="33" s="1" a="1"/>
  <c r="U1022" i="33" s="1"/>
  <c r="AD1605" i="36" s="1"/>
  <c r="T781" i="33" a="1"/>
  <c r="T781" i="33" s="1"/>
  <c r="U781" i="33" s="1" a="1"/>
  <c r="U781" i="33" s="1"/>
  <c r="AD1409" i="36" s="1"/>
  <c r="T547" i="33" a="1"/>
  <c r="T547" i="33" s="1"/>
  <c r="U547" i="33" s="1" a="1"/>
  <c r="U547" i="33" s="1"/>
  <c r="AD1484" i="36" s="1"/>
  <c r="T928" i="33" a="1"/>
  <c r="T928" i="33" s="1"/>
  <c r="U928" i="33" s="1" a="1"/>
  <c r="U928" i="33" s="1"/>
  <c r="AD1199" i="36" s="1"/>
  <c r="T688" i="33" a="1"/>
  <c r="T688" i="33" s="1"/>
  <c r="U688" i="33" s="1" a="1"/>
  <c r="U688" i="33" s="1"/>
  <c r="AD1380" i="36" s="1"/>
  <c r="T1080" i="33" a="1"/>
  <c r="T1080" i="33" s="1"/>
  <c r="U1080" i="33" s="1" a="1"/>
  <c r="U1080" i="33" s="1"/>
  <c r="AD764" i="36" s="1"/>
  <c r="T839" i="33" a="1"/>
  <c r="T839" i="33" s="1"/>
  <c r="U839" i="33" s="1" a="1"/>
  <c r="U839" i="33" s="1"/>
  <c r="AD927" i="36" s="1"/>
  <c r="T1003" i="33" a="1"/>
  <c r="T1003" i="33" s="1"/>
  <c r="U1003" i="33" s="1" a="1"/>
  <c r="U1003" i="33" s="1"/>
  <c r="AD1487" i="36" s="1"/>
  <c r="T761" i="33" a="1"/>
  <c r="T761" i="33" s="1"/>
  <c r="U761" i="33" s="1" a="1"/>
  <c r="U761" i="33" s="1"/>
  <c r="AD993" i="36" s="1"/>
  <c r="T1030" i="33" a="1"/>
  <c r="T1030" i="33" s="1"/>
  <c r="U1030" i="33" s="1" a="1"/>
  <c r="U1030" i="33" s="1"/>
  <c r="AD1658" i="36" s="1"/>
  <c r="T792" i="33" a="1"/>
  <c r="T792" i="33" s="1"/>
  <c r="U792" i="33" s="1" a="1"/>
  <c r="U792" i="33" s="1"/>
  <c r="AD1598" i="36" s="1"/>
  <c r="T657" i="33" a="1"/>
  <c r="T657" i="33" s="1"/>
  <c r="U657" i="33" s="1" a="1"/>
  <c r="U657" i="33" s="1"/>
  <c r="AD1471" i="36" s="1"/>
  <c r="T149" i="33" a="1"/>
  <c r="T149" i="33" s="1"/>
  <c r="U149" i="33" s="1" a="1"/>
  <c r="U149" i="33" s="1"/>
  <c r="T103" i="33" a="1"/>
  <c r="T103" i="33" s="1"/>
  <c r="U103" i="33" s="1" a="1"/>
  <c r="U103" i="33" s="1"/>
  <c r="AD792" i="36" s="1"/>
  <c r="T442" i="33" a="1"/>
  <c r="T442" i="33" s="1"/>
  <c r="U442" i="33" s="1" a="1"/>
  <c r="U442" i="33" s="1"/>
  <c r="AD1338" i="36" s="1"/>
  <c r="T158" i="33" a="1"/>
  <c r="T158" i="33" s="1"/>
  <c r="U158" i="33" s="1" a="1"/>
  <c r="U158" i="33" s="1"/>
  <c r="AD1665" i="36" s="1"/>
  <c r="T460" i="33" a="1"/>
  <c r="T460" i="33" s="1"/>
  <c r="U460" i="33" s="1" a="1"/>
  <c r="U460" i="33" s="1"/>
  <c r="AD1347" i="36" s="1"/>
  <c r="T211" i="33" a="1"/>
  <c r="T211" i="33" s="1"/>
  <c r="U211" i="33" s="1" a="1"/>
  <c r="U211" i="33" s="1"/>
  <c r="AD1469" i="36" s="1"/>
  <c r="T450" i="33" a="1"/>
  <c r="T450" i="33" s="1"/>
  <c r="U450" i="33" s="1" a="1"/>
  <c r="U450" i="33" s="1"/>
  <c r="T247" i="33" a="1"/>
  <c r="T247" i="33" s="1"/>
  <c r="U247" i="33" s="1" a="1"/>
  <c r="U247" i="33" s="1"/>
  <c r="AD1620" i="36" s="1"/>
  <c r="T479" i="33" a="1"/>
  <c r="T479" i="33" s="1"/>
  <c r="U479" i="33" s="1" a="1"/>
  <c r="U479" i="33" s="1"/>
  <c r="AD1348" i="36" s="1"/>
  <c r="T246" i="33" a="1"/>
  <c r="T246" i="33" s="1"/>
  <c r="U246" i="33" s="1" a="1"/>
  <c r="U246" i="33" s="1"/>
  <c r="AD1308" i="36" s="1"/>
  <c r="T498" i="33" a="1"/>
  <c r="T498" i="33" s="1"/>
  <c r="U498" i="33" s="1" a="1"/>
  <c r="U498" i="33" s="1"/>
  <c r="AD1148" i="36" s="1"/>
  <c r="T300" i="33" a="1"/>
  <c r="T300" i="33" s="1"/>
  <c r="U300" i="33" s="1" a="1"/>
  <c r="U300" i="33" s="1"/>
  <c r="T554" i="33" a="1"/>
  <c r="T554" i="33" s="1"/>
  <c r="U554" i="33" s="1" a="1"/>
  <c r="U554" i="33" s="1"/>
  <c r="AD1534" i="36" s="1"/>
  <c r="T227" i="33" a="1"/>
  <c r="T227" i="33" s="1"/>
  <c r="U227" i="33" s="1" a="1"/>
  <c r="U227" i="33" s="1"/>
  <c r="AD1587" i="36" s="1"/>
  <c r="T525" i="33" a="1"/>
  <c r="T525" i="33" s="1"/>
  <c r="U525" i="33" s="1" a="1"/>
  <c r="U525" i="33" s="1"/>
  <c r="T333" i="33" a="1"/>
  <c r="T333" i="33" s="1"/>
  <c r="U333" i="33" s="1" a="1"/>
  <c r="U333" i="33" s="1"/>
  <c r="AD1125" i="36" s="1"/>
  <c r="T77" i="33" a="1"/>
  <c r="T77" i="33" s="1"/>
  <c r="U77" i="33" s="1" a="1"/>
  <c r="U77" i="33" s="1"/>
  <c r="AD1288" i="36" s="1"/>
  <c r="T298" i="33" a="1"/>
  <c r="T298" i="33" s="1"/>
  <c r="U298" i="33" s="1" a="1"/>
  <c r="U298" i="33" s="1"/>
  <c r="AD1121" i="36" s="1"/>
  <c r="T199" i="33" a="1"/>
  <c r="T199" i="33" s="1"/>
  <c r="U199" i="33" s="1" a="1"/>
  <c r="U199" i="33" s="1"/>
  <c r="AD897" i="36" s="1"/>
  <c r="T260" i="33" a="1"/>
  <c r="T260" i="33" s="1"/>
  <c r="U260" i="33" s="1" a="1"/>
  <c r="U260" i="33" s="1"/>
  <c r="AD692" i="36" s="1"/>
  <c r="T465" i="33" a="1"/>
  <c r="T465" i="33" s="1"/>
  <c r="U465" i="33" s="1" a="1"/>
  <c r="U465" i="33" s="1"/>
  <c r="AD808" i="36" s="1"/>
  <c r="T153" i="33" a="1"/>
  <c r="T153" i="33" s="1"/>
  <c r="U153" i="33" s="1" a="1"/>
  <c r="U153" i="33" s="1"/>
  <c r="AD1401" i="36" s="1"/>
  <c r="T243" i="33" a="1"/>
  <c r="T243" i="33" s="1"/>
  <c r="U243" i="33" s="1" a="1"/>
  <c r="U243" i="33" s="1"/>
  <c r="AD672" i="36" s="1"/>
  <c r="T118" i="33" a="1"/>
  <c r="T118" i="33" s="1"/>
  <c r="U118" i="33" s="1" a="1"/>
  <c r="U118" i="33" s="1"/>
  <c r="AD569" i="36" s="1"/>
  <c r="T142" i="33" a="1"/>
  <c r="T142" i="33" s="1"/>
  <c r="U142" i="33" s="1" a="1"/>
  <c r="U142" i="33" s="1"/>
  <c r="AD1614" i="36" s="1"/>
  <c r="T276" i="33" a="1"/>
  <c r="T276" i="33" s="1"/>
  <c r="U276" i="33" s="1" a="1"/>
  <c r="U276" i="33" s="1"/>
  <c r="AD844" i="36" s="1"/>
  <c r="T448" i="33" a="1"/>
  <c r="T448" i="33" s="1"/>
  <c r="U448" i="33" s="1" a="1"/>
  <c r="U448" i="33" s="1"/>
  <c r="AD1140" i="36" s="1"/>
  <c r="T453" i="33" a="1"/>
  <c r="T453" i="33" s="1"/>
  <c r="U453" i="33" s="1" a="1"/>
  <c r="U453" i="33" s="1"/>
  <c r="AD1141" i="36" s="1"/>
  <c r="T71" i="33" a="1"/>
  <c r="T71" i="33" s="1"/>
  <c r="U71" i="33" s="1" a="1"/>
  <c r="U71" i="33" s="1"/>
  <c r="AD1529" i="36" s="1"/>
  <c r="T320" i="33" a="1"/>
  <c r="T320" i="33" s="1"/>
  <c r="U320" i="33" s="1" a="1"/>
  <c r="U320" i="33" s="1"/>
  <c r="AD1475" i="36" s="1"/>
  <c r="T1044" i="33" a="1"/>
  <c r="T1044" i="33" s="1"/>
  <c r="U1044" i="33" s="1" a="1"/>
  <c r="U1044" i="33" s="1"/>
  <c r="AD1713" i="36" s="1"/>
  <c r="T805" i="33" a="1"/>
  <c r="T805" i="33" s="1"/>
  <c r="U805" i="33" s="1" a="1"/>
  <c r="U805" i="33" s="1"/>
  <c r="AD829" i="36" s="1"/>
  <c r="T1059" i="33" a="1"/>
  <c r="T1059" i="33" s="1"/>
  <c r="U1059" i="33" s="1" a="1"/>
  <c r="U1059" i="33" s="1"/>
  <c r="T819" i="33" a="1"/>
  <c r="T819" i="33" s="1"/>
  <c r="U819" i="33" s="1" a="1"/>
  <c r="U819" i="33" s="1"/>
  <c r="AD600" i="36" s="1"/>
  <c r="T877" i="33" a="1"/>
  <c r="T877" i="33" s="1"/>
  <c r="U877" i="33" s="1" a="1"/>
  <c r="U877" i="33" s="1"/>
  <c r="T636" i="33" a="1"/>
  <c r="T636" i="33" s="1"/>
  <c r="U636" i="33" s="1" a="1"/>
  <c r="U636" i="33" s="1"/>
  <c r="AD712" i="36" s="1"/>
  <c r="T906" i="33" a="1"/>
  <c r="T906" i="33" s="1"/>
  <c r="U906" i="33" s="1" a="1"/>
  <c r="U906" i="33" s="1"/>
  <c r="T667" i="33" a="1"/>
  <c r="T667" i="33" s="1"/>
  <c r="U667" i="33" s="1" a="1"/>
  <c r="U667" i="33" s="1"/>
  <c r="AD595" i="36" s="1"/>
  <c r="T935" i="33" a="1"/>
  <c r="T935" i="33" s="1"/>
  <c r="U935" i="33" s="1" a="1"/>
  <c r="U935" i="33" s="1"/>
  <c r="T694" i="33" a="1"/>
  <c r="T694" i="33" s="1"/>
  <c r="U694" i="33" s="1" a="1"/>
  <c r="U694" i="33" s="1"/>
  <c r="AD1389" i="36" s="1"/>
  <c r="T965" i="33" a="1"/>
  <c r="T965" i="33" s="1"/>
  <c r="U965" i="33" s="1" a="1"/>
  <c r="U965" i="33" s="1"/>
  <c r="AD1039" i="36" s="1"/>
  <c r="T724" i="33" a="1"/>
  <c r="T724" i="33" s="1"/>
  <c r="U724" i="33" s="1" a="1"/>
  <c r="U724" i="33" s="1"/>
  <c r="T492" i="33" a="1"/>
  <c r="T492" i="33" s="1"/>
  <c r="U492" i="33" s="1" a="1"/>
  <c r="U492" i="33" s="1"/>
  <c r="AD618" i="36" s="1"/>
  <c r="T873" i="33" a="1"/>
  <c r="T873" i="33" s="1"/>
  <c r="U873" i="33" s="1" a="1"/>
  <c r="U873" i="33" s="1"/>
  <c r="AD868" i="36" s="1"/>
  <c r="T632" i="33" a="1"/>
  <c r="T632" i="33" s="1"/>
  <c r="U632" i="33" s="1" a="1"/>
  <c r="U632" i="33" s="1"/>
  <c r="AD716" i="36" s="1"/>
  <c r="T1037" i="33" a="1"/>
  <c r="T1037" i="33" s="1"/>
  <c r="U1037" i="33" s="1" a="1"/>
  <c r="U1037" i="33" s="1"/>
  <c r="AD1524" i="36" s="1"/>
  <c r="T800" i="33" a="1"/>
  <c r="T800" i="33" s="1"/>
  <c r="U800" i="33" s="1" a="1"/>
  <c r="U800" i="33" s="1"/>
  <c r="T565" i="33" a="1"/>
  <c r="T565" i="33" s="1"/>
  <c r="U565" i="33" s="1" a="1"/>
  <c r="U565" i="33" s="1"/>
  <c r="AD1369" i="36" s="1"/>
  <c r="T947" i="33" a="1"/>
  <c r="T947" i="33" s="1"/>
  <c r="U947" i="33" s="1" a="1"/>
  <c r="U947" i="33" s="1"/>
  <c r="AD913" i="36" s="1"/>
  <c r="T706" i="33" a="1"/>
  <c r="T706" i="33" s="1"/>
  <c r="U706" i="33" s="1" a="1"/>
  <c r="U706" i="33" s="1"/>
  <c r="AD1168" i="36" s="1"/>
  <c r="T1099" i="33" a="1"/>
  <c r="T1099" i="33" s="1"/>
  <c r="U1099" i="33" s="1" a="1"/>
  <c r="U1099" i="33" s="1"/>
  <c r="T855" i="33" a="1"/>
  <c r="T855" i="33" s="1"/>
  <c r="U855" i="33" s="1" a="1"/>
  <c r="U855" i="33" s="1"/>
  <c r="T613" i="33" a="1"/>
  <c r="T613" i="33" s="1"/>
  <c r="U613" i="33" s="1" a="1"/>
  <c r="U613" i="33" s="1"/>
  <c r="T1007" i="33" a="1"/>
  <c r="T1007" i="33" s="1"/>
  <c r="U1007" i="33" s="1" a="1"/>
  <c r="U1007" i="33" s="1"/>
  <c r="AD1584" i="36" s="1"/>
  <c r="T765" i="33" a="1"/>
  <c r="T765" i="33" s="1"/>
  <c r="U765" i="33" s="1" a="1"/>
  <c r="U765" i="33" s="1"/>
  <c r="AD1181" i="36" s="1"/>
  <c r="T532" i="33" a="1"/>
  <c r="T532" i="33" s="1"/>
  <c r="U532" i="33" s="1" a="1"/>
  <c r="U532" i="33" s="1"/>
  <c r="T913" i="33" a="1"/>
  <c r="T913" i="33" s="1"/>
  <c r="U913" i="33" s="1" a="1"/>
  <c r="U913" i="33" s="1"/>
  <c r="AD996" i="36" s="1"/>
  <c r="T674" i="33" a="1"/>
  <c r="T674" i="33" s="1"/>
  <c r="U674" i="33" s="1" a="1"/>
  <c r="U674" i="33" s="1"/>
  <c r="AD720" i="36" s="1"/>
  <c r="T1064" i="33" a="1"/>
  <c r="T1064" i="33" s="1"/>
  <c r="U1064" i="33" s="1" a="1"/>
  <c r="U1064" i="33" s="1"/>
  <c r="AD1154" i="36" s="1"/>
  <c r="T823" i="33" a="1"/>
  <c r="T823" i="33" s="1"/>
  <c r="U823" i="33" s="1" a="1"/>
  <c r="U823" i="33" s="1"/>
  <c r="AD739" i="36" s="1"/>
  <c r="T988" i="33" a="1"/>
  <c r="T988" i="33" s="1"/>
  <c r="U988" i="33" s="1" a="1"/>
  <c r="U988" i="33" s="1"/>
  <c r="AD621" i="36" s="1"/>
  <c r="T745" i="33" a="1"/>
  <c r="T745" i="33" s="1"/>
  <c r="U745" i="33" s="1" a="1"/>
  <c r="U745" i="33" s="1"/>
  <c r="AD861" i="36" s="1"/>
  <c r="T1018" i="33" a="1"/>
  <c r="T1018" i="33" s="1"/>
  <c r="U1018" i="33" s="1" a="1"/>
  <c r="U1018" i="33" s="1"/>
  <c r="AD610" i="36" s="1"/>
  <c r="T776" i="33" a="1"/>
  <c r="T776" i="33" s="1"/>
  <c r="U776" i="33" s="1" a="1"/>
  <c r="U776" i="33" s="1"/>
  <c r="AD660" i="36" s="1"/>
  <c r="T583" i="33" a="1"/>
  <c r="T583" i="33" s="1"/>
  <c r="U583" i="33" s="1" a="1"/>
  <c r="U583" i="33" s="1"/>
  <c r="AD1044" i="36" s="1"/>
  <c r="T370" i="33" a="1"/>
  <c r="T370" i="33" s="1"/>
  <c r="U370" i="33" s="1" a="1"/>
  <c r="U370" i="33" s="1"/>
  <c r="AD1134" i="36" s="1"/>
  <c r="T88" i="33" a="1"/>
  <c r="T88" i="33" s="1"/>
  <c r="U88" i="33" s="1" a="1"/>
  <c r="U88" i="33" s="1"/>
  <c r="AD1185" i="36" s="1"/>
  <c r="T434" i="33" a="1"/>
  <c r="T434" i="33" s="1"/>
  <c r="U434" i="33" s="1" a="1"/>
  <c r="U434" i="33" s="1"/>
  <c r="AD631" i="36" s="1"/>
  <c r="T133" i="33" a="1"/>
  <c r="T133" i="33" s="1"/>
  <c r="U133" i="33" s="1" a="1"/>
  <c r="U133" i="33" s="1"/>
  <c r="T406" i="33" a="1"/>
  <c r="T406" i="33" s="1"/>
  <c r="U406" i="33" s="1" a="1"/>
  <c r="U406" i="33" s="1"/>
  <c r="AD593" i="36" s="1"/>
  <c r="T193" i="33" a="1"/>
  <c r="T193" i="33" s="1"/>
  <c r="U193" i="33" s="1" a="1"/>
  <c r="U193" i="33" s="1"/>
  <c r="AD889" i="36" s="1"/>
  <c r="T230" i="33" a="1"/>
  <c r="T230" i="33" s="1"/>
  <c r="U230" i="33" s="1" a="1"/>
  <c r="U230" i="33" s="1"/>
  <c r="AD978" i="36" s="1"/>
  <c r="T468" i="33" a="1"/>
  <c r="T468" i="33" s="1"/>
  <c r="U468" i="33" s="1" a="1"/>
  <c r="U468" i="33" s="1"/>
  <c r="AD806" i="36" s="1"/>
  <c r="T219" i="33" a="1"/>
  <c r="T219" i="33" s="1"/>
  <c r="U219" i="33" s="1" a="1"/>
  <c r="U219" i="33" s="1"/>
  <c r="AD1114" i="36" s="1"/>
  <c r="T467" i="33" a="1"/>
  <c r="T467" i="33" s="1"/>
  <c r="U467" i="33" s="1" a="1"/>
  <c r="U467" i="33" s="1"/>
  <c r="AD805" i="36" s="1"/>
  <c r="T272" i="33" a="1"/>
  <c r="T272" i="33" s="1"/>
  <c r="U272" i="33" s="1" a="1"/>
  <c r="U272" i="33" s="1"/>
  <c r="AD695" i="36" s="1"/>
  <c r="AD1355" i="36"/>
  <c r="T209" i="33" a="1"/>
  <c r="T209" i="33" s="1"/>
  <c r="U209" i="33" s="1" a="1"/>
  <c r="U209" i="33" s="1"/>
  <c r="T496" i="33" a="1"/>
  <c r="T496" i="33" s="1"/>
  <c r="U496" i="33" s="1" a="1"/>
  <c r="U496" i="33" s="1"/>
  <c r="AD1147" i="36" s="1"/>
  <c r="T324" i="33" a="1"/>
  <c r="T324" i="33" s="1"/>
  <c r="U324" i="33" s="1" a="1"/>
  <c r="U324" i="33" s="1"/>
  <c r="AD1477" i="36" s="1"/>
  <c r="T62" i="33" a="1"/>
  <c r="T62" i="33" s="1"/>
  <c r="U62" i="33" s="1" a="1"/>
  <c r="U62" i="33" s="1"/>
  <c r="AD1464" i="36" s="1"/>
  <c r="T244" i="33" a="1"/>
  <c r="T244" i="33" s="1"/>
  <c r="U244" i="33" s="1" a="1"/>
  <c r="U244" i="33" s="1"/>
  <c r="AD1003" i="36" s="1"/>
  <c r="T171" i="33" a="1"/>
  <c r="T171" i="33" s="1"/>
  <c r="U171" i="33" s="1" a="1"/>
  <c r="U171" i="33" s="1"/>
  <c r="AD1015" i="36" s="1"/>
  <c r="T225" i="33" a="1"/>
  <c r="T225" i="33" s="1"/>
  <c r="U225" i="33" s="1" a="1"/>
  <c r="U225" i="33" s="1"/>
  <c r="AD745" i="36" s="1"/>
  <c r="T456" i="33" a="1"/>
  <c r="T456" i="33" s="1"/>
  <c r="U456" i="33" s="1" a="1"/>
  <c r="U456" i="33" s="1"/>
  <c r="AD1248" i="36" s="1"/>
  <c r="T136" i="33" a="1"/>
  <c r="T136" i="33" s="1"/>
  <c r="U136" i="33" s="1" a="1"/>
  <c r="U136" i="33" s="1"/>
  <c r="AD682" i="36" s="1"/>
  <c r="T68" i="33" a="1"/>
  <c r="T68" i="33" s="1"/>
  <c r="U68" i="33" s="1" a="1"/>
  <c r="U68" i="33" s="1"/>
  <c r="AD972" i="36" s="1"/>
  <c r="T189" i="33" a="1"/>
  <c r="T189" i="33" s="1"/>
  <c r="U189" i="33" s="1" a="1"/>
  <c r="U189" i="33" s="1"/>
  <c r="T340" i="33" a="1"/>
  <c r="T340" i="33" s="1"/>
  <c r="U340" i="33" s="1" a="1"/>
  <c r="U340" i="33" s="1"/>
  <c r="AD587" i="36" s="1"/>
  <c r="T486" i="33" a="1"/>
  <c r="T486" i="33" s="1"/>
  <c r="U486" i="33" s="1" a="1"/>
  <c r="U486" i="33" s="1"/>
  <c r="AD1144" i="36" s="1"/>
  <c r="T249" i="33" a="1"/>
  <c r="T249" i="33" s="1"/>
  <c r="U249" i="33" s="1" a="1"/>
  <c r="U249" i="33" s="1"/>
  <c r="AD1621" i="36" s="1"/>
  <c r="T104" i="33" a="1"/>
  <c r="T104" i="33" s="1"/>
  <c r="U104" i="33" s="1" a="1"/>
  <c r="U104" i="33" s="1"/>
  <c r="AD1619" i="36" s="1"/>
  <c r="T409" i="33" a="1"/>
  <c r="T409" i="33" s="1"/>
  <c r="U409" i="33" s="1" a="1"/>
  <c r="U409" i="33" s="1"/>
  <c r="AD1630" i="36" s="1"/>
  <c r="T119" i="33" a="1"/>
  <c r="T119" i="33" s="1"/>
  <c r="U119" i="33" s="1" a="1"/>
  <c r="U119" i="33" s="1"/>
  <c r="T567" i="33" a="1"/>
  <c r="T567" i="33" s="1"/>
  <c r="U567" i="33" s="1" a="1"/>
  <c r="U567" i="33" s="1"/>
  <c r="AD1365" i="36" s="1"/>
  <c r="T462" i="33" a="1"/>
  <c r="T462" i="33" s="1"/>
  <c r="U462" i="33" s="1" a="1"/>
  <c r="U462" i="33" s="1"/>
  <c r="AD1213" i="36" s="1"/>
  <c r="T285" i="33" a="1"/>
  <c r="T285" i="33" s="1"/>
  <c r="U285" i="33" s="1" a="1"/>
  <c r="U285" i="33" s="1"/>
  <c r="AD798" i="36" s="1"/>
  <c r="T143" i="33" a="1"/>
  <c r="T143" i="33" s="1"/>
  <c r="U143" i="33" s="1" a="1"/>
  <c r="U143" i="33" s="1"/>
  <c r="AD932" i="36" s="1"/>
  <c r="T233" i="33" a="1"/>
  <c r="T233" i="33" s="1"/>
  <c r="U233" i="33" s="1" a="1"/>
  <c r="U233" i="33" s="1"/>
  <c r="AD578" i="36" s="1"/>
  <c r="T74" i="33" a="1"/>
  <c r="T74" i="33" s="1"/>
  <c r="U74" i="33" s="1" a="1"/>
  <c r="U74" i="33" s="1"/>
  <c r="AD1530" i="36" s="1"/>
  <c r="T223" i="33" a="1"/>
  <c r="T223" i="33" s="1"/>
  <c r="U223" i="33" s="1" a="1"/>
  <c r="U223" i="33" s="1"/>
  <c r="AD1708" i="36" s="1"/>
  <c r="T945" i="33" a="1"/>
  <c r="T945" i="33" s="1"/>
  <c r="U945" i="33" s="1" a="1"/>
  <c r="U945" i="33" s="1"/>
  <c r="AD627" i="36" s="1"/>
  <c r="T763" i="33" a="1"/>
  <c r="T763" i="33" s="1"/>
  <c r="U763" i="33" s="1" a="1"/>
  <c r="U763" i="33" s="1"/>
  <c r="T482" i="33" a="1"/>
  <c r="T482" i="33" s="1"/>
  <c r="U482" i="33" s="1" a="1"/>
  <c r="U482" i="33" s="1"/>
  <c r="AD641" i="36" s="1"/>
  <c r="T283" i="33" a="1"/>
  <c r="T283" i="33" s="1"/>
  <c r="U283" i="33" s="1" a="1"/>
  <c r="U283" i="33" s="1"/>
  <c r="AD795" i="36" s="1"/>
  <c r="T138" i="33" a="1"/>
  <c r="T138" i="33" s="1"/>
  <c r="U138" i="33" s="1" a="1"/>
  <c r="U138" i="33" s="1"/>
  <c r="T973" i="33" a="1"/>
  <c r="T973" i="33" s="1"/>
  <c r="U973" i="33" s="1" a="1"/>
  <c r="U973" i="33" s="1"/>
  <c r="AD1644" i="36" s="1"/>
  <c r="T571" i="33" a="1"/>
  <c r="T571" i="33" s="1"/>
  <c r="U571" i="33" s="1" a="1"/>
  <c r="U571" i="33" s="1"/>
  <c r="T673" i="33" a="1"/>
  <c r="T673" i="33" s="1"/>
  <c r="U673" i="33" s="1" a="1"/>
  <c r="U673" i="33" s="1"/>
  <c r="AD956" i="36" s="1"/>
  <c r="T177" i="33" a="1"/>
  <c r="T177" i="33" s="1"/>
  <c r="U177" i="33" s="1" a="1"/>
  <c r="U177" i="33" s="1"/>
  <c r="AD1572" i="36" s="1"/>
  <c r="T429" i="33" a="1"/>
  <c r="T429" i="33" s="1"/>
  <c r="U429" i="33" s="1" a="1"/>
  <c r="U429" i="33" s="1"/>
  <c r="AD994" i="36" s="1"/>
  <c r="T362" i="33" a="1"/>
  <c r="T362" i="33" s="1"/>
  <c r="U362" i="33" s="1" a="1"/>
  <c r="U362" i="33" s="1"/>
  <c r="AD1131" i="36" s="1"/>
  <c r="T430" i="33" a="1"/>
  <c r="T430" i="33" s="1"/>
  <c r="U430" i="33" s="1" a="1"/>
  <c r="U430" i="33" s="1"/>
  <c r="T791" i="33" a="1"/>
  <c r="T791" i="33" s="1"/>
  <c r="U791" i="33" s="1" a="1"/>
  <c r="U791" i="33" s="1"/>
  <c r="AD1711" i="36" s="1"/>
  <c r="T1043" i="33" a="1"/>
  <c r="T1043" i="33" s="1"/>
  <c r="U1043" i="33" s="1" a="1"/>
  <c r="U1043" i="33" s="1"/>
  <c r="AD1607" i="36" s="1"/>
  <c r="T804" i="33" a="1"/>
  <c r="T804" i="33" s="1"/>
  <c r="U804" i="33" s="1" a="1"/>
  <c r="U804" i="33" s="1"/>
  <c r="AD830" i="36" s="1"/>
  <c r="T1106" i="33" a="1"/>
  <c r="T1106" i="33" s="1"/>
  <c r="U1106" i="33" s="1" a="1"/>
  <c r="U1106" i="33" s="1"/>
  <c r="T861" i="33" a="1"/>
  <c r="T861" i="33" s="1"/>
  <c r="U861" i="33" s="1" a="1"/>
  <c r="U861" i="33" s="1"/>
  <c r="AD1060" i="36" s="1"/>
  <c r="T620" i="33" a="1"/>
  <c r="T620" i="33" s="1"/>
  <c r="U620" i="33" s="1" a="1"/>
  <c r="U620" i="33" s="1"/>
  <c r="AD707" i="36" s="1"/>
  <c r="T892" i="33" a="1"/>
  <c r="T892" i="33" s="1"/>
  <c r="U892" i="33" s="1" a="1"/>
  <c r="U892" i="33" s="1"/>
  <c r="AD955" i="36" s="1"/>
  <c r="T651" i="33" a="1"/>
  <c r="T651" i="33" s="1"/>
  <c r="U651" i="33" s="1" a="1"/>
  <c r="U651" i="33" s="1"/>
  <c r="AD979" i="36" s="1"/>
  <c r="T920" i="33" a="1"/>
  <c r="T920" i="33" s="1"/>
  <c r="U920" i="33" s="1" a="1"/>
  <c r="U920" i="33" s="1"/>
  <c r="AD827" i="36" s="1"/>
  <c r="T680" i="33" a="1"/>
  <c r="T680" i="33" s="1"/>
  <c r="U680" i="33" s="1" a="1"/>
  <c r="U680" i="33" s="1"/>
  <c r="AD914" i="36" s="1"/>
  <c r="T950" i="33" a="1"/>
  <c r="T950" i="33" s="1"/>
  <c r="U950" i="33" s="1" a="1"/>
  <c r="U950" i="33" s="1"/>
  <c r="AD589" i="36" s="1"/>
  <c r="T708" i="33" a="1"/>
  <c r="T708" i="33" s="1"/>
  <c r="U708" i="33" s="1" a="1"/>
  <c r="U708" i="33" s="1"/>
  <c r="AD1167" i="36" s="1"/>
  <c r="T1102" i="33" a="1"/>
  <c r="T1102" i="33" s="1"/>
  <c r="U1102" i="33" s="1" a="1"/>
  <c r="U1102" i="33" s="1"/>
  <c r="AD1609" i="36" s="1"/>
  <c r="T858" i="33" a="1"/>
  <c r="T858" i="33" s="1"/>
  <c r="U858" i="33" s="1" a="1"/>
  <c r="U858" i="33" s="1"/>
  <c r="T616" i="33" a="1"/>
  <c r="T616" i="33" s="1"/>
  <c r="U616" i="33" s="1" a="1"/>
  <c r="U616" i="33" s="1"/>
  <c r="AD704" i="36" s="1"/>
  <c r="T784" i="33" a="1"/>
  <c r="T784" i="33" s="1"/>
  <c r="U784" i="33" s="1" a="1"/>
  <c r="U784" i="33" s="1"/>
  <c r="AD782" i="36" s="1"/>
  <c r="T550" i="33" a="1"/>
  <c r="T550" i="33" s="1"/>
  <c r="U550" i="33" s="1" a="1"/>
  <c r="U550" i="33" s="1"/>
  <c r="AD652" i="36" s="1"/>
  <c r="T931" i="33" a="1"/>
  <c r="T931" i="33" s="1"/>
  <c r="U931" i="33" s="1" a="1"/>
  <c r="U931" i="33" s="1"/>
  <c r="AD1637" i="36" s="1"/>
  <c r="T690" i="33" a="1"/>
  <c r="T690" i="33" s="1"/>
  <c r="U690" i="33" s="1" a="1"/>
  <c r="U690" i="33" s="1"/>
  <c r="AD1381" i="36" s="1"/>
  <c r="T1083" i="33" a="1"/>
  <c r="T1083" i="33" s="1"/>
  <c r="U1083" i="33" s="1" a="1"/>
  <c r="U1083" i="33" s="1"/>
  <c r="AD762" i="36" s="1"/>
  <c r="T842" i="33" a="1"/>
  <c r="T842" i="33" s="1"/>
  <c r="U842" i="33" s="1" a="1"/>
  <c r="U842" i="33" s="1"/>
  <c r="AD1006" i="36" s="1"/>
  <c r="T597" i="33" a="1"/>
  <c r="T597" i="33" s="1"/>
  <c r="U597" i="33" s="1" a="1"/>
  <c r="U597" i="33" s="1"/>
  <c r="AD1495" i="36" s="1"/>
  <c r="T991" i="33" a="1"/>
  <c r="T991" i="33" s="1"/>
  <c r="U991" i="33" s="1" a="1"/>
  <c r="U991" i="33" s="1"/>
  <c r="AD828" i="36" s="1"/>
  <c r="T749" i="33" a="1"/>
  <c r="T749" i="33" s="1"/>
  <c r="U749" i="33" s="1" a="1"/>
  <c r="U749" i="33" s="1"/>
  <c r="AD853" i="36" s="1"/>
  <c r="T517" i="33" a="1"/>
  <c r="T517" i="33" s="1"/>
  <c r="U517" i="33" s="1" a="1"/>
  <c r="U517" i="33" s="1"/>
  <c r="AD1151" i="36" s="1"/>
  <c r="T659" i="33" a="1"/>
  <c r="T659" i="33" s="1"/>
  <c r="U659" i="33" s="1" a="1"/>
  <c r="U659" i="33" s="1"/>
  <c r="AD649" i="36" s="1"/>
  <c r="T1048" i="33" a="1"/>
  <c r="T1048" i="33" s="1"/>
  <c r="U1048" i="33" s="1" a="1"/>
  <c r="U1048" i="33" s="1"/>
  <c r="AD1701" i="36" s="1"/>
  <c r="T809" i="33" a="1"/>
  <c r="T809" i="33" s="1"/>
  <c r="U809" i="33" s="1" a="1"/>
  <c r="U809" i="33" s="1"/>
  <c r="AD1419" i="36" s="1"/>
  <c r="T972" i="33" a="1"/>
  <c r="T972" i="33" s="1"/>
  <c r="U972" i="33" s="1" a="1"/>
  <c r="U972" i="33" s="1"/>
  <c r="T730" i="33" a="1"/>
  <c r="T730" i="33" s="1"/>
  <c r="U730" i="33" s="1" a="1"/>
  <c r="U730" i="33" s="1"/>
  <c r="T1002" i="33" a="1"/>
  <c r="T1002" i="33" s="1"/>
  <c r="U1002" i="33" s="1" a="1"/>
  <c r="U1002" i="33" s="1"/>
  <c r="AD1678" i="36" s="1"/>
  <c r="T760" i="33" a="1"/>
  <c r="T760" i="33" s="1"/>
  <c r="U760" i="33" s="1" a="1"/>
  <c r="U760" i="33" s="1"/>
  <c r="AD992" i="36" s="1"/>
  <c r="T560" i="33" a="1"/>
  <c r="T560" i="33" s="1"/>
  <c r="U560" i="33" s="1" a="1"/>
  <c r="U560" i="33" s="1"/>
  <c r="AD1370" i="36" s="1"/>
  <c r="T361" i="33" a="1"/>
  <c r="T361" i="33" s="1"/>
  <c r="U361" i="33" s="1" a="1"/>
  <c r="U361" i="33" s="1"/>
  <c r="T72" i="33" a="1"/>
  <c r="T72" i="33" s="1"/>
  <c r="U72" i="33" s="1" a="1"/>
  <c r="U72" i="33" s="1"/>
  <c r="AD674" i="36" s="1"/>
  <c r="T425" i="33" a="1"/>
  <c r="T425" i="33" s="1"/>
  <c r="U425" i="33" s="1" a="1"/>
  <c r="U425" i="33" s="1"/>
  <c r="AD572" i="36" s="1"/>
  <c r="T110" i="33" a="1"/>
  <c r="T110" i="33" s="1"/>
  <c r="U110" i="33" s="1" a="1"/>
  <c r="U110" i="33" s="1"/>
  <c r="AD1518" i="36" s="1"/>
  <c r="T397" i="33" a="1"/>
  <c r="T397" i="33" s="1"/>
  <c r="U397" i="33" s="1" a="1"/>
  <c r="U397" i="33" s="1"/>
  <c r="AD1604" i="36" s="1"/>
  <c r="T175" i="33" a="1"/>
  <c r="T175" i="33" s="1"/>
  <c r="U175" i="33" s="1" a="1"/>
  <c r="U175" i="33" s="1"/>
  <c r="AD1023" i="36" s="1"/>
  <c r="T433" i="33" a="1"/>
  <c r="T433" i="33" s="1"/>
  <c r="U433" i="33" s="1" a="1"/>
  <c r="U433" i="33" s="1"/>
  <c r="AD1580" i="36" s="1"/>
  <c r="T202" i="33" a="1"/>
  <c r="T202" i="33" s="1"/>
  <c r="U202" i="33" s="1" a="1"/>
  <c r="U202" i="33" s="1"/>
  <c r="AD1575" i="36" s="1"/>
  <c r="T414" i="33" a="1"/>
  <c r="T414" i="33" s="1"/>
  <c r="U414" i="33" s="1" a="1"/>
  <c r="U414" i="33" s="1"/>
  <c r="AD1054" i="36" s="1"/>
  <c r="T201" i="33" a="1"/>
  <c r="T201" i="33" s="1"/>
  <c r="U201" i="33" s="1" a="1"/>
  <c r="U201" i="33" s="1"/>
  <c r="AD656" i="36" s="1"/>
  <c r="T458" i="33" a="1"/>
  <c r="T458" i="33" s="1"/>
  <c r="U458" i="33" s="1" a="1"/>
  <c r="U458" i="33" s="1"/>
  <c r="AD790" i="36" s="1"/>
  <c r="T254" i="33" a="1"/>
  <c r="T254" i="33" s="1"/>
  <c r="U254" i="33" s="1" a="1"/>
  <c r="U254" i="33" s="1"/>
  <c r="AD1591" i="36" s="1"/>
  <c r="T497" i="33" a="1"/>
  <c r="T497" i="33" s="1"/>
  <c r="U497" i="33" s="1" a="1"/>
  <c r="U497" i="33" s="1"/>
  <c r="AD1146" i="36" s="1"/>
  <c r="T191" i="33" a="1"/>
  <c r="T191" i="33" s="1"/>
  <c r="U191" i="33" s="1" a="1"/>
  <c r="U191" i="33" s="1"/>
  <c r="AD891" i="36" s="1"/>
  <c r="T475" i="33" a="1"/>
  <c r="T475" i="33" s="1"/>
  <c r="U475" i="33" s="1" a="1"/>
  <c r="U475" i="33" s="1"/>
  <c r="AD1160" i="36" s="1"/>
  <c r="T316" i="33" a="1"/>
  <c r="T316" i="33" s="1"/>
  <c r="U316" i="33" s="1" a="1"/>
  <c r="U316" i="33" s="1"/>
  <c r="AD818" i="36" s="1"/>
  <c r="T128" i="33" a="1"/>
  <c r="T128" i="33" s="1"/>
  <c r="U128" i="33" s="1" a="1"/>
  <c r="U128" i="33" s="1"/>
  <c r="AD1103" i="36" s="1"/>
  <c r="T235" i="33" a="1"/>
  <c r="T235" i="33" s="1"/>
  <c r="U235" i="33" s="1" a="1"/>
  <c r="U235" i="33" s="1"/>
  <c r="AD1016" i="36" s="1"/>
  <c r="T162" i="33" a="1"/>
  <c r="T162" i="33" s="1"/>
  <c r="U162" i="33" s="1" a="1"/>
  <c r="U162" i="33" s="1"/>
  <c r="AD1301" i="36" s="1"/>
  <c r="T198" i="33" a="1"/>
  <c r="T198" i="33" s="1"/>
  <c r="U198" i="33" s="1" a="1"/>
  <c r="U198" i="33" s="1"/>
  <c r="AD1033" i="36" s="1"/>
  <c r="T447" i="33" a="1"/>
  <c r="T447" i="33" s="1"/>
  <c r="U447" i="33" s="1" a="1"/>
  <c r="U447" i="33" s="1"/>
  <c r="AD1433" i="36" s="1"/>
  <c r="T121" i="33" a="1"/>
  <c r="T121" i="33" s="1"/>
  <c r="U121" i="33" s="1" a="1"/>
  <c r="U121" i="33" s="1"/>
  <c r="AD637" i="36" s="1"/>
  <c r="T942" i="33" a="1"/>
  <c r="T942" i="33" s="1"/>
  <c r="U942" i="33" s="1" a="1"/>
  <c r="U942" i="33" s="1"/>
  <c r="AD1511" i="36" s="1"/>
  <c r="T180" i="33" a="1"/>
  <c r="T180" i="33" s="1"/>
  <c r="U180" i="33" s="1" a="1"/>
  <c r="U180" i="33" s="1"/>
  <c r="AD885" i="36" s="1"/>
  <c r="T296" i="33" a="1"/>
  <c r="T296" i="33" s="1"/>
  <c r="U296" i="33" s="1" a="1"/>
  <c r="U296" i="33" s="1"/>
  <c r="AD1119" i="36" s="1"/>
  <c r="T445" i="33" a="1"/>
  <c r="T445" i="33" s="1"/>
  <c r="U445" i="33" s="1" a="1"/>
  <c r="U445" i="33" s="1"/>
  <c r="AD1343" i="36" s="1"/>
  <c r="T232" i="33" a="1"/>
  <c r="T232" i="33" s="1"/>
  <c r="U232" i="33" s="1" a="1"/>
  <c r="U232" i="33" s="1"/>
  <c r="AD1657" i="36" s="1"/>
  <c r="T73" i="33" a="1"/>
  <c r="T73" i="33" s="1"/>
  <c r="U73" i="33" s="1" a="1"/>
  <c r="U73" i="33" s="1"/>
  <c r="AD675" i="36" s="1"/>
  <c r="T400" i="33" a="1"/>
  <c r="T400" i="33" s="1"/>
  <c r="U400" i="33" s="1" a="1"/>
  <c r="U400" i="33" s="1"/>
  <c r="AD586" i="36" s="1"/>
  <c r="T105" i="33" a="1"/>
  <c r="T105" i="33" s="1"/>
  <c r="U105" i="33" s="1" a="1"/>
  <c r="U105" i="33" s="1"/>
  <c r="AD882" i="36" s="1"/>
  <c r="T540" i="33" a="1"/>
  <c r="T540" i="33" s="1"/>
  <c r="U540" i="33" s="1" a="1"/>
  <c r="U540" i="33" s="1"/>
  <c r="AD1479" i="36" s="1"/>
  <c r="T231" i="33" a="1"/>
  <c r="T231" i="33" s="1"/>
  <c r="U231" i="33" s="1" a="1"/>
  <c r="U231" i="33" s="1"/>
  <c r="AD1656" i="36" s="1"/>
  <c r="T443" i="33" a="1"/>
  <c r="T443" i="33" s="1"/>
  <c r="U443" i="33" s="1" a="1"/>
  <c r="U443" i="33" s="1"/>
  <c r="AD1339" i="36" s="1"/>
  <c r="T257" i="33" a="1"/>
  <c r="T257" i="33" s="1"/>
  <c r="U257" i="33" s="1" a="1"/>
  <c r="U257" i="33" s="1"/>
  <c r="AD999" i="36" s="1"/>
  <c r="T216" i="33" a="1"/>
  <c r="T216" i="33" s="1"/>
  <c r="U216" i="33" s="1" a="1"/>
  <c r="U216" i="33" s="1"/>
  <c r="AD634" i="36" s="1"/>
  <c r="T391" i="33" a="1"/>
  <c r="T391" i="33" s="1"/>
  <c r="U391" i="33" s="1" a="1"/>
  <c r="U391" i="33" s="1"/>
  <c r="AD862" i="36" s="1"/>
  <c r="T511" i="33" a="1"/>
  <c r="T511" i="33" s="1"/>
  <c r="U511" i="33" s="1" a="1"/>
  <c r="U511" i="33" s="1"/>
  <c r="AD624" i="36" s="1"/>
  <c r="T435" i="33" a="1"/>
  <c r="T435" i="33" s="1"/>
  <c r="U435" i="33" s="1" a="1"/>
  <c r="U435" i="33" s="1"/>
  <c r="AD630" i="36" s="1"/>
  <c r="T210" i="33" a="1"/>
  <c r="T210" i="33" s="1"/>
  <c r="U210" i="33" s="1" a="1"/>
  <c r="U210" i="33" s="1"/>
  <c r="AD1468" i="36" s="1"/>
  <c r="T457" i="33" a="1"/>
  <c r="T457" i="33" s="1"/>
  <c r="U457" i="33" s="1" a="1"/>
  <c r="U457" i="33" s="1"/>
  <c r="AD789" i="36" s="1"/>
  <c r="T52" i="33" a="1"/>
  <c r="T52" i="33" s="1"/>
  <c r="U52" i="33" s="1" a="1"/>
  <c r="U52" i="33" s="1"/>
  <c r="AD1093" i="36" s="1"/>
  <c r="T420" i="33" a="1"/>
  <c r="T420" i="33" s="1"/>
  <c r="U420" i="33" s="1" a="1"/>
  <c r="U420" i="33" s="1"/>
  <c r="AD1396" i="36" s="1"/>
  <c r="T687" i="33" a="1"/>
  <c r="T687" i="33" s="1"/>
  <c r="U687" i="33" s="1" a="1"/>
  <c r="U687" i="33" s="1"/>
  <c r="AD1383" i="36" s="1"/>
  <c r="T187" i="33" a="1"/>
  <c r="T187" i="33" s="1"/>
  <c r="U187" i="33" s="1" a="1"/>
  <c r="U187" i="33" s="1"/>
  <c r="AD894" i="36" s="1"/>
  <c r="T484" i="33" a="1"/>
  <c r="T484" i="33" s="1"/>
  <c r="U484" i="33" s="1" a="1"/>
  <c r="U484" i="33" s="1"/>
  <c r="T798" i="33" a="1"/>
  <c r="T798" i="33" s="1"/>
  <c r="U798" i="33" s="1" a="1"/>
  <c r="U798" i="33" s="1"/>
  <c r="AD1038" i="36" s="1"/>
  <c r="T1097" i="33" a="1"/>
  <c r="T1097" i="33" s="1"/>
  <c r="U1097" i="33" s="1" a="1"/>
  <c r="U1097" i="33" s="1"/>
  <c r="AD958" i="36" s="1"/>
  <c r="T1005" i="33" a="1"/>
  <c r="T1005" i="33" s="1"/>
  <c r="U1005" i="33" s="1" a="1"/>
  <c r="U1005" i="33" s="1"/>
  <c r="AD1694" i="36" s="1"/>
  <c r="T714" i="33" a="1"/>
  <c r="T714" i="33" s="1"/>
  <c r="U714" i="33" s="1" a="1"/>
  <c r="U714" i="33" s="1"/>
  <c r="AD1017" i="36" s="1"/>
  <c r="T65" i="33" a="1"/>
  <c r="T65" i="33" s="1"/>
  <c r="U65" i="33" s="1" a="1"/>
  <c r="U65" i="33" s="1"/>
  <c r="AD1095" i="36" s="1"/>
  <c r="T344" i="33" a="1"/>
  <c r="T344" i="33" s="1"/>
  <c r="U344" i="33" s="1" a="1"/>
  <c r="U344" i="33" s="1"/>
  <c r="AD921" i="36" s="1"/>
  <c r="T262" i="33" a="1"/>
  <c r="T262" i="33" s="1"/>
  <c r="U262" i="33" s="1" a="1"/>
  <c r="U262" i="33" s="1"/>
  <c r="T76" i="33" a="1"/>
  <c r="T76" i="33" s="1"/>
  <c r="U76" i="33" s="1" a="1"/>
  <c r="U76" i="33" s="1"/>
  <c r="AD1287" i="36" s="1"/>
  <c r="T59" i="33" a="1"/>
  <c r="T59" i="33" s="1"/>
  <c r="U59" i="33" s="1" a="1"/>
  <c r="U59" i="33" s="1"/>
  <c r="AD1285" i="36" s="1"/>
  <c r="T1017" i="33" a="1"/>
  <c r="T1017" i="33" s="1"/>
  <c r="U1017" i="33" s="1" a="1"/>
  <c r="U1017" i="33" s="1"/>
  <c r="AD609" i="36" s="1"/>
  <c r="T775" i="33" a="1"/>
  <c r="T775" i="33" s="1"/>
  <c r="U775" i="33" s="1" a="1"/>
  <c r="U775" i="33" s="1"/>
  <c r="AD1654" i="36" s="1"/>
  <c r="T1029" i="33" a="1"/>
  <c r="T1029" i="33" s="1"/>
  <c r="U1029" i="33" s="1" a="1"/>
  <c r="U1029" i="33" s="1"/>
  <c r="AD1700" i="36" s="1"/>
  <c r="T790" i="33" a="1"/>
  <c r="T790" i="33" s="1"/>
  <c r="U790" i="33" s="1" a="1"/>
  <c r="U790" i="33" s="1"/>
  <c r="AD1583" i="36" s="1"/>
  <c r="T1090" i="33" a="1"/>
  <c r="T1090" i="33" s="1"/>
  <c r="U1090" i="33" s="1" a="1"/>
  <c r="U1090" i="33" s="1"/>
  <c r="AD988" i="36" s="1"/>
  <c r="T604" i="33" a="1"/>
  <c r="T604" i="33" s="1"/>
  <c r="U604" i="33" s="1" a="1"/>
  <c r="U604" i="33" s="1"/>
  <c r="AD690" i="36" s="1"/>
  <c r="T876" i="33" a="1"/>
  <c r="T876" i="33" s="1"/>
  <c r="U876" i="33" s="1" a="1"/>
  <c r="U876" i="33" s="1"/>
  <c r="T635" i="33" a="1"/>
  <c r="T635" i="33" s="1"/>
  <c r="U635" i="33" s="1" a="1"/>
  <c r="U635" i="33" s="1"/>
  <c r="AD715" i="36" s="1"/>
  <c r="T905" i="33" a="1"/>
  <c r="T905" i="33" s="1"/>
  <c r="U905" i="33" s="1" a="1"/>
  <c r="U905" i="33" s="1"/>
  <c r="AD821" i="36" s="1"/>
  <c r="T666" i="33" a="1"/>
  <c r="T666" i="33" s="1"/>
  <c r="U666" i="33" s="1" a="1"/>
  <c r="U666" i="33" s="1"/>
  <c r="AD1161" i="36" s="1"/>
  <c r="T934" i="33" a="1"/>
  <c r="T934" i="33" s="1"/>
  <c r="U934" i="33" s="1" a="1"/>
  <c r="U934" i="33" s="1"/>
  <c r="AD1202" i="36" s="1"/>
  <c r="T693" i="33" a="1"/>
  <c r="T693" i="33" s="1"/>
  <c r="U693" i="33" s="1" a="1"/>
  <c r="U693" i="33" s="1"/>
  <c r="AD1385" i="36" s="1"/>
  <c r="T1086" i="33" a="1"/>
  <c r="T1086" i="33" s="1"/>
  <c r="U1086" i="33" s="1" a="1"/>
  <c r="U1086" i="33" s="1"/>
  <c r="AD967" i="36" s="1"/>
  <c r="T600" i="33" a="1"/>
  <c r="T600" i="33" s="1"/>
  <c r="U600" i="33" s="1" a="1"/>
  <c r="U600" i="33" s="1"/>
  <c r="AD1412" i="36" s="1"/>
  <c r="T1010" i="33" a="1"/>
  <c r="T1010" i="33" s="1"/>
  <c r="U1010" i="33" s="1" a="1"/>
  <c r="U1010" i="33" s="1"/>
  <c r="AD1209" i="36" s="1"/>
  <c r="T768" i="33" a="1"/>
  <c r="T768" i="33" s="1"/>
  <c r="U768" i="33" s="1" a="1"/>
  <c r="U768" i="33" s="1"/>
  <c r="T535" i="33" a="1"/>
  <c r="T535" i="33" s="1"/>
  <c r="U535" i="33" s="1" a="1"/>
  <c r="U535" i="33" s="1"/>
  <c r="AD1175" i="36" s="1"/>
  <c r="T916" i="33" a="1"/>
  <c r="T916" i="33" s="1"/>
  <c r="U916" i="33" s="1" a="1"/>
  <c r="U916" i="33" s="1"/>
  <c r="T677" i="33" a="1"/>
  <c r="T677" i="33" s="1"/>
  <c r="U677" i="33" s="1" a="1"/>
  <c r="U677" i="33" s="1"/>
  <c r="AD1660" i="36" s="1"/>
  <c r="T1067" i="33" a="1"/>
  <c r="T1067" i="33" s="1"/>
  <c r="U1067" i="33" s="1" a="1"/>
  <c r="U1067" i="33" s="1"/>
  <c r="AD754" i="36" s="1"/>
  <c r="T826" i="33" a="1"/>
  <c r="T826" i="33" s="1"/>
  <c r="U826" i="33" s="1" a="1"/>
  <c r="U826" i="33" s="1"/>
  <c r="AD742" i="36" s="1"/>
  <c r="T587" i="33" a="1"/>
  <c r="T587" i="33" s="1"/>
  <c r="U587" i="33" s="1" a="1"/>
  <c r="U587" i="33" s="1"/>
  <c r="AD1156" i="36" s="1"/>
  <c r="T976" i="33" a="1"/>
  <c r="T976" i="33" s="1"/>
  <c r="U976" i="33" s="1" a="1"/>
  <c r="U976" i="33" s="1"/>
  <c r="AD907" i="36" s="1"/>
  <c r="T734" i="33" a="1"/>
  <c r="T734" i="33" s="1"/>
  <c r="U734" i="33" s="1" a="1"/>
  <c r="U734" i="33" s="1"/>
  <c r="AD1056" i="36" s="1"/>
  <c r="T502" i="33" a="1"/>
  <c r="T502" i="33" s="1"/>
  <c r="U502" i="33" s="1" a="1"/>
  <c r="U502" i="33" s="1"/>
  <c r="AD1624" i="36" s="1"/>
  <c r="T884" i="33" a="1"/>
  <c r="T884" i="33" s="1"/>
  <c r="U884" i="33" s="1" a="1"/>
  <c r="U884" i="33" s="1"/>
  <c r="AD1444" i="36" s="1"/>
  <c r="T643" i="33" a="1"/>
  <c r="T643" i="33" s="1"/>
  <c r="U643" i="33" s="1" a="1"/>
  <c r="U643" i="33" s="1"/>
  <c r="T795" i="33" a="1"/>
  <c r="T795" i="33" s="1"/>
  <c r="U795" i="33" s="1" a="1"/>
  <c r="U795" i="33" s="1"/>
  <c r="AD899" i="36" s="1"/>
  <c r="T715" i="33" a="1"/>
  <c r="T715" i="33" s="1"/>
  <c r="U715" i="33" s="1" a="1"/>
  <c r="U715" i="33" s="1"/>
  <c r="AD852" i="36" s="1"/>
  <c r="T987" i="33" a="1"/>
  <c r="T987" i="33" s="1"/>
  <c r="U987" i="33" s="1" a="1"/>
  <c r="U987" i="33" s="1"/>
  <c r="AD1453" i="36" s="1"/>
  <c r="T744" i="33" a="1"/>
  <c r="T744" i="33" s="1"/>
  <c r="U744" i="33" s="1" a="1"/>
  <c r="U744" i="33" s="1"/>
  <c r="AD619" i="36" s="1"/>
  <c r="T538" i="33" a="1"/>
  <c r="T538" i="33" s="1"/>
  <c r="U538" i="33" s="1" a="1"/>
  <c r="U538" i="33" s="1"/>
  <c r="AD1569" i="36" s="1"/>
  <c r="T346" i="33" a="1"/>
  <c r="T346" i="33" s="1"/>
  <c r="U346" i="33" s="1" a="1"/>
  <c r="U346" i="33" s="1"/>
  <c r="AD662" i="36" s="1"/>
  <c r="T57" i="33" a="1"/>
  <c r="T57" i="33" s="1"/>
  <c r="U57" i="33" s="1" a="1"/>
  <c r="U57" i="33" s="1"/>
  <c r="AD1094" i="36" s="1"/>
  <c r="T416" i="33" a="1"/>
  <c r="T416" i="33" s="1"/>
  <c r="U416" i="33" s="1" a="1"/>
  <c r="U416" i="33" s="1"/>
  <c r="AD723" i="36" s="1"/>
  <c r="T96" i="33" a="1"/>
  <c r="T96" i="33" s="1"/>
  <c r="U96" i="33" s="1" a="1"/>
  <c r="U96" i="33" s="1"/>
  <c r="AD929" i="36" s="1"/>
  <c r="T345" i="33" a="1"/>
  <c r="T345" i="33" s="1"/>
  <c r="U345" i="33" s="1" a="1"/>
  <c r="U345" i="33" s="1"/>
  <c r="AD663" i="36" s="1"/>
  <c r="T147" i="33" a="1"/>
  <c r="T147" i="33" s="1"/>
  <c r="U147" i="33" s="1" a="1"/>
  <c r="U147" i="33" s="1"/>
  <c r="AD669" i="36" s="1"/>
  <c r="T424" i="33" a="1"/>
  <c r="T424" i="33" s="1"/>
  <c r="U424" i="33" s="1" a="1"/>
  <c r="U424" i="33" s="1"/>
  <c r="AD1083" i="36" s="1"/>
  <c r="T184" i="33" a="1"/>
  <c r="T184" i="33" s="1"/>
  <c r="U184" i="33" s="1" a="1"/>
  <c r="U184" i="33" s="1"/>
  <c r="AD886" i="36" s="1"/>
  <c r="T405" i="33" a="1"/>
  <c r="T405" i="33" s="1"/>
  <c r="U405" i="33" s="1" a="1"/>
  <c r="U405" i="33" s="1"/>
  <c r="AD592" i="36" s="1"/>
  <c r="T183" i="33" a="1"/>
  <c r="T183" i="33" s="1"/>
  <c r="U183" i="33" s="1" a="1"/>
  <c r="U183" i="33" s="1"/>
  <c r="AD888" i="36" s="1"/>
  <c r="T449" i="33" a="1"/>
  <c r="T449" i="33" s="1"/>
  <c r="U449" i="33" s="1" a="1"/>
  <c r="U449" i="33" s="1"/>
  <c r="T237" i="33" a="1"/>
  <c r="T237" i="33" s="1"/>
  <c r="U237" i="33" s="1" a="1"/>
  <c r="U237" i="33" s="1"/>
  <c r="AD667" i="36" s="1"/>
  <c r="T422" i="33" a="1"/>
  <c r="T422" i="33" s="1"/>
  <c r="U422" i="33" s="1" a="1"/>
  <c r="U422" i="33" s="1"/>
  <c r="AD625" i="36" s="1"/>
  <c r="T154" i="33" a="1"/>
  <c r="T154" i="33" s="1"/>
  <c r="U154" i="33" s="1" a="1"/>
  <c r="U154" i="33" s="1"/>
  <c r="AD1400" i="36" s="1"/>
  <c r="T466" i="33" a="1"/>
  <c r="T466" i="33" s="1"/>
  <c r="U466" i="33" s="1" a="1"/>
  <c r="U466" i="33" s="1"/>
  <c r="AD804" i="36" s="1"/>
  <c r="T289" i="33" a="1"/>
  <c r="T289" i="33" s="1"/>
  <c r="U289" i="33" s="1" a="1"/>
  <c r="U289" i="33" s="1"/>
  <c r="AD1542" i="36" s="1"/>
  <c r="T91" i="33" a="1"/>
  <c r="T91" i="33" s="1"/>
  <c r="U91" i="33" s="1" a="1"/>
  <c r="U91" i="33" s="1"/>
  <c r="AD769" i="36" s="1"/>
  <c r="T181" i="33" a="1"/>
  <c r="T181" i="33" s="1"/>
  <c r="U181" i="33" s="1" a="1"/>
  <c r="U181" i="33" s="1"/>
  <c r="T144" i="33" a="1"/>
  <c r="T144" i="33" s="1"/>
  <c r="U144" i="33" s="1" a="1"/>
  <c r="U144" i="33" s="1"/>
  <c r="AD576" i="36" s="1"/>
  <c r="T161" i="33" a="1"/>
  <c r="T161" i="33" s="1"/>
  <c r="U161" i="33" s="1" a="1"/>
  <c r="U161" i="33" s="1"/>
  <c r="AD1668" i="36" s="1"/>
  <c r="T439" i="33" a="1"/>
  <c r="T439" i="33" s="1"/>
  <c r="U439" i="33" s="1" a="1"/>
  <c r="U439" i="33" s="1"/>
  <c r="AD1334" i="36" s="1"/>
  <c r="T106" i="33" a="1"/>
  <c r="T106" i="33" s="1"/>
  <c r="U106" i="33" s="1" a="1"/>
  <c r="U106" i="33" s="1"/>
  <c r="AD866" i="36" s="1"/>
  <c r="T701" i="33" a="1"/>
  <c r="T701" i="33" s="1"/>
  <c r="U701" i="33" s="1" a="1"/>
  <c r="U701" i="33" s="1"/>
  <c r="T926" i="33" a="1"/>
  <c r="T926" i="33" s="1"/>
  <c r="U926" i="33" s="1" a="1"/>
  <c r="U926" i="33" s="1"/>
  <c r="AD1080" i="36" s="1"/>
  <c r="T269" i="33" a="1"/>
  <c r="T269" i="33" s="1"/>
  <c r="U269" i="33" s="1" a="1"/>
  <c r="U269" i="33" s="1"/>
  <c r="AD717" i="36" s="1"/>
  <c r="T437" i="33" a="1"/>
  <c r="T437" i="33" s="1"/>
  <c r="U437" i="33" s="1" a="1"/>
  <c r="U437" i="33" s="1"/>
  <c r="AD1340" i="36" s="1"/>
  <c r="T79" i="33" a="1"/>
  <c r="T79" i="33" s="1"/>
  <c r="U79" i="33" s="1" a="1"/>
  <c r="U79" i="33" s="1"/>
  <c r="AD1289" i="36" s="1"/>
  <c r="T90" i="33" a="1"/>
  <c r="T90" i="33" s="1"/>
  <c r="U90" i="33" s="1" a="1"/>
  <c r="U90" i="33" s="1"/>
  <c r="AD768" i="36" s="1"/>
  <c r="T214" i="33" a="1"/>
  <c r="T214" i="33" s="1"/>
  <c r="U214" i="33" s="1" a="1"/>
  <c r="U214" i="33" s="1"/>
  <c r="AD659" i="36" s="1"/>
  <c r="T240" i="33" a="1"/>
  <c r="T240" i="33" s="1"/>
  <c r="U240" i="33" s="1" a="1"/>
  <c r="U240" i="33" s="1"/>
  <c r="AD838" i="36" s="1"/>
  <c r="T137" i="33" a="1"/>
  <c r="T137" i="33" s="1"/>
  <c r="U137" i="33" s="1" a="1"/>
  <c r="U137" i="33" s="1"/>
  <c r="AD1050" i="36" s="1"/>
  <c r="T280" i="33" a="1"/>
  <c r="T280" i="33" s="1"/>
  <c r="U280" i="33" s="1" a="1"/>
  <c r="U280" i="33" s="1"/>
  <c r="AD841" i="36" s="1"/>
  <c r="T172" i="33" a="1"/>
  <c r="T172" i="33" s="1"/>
  <c r="U172" i="33" s="1" a="1"/>
  <c r="U172" i="33" s="1"/>
  <c r="AD836" i="36" s="1"/>
  <c r="T92" i="33" a="1"/>
  <c r="T92" i="33" s="1"/>
  <c r="U92" i="33" s="1" a="1"/>
  <c r="U92" i="33" s="1"/>
  <c r="AD1269" i="36" s="1"/>
  <c r="T382" i="33" a="1"/>
  <c r="T382" i="33" s="1"/>
  <c r="U382" i="33" s="1" a="1"/>
  <c r="U382" i="33" s="1"/>
  <c r="AD727" i="36" s="1"/>
  <c r="T897" i="33" a="1"/>
  <c r="T897" i="33" s="1"/>
  <c r="U897" i="33" s="1" a="1"/>
  <c r="U897" i="33" s="1"/>
  <c r="AD1058" i="36" s="1"/>
  <c r="T159" i="33" a="1"/>
  <c r="T159" i="33" s="1"/>
  <c r="U159" i="33" s="1" a="1"/>
  <c r="U159" i="33" s="1"/>
  <c r="AD1666" i="36" s="1"/>
  <c r="T611" i="33" a="1"/>
  <c r="T611" i="33" s="1"/>
  <c r="U611" i="33" s="1" a="1"/>
  <c r="U611" i="33" s="1"/>
  <c r="T685" i="33" a="1"/>
  <c r="T685" i="33" s="1"/>
  <c r="U685" i="33" s="1" a="1"/>
  <c r="U685" i="33" s="1"/>
  <c r="AD1376" i="36" s="1"/>
  <c r="T302" i="33" a="1"/>
  <c r="T302" i="33" s="1"/>
  <c r="U302" i="33" s="1" a="1"/>
  <c r="U302" i="33" s="1"/>
  <c r="AD1545" i="36" s="1"/>
  <c r="T396" i="33" a="1"/>
  <c r="T396" i="33" s="1"/>
  <c r="U396" i="33" s="1" a="1"/>
  <c r="U396" i="33" s="1"/>
  <c r="AD1331" i="36" s="1"/>
  <c r="T122" i="33" a="1"/>
  <c r="T122" i="33" s="1"/>
  <c r="U122" i="33" s="1" a="1"/>
  <c r="U122" i="33" s="1"/>
  <c r="T120" i="33" a="1"/>
  <c r="T120" i="33" s="1"/>
  <c r="U120" i="33" s="1" a="1"/>
  <c r="U120" i="33" s="1"/>
  <c r="AD636" i="36" s="1"/>
  <c r="T207" i="33" a="1"/>
  <c r="T207" i="33" s="1"/>
  <c r="U207" i="33" s="1" a="1"/>
  <c r="U207" i="33" s="1"/>
  <c r="AD1109" i="36" s="1"/>
  <c r="T126" i="33" a="1"/>
  <c r="T126" i="33" s="1"/>
  <c r="U126" i="33" s="1" a="1"/>
  <c r="U126" i="33" s="1"/>
  <c r="T866" i="33" a="1"/>
  <c r="T866" i="33" s="1"/>
  <c r="U866" i="33" s="1" a="1"/>
  <c r="U866" i="33" s="1"/>
  <c r="AD1196" i="36" s="1"/>
  <c r="T197" i="33" a="1"/>
  <c r="T197" i="33" s="1"/>
  <c r="U197" i="33" s="1" a="1"/>
  <c r="U197" i="33" s="1"/>
  <c r="AD1034" i="36" s="1"/>
  <c r="T989" i="33" a="1"/>
  <c r="T989" i="33" s="1"/>
  <c r="U989" i="33" s="1" a="1"/>
  <c r="U989" i="33" s="1"/>
  <c r="AD622" i="36" s="1"/>
  <c r="T1001" i="33" a="1"/>
  <c r="T1001" i="33" s="1"/>
  <c r="U1001" i="33" s="1" a="1"/>
  <c r="U1001" i="33" s="1"/>
  <c r="AD1685" i="36" s="1"/>
  <c r="T759" i="33" a="1"/>
  <c r="T759" i="33" s="1"/>
  <c r="U759" i="33" s="1" a="1"/>
  <c r="U759" i="33" s="1"/>
  <c r="AD811" i="36" s="1"/>
  <c r="T1016" i="33" a="1"/>
  <c r="T1016" i="33" s="1"/>
  <c r="U1016" i="33" s="1" a="1"/>
  <c r="U1016" i="33" s="1"/>
  <c r="AD1647" i="36" s="1"/>
  <c r="T774" i="33" a="1"/>
  <c r="T774" i="33" s="1"/>
  <c r="U774" i="33" s="1" a="1"/>
  <c r="U774" i="33" s="1"/>
  <c r="AD1688" i="36" s="1"/>
  <c r="T1074" i="33" a="1"/>
  <c r="T1074" i="33" s="1"/>
  <c r="U1074" i="33" s="1" a="1"/>
  <c r="U1074" i="33" s="1"/>
  <c r="T833" i="33" a="1"/>
  <c r="T833" i="33" s="1"/>
  <c r="U833" i="33" s="1" a="1"/>
  <c r="U833" i="33" s="1"/>
  <c r="AD730" i="36" s="1"/>
  <c r="T1105" i="33" a="1"/>
  <c r="T1105" i="33" s="1"/>
  <c r="U1105" i="33" s="1" a="1"/>
  <c r="U1105" i="33" s="1"/>
  <c r="AD908" i="36" s="1"/>
  <c r="T860" i="33" a="1"/>
  <c r="T860" i="33" s="1"/>
  <c r="U860" i="33" s="1" a="1"/>
  <c r="U860" i="33" s="1"/>
  <c r="AD603" i="36" s="1"/>
  <c r="T619" i="33" a="1"/>
  <c r="T619" i="33" s="1"/>
  <c r="U619" i="33" s="1" a="1"/>
  <c r="U619" i="33" s="1"/>
  <c r="T891" i="33" a="1"/>
  <c r="T891" i="33" s="1"/>
  <c r="U891" i="33" s="1" a="1"/>
  <c r="U891" i="33" s="1"/>
  <c r="AD1554" i="36" s="1"/>
  <c r="T650" i="33" a="1"/>
  <c r="T650" i="33" s="1"/>
  <c r="U650" i="33" s="1" a="1"/>
  <c r="U650" i="33" s="1"/>
  <c r="AD1681" i="36" s="1"/>
  <c r="T919" i="33" a="1"/>
  <c r="T919" i="33" s="1"/>
  <c r="U919" i="33" s="1" a="1"/>
  <c r="U919" i="33" s="1"/>
  <c r="AD826" i="36" s="1"/>
  <c r="T1070" i="33" a="1"/>
  <c r="T1070" i="33" s="1"/>
  <c r="U1070" i="33" s="1" a="1"/>
  <c r="U1070" i="33" s="1"/>
  <c r="AD765" i="36" s="1"/>
  <c r="T829" i="33" a="1"/>
  <c r="T829" i="33" s="1"/>
  <c r="U829" i="33" s="1" a="1"/>
  <c r="U829" i="33" s="1"/>
  <c r="AD1112" i="36" s="1"/>
  <c r="T589" i="33" a="1"/>
  <c r="T589" i="33" s="1"/>
  <c r="U589" i="33" s="1" a="1"/>
  <c r="U589" i="33" s="1"/>
  <c r="T994" i="33" a="1"/>
  <c r="T994" i="33" s="1"/>
  <c r="U994" i="33" s="1" a="1"/>
  <c r="U994" i="33" s="1"/>
  <c r="AD1452" i="36" s="1"/>
  <c r="T752" i="33" a="1"/>
  <c r="T752" i="33" s="1"/>
  <c r="U752" i="33" s="1" a="1"/>
  <c r="U752" i="33" s="1"/>
  <c r="AD1164" i="36" s="1"/>
  <c r="T520" i="33" a="1"/>
  <c r="T520" i="33" s="1"/>
  <c r="U520" i="33" s="1" a="1"/>
  <c r="U520" i="33" s="1"/>
  <c r="AD1354" i="36" s="1"/>
  <c r="T901" i="33" a="1"/>
  <c r="T901" i="33" s="1"/>
  <c r="U901" i="33" s="1" a="1"/>
  <c r="U901" i="33" s="1"/>
  <c r="AD743" i="36" s="1"/>
  <c r="T662" i="33" a="1"/>
  <c r="T662" i="33" s="1"/>
  <c r="U662" i="33" s="1" a="1"/>
  <c r="U662" i="33" s="1"/>
  <c r="AD1499" i="36" s="1"/>
  <c r="T1051" i="33" a="1"/>
  <c r="T1051" i="33" s="1"/>
  <c r="U1051" i="33" s="1" a="1"/>
  <c r="U1051" i="33" s="1"/>
  <c r="AD876" i="36" s="1"/>
  <c r="T812" i="33" a="1"/>
  <c r="T812" i="33" s="1"/>
  <c r="U812" i="33" s="1" a="1"/>
  <c r="U812" i="33" s="1"/>
  <c r="AD1501" i="36" s="1"/>
  <c r="T578" i="33" a="1"/>
  <c r="T578" i="33" s="1"/>
  <c r="U578" i="33" s="1" a="1"/>
  <c r="U578" i="33" s="1"/>
  <c r="AD1364" i="36" s="1"/>
  <c r="T960" i="33" a="1"/>
  <c r="T960" i="33" s="1"/>
  <c r="U960" i="33" s="1" a="1"/>
  <c r="U960" i="33" s="1"/>
  <c r="AD1008" i="36" s="1"/>
  <c r="T719" i="33" a="1"/>
  <c r="T719" i="33" s="1"/>
  <c r="U719" i="33" s="1" a="1"/>
  <c r="U719" i="33" s="1"/>
  <c r="AD722" i="36" s="1"/>
  <c r="T476" i="33" a="1"/>
  <c r="T476" i="33" s="1"/>
  <c r="U476" i="33" s="1" a="1"/>
  <c r="U476" i="33" s="1"/>
  <c r="AD1158" i="36" s="1"/>
  <c r="T868" i="33" a="1"/>
  <c r="T868" i="33" s="1"/>
  <c r="U868" i="33" s="1" a="1"/>
  <c r="U868" i="33" s="1"/>
  <c r="AD865" i="36" s="1"/>
  <c r="T627" i="33" a="1"/>
  <c r="T627" i="33" s="1"/>
  <c r="U627" i="33" s="1" a="1"/>
  <c r="U627" i="33" s="1"/>
  <c r="T1021" i="33" a="1"/>
  <c r="T1021" i="33" s="1"/>
  <c r="U1021" i="33" s="1" a="1"/>
  <c r="U1021" i="33" s="1"/>
  <c r="AD1084" i="36" s="1"/>
  <c r="T779" i="33" a="1"/>
  <c r="T779" i="33" s="1"/>
  <c r="U779" i="33" s="1" a="1"/>
  <c r="U779" i="33" s="1"/>
  <c r="AD812" i="36" s="1"/>
  <c r="T941" i="33" a="1"/>
  <c r="T941" i="33" s="1"/>
  <c r="U941" i="33" s="1" a="1"/>
  <c r="U941" i="33" s="1"/>
  <c r="T700" i="33" a="1"/>
  <c r="T700" i="33" s="1"/>
  <c r="U700" i="33" s="1" a="1"/>
  <c r="U700" i="33" s="1"/>
  <c r="T971" i="33" a="1"/>
  <c r="T971" i="33" s="1"/>
  <c r="U971" i="33" s="1" a="1"/>
  <c r="U971" i="33" s="1"/>
  <c r="AD1638" i="36" s="1"/>
  <c r="T729" i="33" a="1"/>
  <c r="T729" i="33" s="1"/>
  <c r="U729" i="33" s="1" a="1"/>
  <c r="U729" i="33" s="1"/>
  <c r="T509" i="33" a="1"/>
  <c r="T509" i="33" s="1"/>
  <c r="U509" i="33" s="1" a="1"/>
  <c r="U509" i="33" s="1"/>
  <c r="AD613" i="36" s="1"/>
  <c r="T318" i="33" a="1"/>
  <c r="T318" i="33" s="1"/>
  <c r="U318" i="33" s="1" a="1"/>
  <c r="U318" i="33" s="1"/>
  <c r="AD1312" i="36" s="1"/>
  <c r="T49" i="33" a="1"/>
  <c r="T49" i="33" s="1"/>
  <c r="U49" i="33" s="1" a="1"/>
  <c r="U49" i="33" s="1"/>
  <c r="T407" i="33" a="1"/>
  <c r="T407" i="33" s="1"/>
  <c r="U407" i="33" s="1" a="1"/>
  <c r="U407" i="33" s="1"/>
  <c r="AD594" i="36" s="1"/>
  <c r="T80" i="33" a="1"/>
  <c r="T80" i="33" s="1"/>
  <c r="U80" i="33" s="1" a="1"/>
  <c r="U80" i="33" s="1"/>
  <c r="AD1010" i="36" s="1"/>
  <c r="T336" i="33" a="1"/>
  <c r="T336" i="33" s="1"/>
  <c r="U336" i="33" s="1" a="1"/>
  <c r="U336" i="33" s="1"/>
  <c r="AD1127" i="36" s="1"/>
  <c r="T132" i="33" a="1"/>
  <c r="T132" i="33" s="1"/>
  <c r="U132" i="33" s="1" a="1"/>
  <c r="U132" i="33" s="1"/>
  <c r="AD1105" i="36" s="1"/>
  <c r="T415" i="33" a="1"/>
  <c r="T415" i="33" s="1"/>
  <c r="U415" i="33" s="1" a="1"/>
  <c r="U415" i="33" s="1"/>
  <c r="AD1053" i="36" s="1"/>
  <c r="T166" i="33" a="1"/>
  <c r="T166" i="33" s="1"/>
  <c r="U166" i="33" s="1" a="1"/>
  <c r="U166" i="33" s="1"/>
  <c r="AD1298" i="36" s="1"/>
  <c r="T351" i="33" a="1"/>
  <c r="T351" i="33" s="1"/>
  <c r="U351" i="33" s="1" a="1"/>
  <c r="U351" i="33" s="1"/>
  <c r="AD737" i="36" s="1"/>
  <c r="T155" i="33" a="1"/>
  <c r="T155" i="33" s="1"/>
  <c r="U155" i="33" s="1" a="1"/>
  <c r="U155" i="33" s="1"/>
  <c r="AD1397" i="36" s="1"/>
  <c r="T441" i="33" a="1"/>
  <c r="T441" i="33" s="1"/>
  <c r="U441" i="33" s="1" a="1"/>
  <c r="U441" i="33" s="1"/>
  <c r="AD1336" i="36" s="1"/>
  <c r="T413" i="33" a="1"/>
  <c r="T413" i="33" s="1"/>
  <c r="U413" i="33" s="1" a="1"/>
  <c r="U413" i="33" s="1"/>
  <c r="AD1052" i="36" s="1"/>
  <c r="T129" i="33" a="1"/>
  <c r="T129" i="33" s="1"/>
  <c r="U129" i="33" s="1" a="1"/>
  <c r="U129" i="33" s="1"/>
  <c r="AD1102" i="36" s="1"/>
  <c r="T592" i="33" a="1"/>
  <c r="T592" i="33" s="1"/>
  <c r="U592" i="33" s="1" a="1"/>
  <c r="U592" i="33" s="1"/>
  <c r="AD1645" i="36" s="1"/>
  <c r="T372" i="33" a="1"/>
  <c r="T372" i="33" s="1"/>
  <c r="U372" i="33" s="1" a="1"/>
  <c r="U372" i="33" s="1"/>
  <c r="T426" i="33" a="1"/>
  <c r="T426" i="33" s="1"/>
  <c r="U426" i="33" s="1" a="1"/>
  <c r="U426" i="33" s="1"/>
  <c r="AD1555" i="36" s="1"/>
  <c r="T853" i="33" a="1"/>
  <c r="T853" i="33" s="1"/>
  <c r="U853" i="33" s="1" a="1"/>
  <c r="U853" i="33" s="1"/>
  <c r="T956" i="33" a="1"/>
  <c r="T956" i="33" s="1"/>
  <c r="U956" i="33" s="1" a="1"/>
  <c r="U956" i="33" s="1"/>
  <c r="T116" i="33" a="1"/>
  <c r="T116" i="33" s="1"/>
  <c r="U116" i="33" s="1" a="1"/>
  <c r="U116" i="33" s="1"/>
  <c r="AD615" i="36" s="1"/>
  <c r="T192" i="33" a="1"/>
  <c r="T192" i="33" s="1"/>
  <c r="U192" i="33" s="1" a="1"/>
  <c r="U192" i="33" s="1"/>
  <c r="T411" i="33" a="1"/>
  <c r="T411" i="33" s="1"/>
  <c r="U411" i="33" s="1" a="1"/>
  <c r="U411" i="33" s="1"/>
  <c r="AD585" i="36" s="1"/>
  <c r="T363" i="33" a="1"/>
  <c r="T363" i="33" s="1"/>
  <c r="U363" i="33" s="1" a="1"/>
  <c r="U363" i="33" s="1"/>
  <c r="AD1132" i="36" s="1"/>
  <c r="T286" i="33" a="1"/>
  <c r="T286" i="33" s="1"/>
  <c r="U286" i="33" s="1" a="1"/>
  <c r="U286" i="33" s="1"/>
  <c r="AD799" i="36" s="1"/>
  <c r="T268" i="33" a="1"/>
  <c r="T268" i="33" s="1"/>
  <c r="U268" i="33" s="1" a="1"/>
  <c r="U268" i="33" s="1"/>
  <c r="AD943" i="36" s="1"/>
  <c r="T392" i="33" a="1"/>
  <c r="T392" i="33" s="1"/>
  <c r="U392" i="33" s="1" a="1"/>
  <c r="U392" i="33" s="1"/>
  <c r="AD1328" i="36" s="1"/>
  <c r="T986" i="33" a="1"/>
  <c r="T986" i="33" s="1"/>
  <c r="U986" i="33" s="1" a="1"/>
  <c r="U986" i="33" s="1"/>
  <c r="AD1449" i="36" s="1"/>
  <c r="T743" i="33" a="1"/>
  <c r="T743" i="33" s="1"/>
  <c r="U743" i="33" s="1" a="1"/>
  <c r="U743" i="33" s="1"/>
  <c r="AD1430" i="36" s="1"/>
  <c r="T1000" i="33" a="1"/>
  <c r="T1000" i="33" s="1"/>
  <c r="U1000" i="33" s="1" a="1"/>
  <c r="U1000" i="33" s="1"/>
  <c r="AD1603" i="36" s="1"/>
  <c r="T758" i="33" a="1"/>
  <c r="T758" i="33" s="1"/>
  <c r="U758" i="33" s="1" a="1"/>
  <c r="U758" i="33" s="1"/>
  <c r="AD810" i="36" s="1"/>
  <c r="T1058" i="33" a="1"/>
  <c r="T1058" i="33" s="1"/>
  <c r="U1058" i="33" s="1" a="1"/>
  <c r="U1058" i="33" s="1"/>
  <c r="T818" i="33" a="1"/>
  <c r="T818" i="33" s="1"/>
  <c r="U818" i="33" s="1" a="1"/>
  <c r="U818" i="33" s="1"/>
  <c r="AD599" i="36" s="1"/>
  <c r="T1089" i="33" a="1"/>
  <c r="T1089" i="33" s="1"/>
  <c r="U1089" i="33" s="1" a="1"/>
  <c r="U1089" i="33" s="1"/>
  <c r="AD985" i="36" s="1"/>
  <c r="T846" i="33" a="1"/>
  <c r="T846" i="33" s="1"/>
  <c r="U846" i="33" s="1" a="1"/>
  <c r="U846" i="33" s="1"/>
  <c r="AD1048" i="36" s="1"/>
  <c r="T603" i="33" a="1"/>
  <c r="T603" i="33" s="1"/>
  <c r="U603" i="33" s="1" a="1"/>
  <c r="U603" i="33" s="1"/>
  <c r="T875" i="33" a="1"/>
  <c r="T875" i="33" s="1"/>
  <c r="U875" i="33" s="1" a="1"/>
  <c r="U875" i="33" s="1"/>
  <c r="AD1440" i="36" s="1"/>
  <c r="T634" i="33" a="1"/>
  <c r="T634" i="33" s="1"/>
  <c r="U634" i="33" s="1" a="1"/>
  <c r="U634" i="33" s="1"/>
  <c r="AD714" i="36" s="1"/>
  <c r="T904" i="33" a="1"/>
  <c r="T904" i="33" s="1"/>
  <c r="U904" i="33" s="1" a="1"/>
  <c r="U904" i="33" s="1"/>
  <c r="AD1198" i="36" s="1"/>
  <c r="T665" i="33" a="1"/>
  <c r="T665" i="33" s="1"/>
  <c r="U665" i="33" s="1" a="1"/>
  <c r="U665" i="33" s="1"/>
  <c r="AD1633" i="36" s="1"/>
  <c r="T1054" i="33" a="1"/>
  <c r="T1054" i="33" s="1"/>
  <c r="U1054" i="33" s="1" a="1"/>
  <c r="U1054" i="33" s="1"/>
  <c r="AD1066" i="36" s="1"/>
  <c r="T815" i="33" a="1"/>
  <c r="T815" i="33" s="1"/>
  <c r="U815" i="33" s="1" a="1"/>
  <c r="U815" i="33" s="1"/>
  <c r="AD1425" i="36" s="1"/>
  <c r="T580" i="33" a="1"/>
  <c r="T580" i="33" s="1"/>
  <c r="U580" i="33" s="1" a="1"/>
  <c r="U580" i="33" s="1"/>
  <c r="AD1581" i="36" s="1"/>
  <c r="T979" i="33" a="1"/>
  <c r="T979" i="33" s="1"/>
  <c r="U979" i="33" s="1" a="1"/>
  <c r="U979" i="33" s="1"/>
  <c r="AD747" i="36" s="1"/>
  <c r="U737" i="33" a="1"/>
  <c r="U737" i="33" s="1"/>
  <c r="T504" i="33" a="1"/>
  <c r="T504" i="33" s="1"/>
  <c r="U504" i="33" s="1" a="1"/>
  <c r="U504" i="33" s="1"/>
  <c r="AD1454" i="36" s="1"/>
  <c r="T887" i="33" a="1"/>
  <c r="T887" i="33" s="1"/>
  <c r="U887" i="33" s="1" a="1"/>
  <c r="U887" i="33" s="1"/>
  <c r="AD870" i="36" s="1"/>
  <c r="T646" i="33" a="1"/>
  <c r="T646" i="33" s="1"/>
  <c r="U646" i="33" s="1" a="1"/>
  <c r="U646" i="33" s="1"/>
  <c r="T1035" i="33" a="1"/>
  <c r="T1035" i="33" s="1"/>
  <c r="U1035" i="33" s="1" a="1"/>
  <c r="U1035" i="33" s="1"/>
  <c r="AD1009" i="36" s="1"/>
  <c r="T704" i="33" a="1"/>
  <c r="T704" i="33" s="1"/>
  <c r="U704" i="33" s="1" a="1"/>
  <c r="U704" i="33" s="1"/>
  <c r="T925" i="33" a="1"/>
  <c r="T925" i="33" s="1"/>
  <c r="U925" i="33" s="1" a="1"/>
  <c r="U925" i="33" s="1"/>
  <c r="AD1505" i="36" s="1"/>
  <c r="T388" i="33" a="1"/>
  <c r="T388" i="33" s="1"/>
  <c r="U388" i="33" s="1" a="1"/>
  <c r="U388" i="33" s="1"/>
  <c r="AD1325" i="36" s="1"/>
  <c r="T432" i="33" a="1"/>
  <c r="T432" i="33" s="1"/>
  <c r="U432" i="33" s="1" a="1"/>
  <c r="U432" i="33" s="1"/>
  <c r="T402" i="33" a="1"/>
  <c r="T402" i="33" s="1"/>
  <c r="U402" i="33" s="1" a="1"/>
  <c r="U402" i="33" s="1"/>
  <c r="AD590" i="36" s="1"/>
  <c r="T169" i="33" a="1"/>
  <c r="T169" i="33" s="1"/>
  <c r="U169" i="33" s="1" a="1"/>
  <c r="U169" i="33" s="1"/>
  <c r="AD1465" i="36" s="1"/>
  <c r="T112" i="33" a="1"/>
  <c r="T112" i="33" s="1"/>
  <c r="U112" i="33" s="1" a="1"/>
  <c r="U112" i="33" s="1"/>
  <c r="AD1573" i="36" s="1"/>
  <c r="T485" i="33" a="1"/>
  <c r="T485" i="33" s="1"/>
  <c r="U485" i="33" s="1" a="1"/>
  <c r="U485" i="33" s="1"/>
  <c r="AD582" i="36" s="1"/>
  <c r="T288" i="33" a="1"/>
  <c r="T288" i="33" s="1"/>
  <c r="U288" i="33" s="1" a="1"/>
  <c r="U288" i="33" s="1"/>
  <c r="T261" i="33" a="1"/>
  <c r="T261" i="33" s="1"/>
  <c r="U261" i="33" s="1" a="1"/>
  <c r="U261" i="33" s="1"/>
  <c r="AD691" i="36" s="1"/>
  <c r="T312" i="33" a="1"/>
  <c r="T312" i="33" s="1"/>
  <c r="U312" i="33" s="1" a="1"/>
  <c r="U312" i="33" s="1"/>
  <c r="AD661" i="36" s="1"/>
  <c r="T331" i="33" a="1"/>
  <c r="T331" i="33" s="1"/>
  <c r="U331" i="33" s="1" a="1"/>
  <c r="U331" i="33" s="1"/>
  <c r="AD1315" i="36" s="1"/>
  <c r="T82" i="33" a="1"/>
  <c r="T82" i="33" s="1"/>
  <c r="U82" i="33" s="1" a="1"/>
  <c r="U82" i="33" s="1"/>
  <c r="AD1653" i="36" s="1"/>
  <c r="T539" i="33" a="1"/>
  <c r="T539" i="33" s="1"/>
  <c r="U539" i="33" s="1" a="1"/>
  <c r="U539" i="33" s="1"/>
  <c r="AD1366" i="36" s="1"/>
  <c r="T523" i="33" a="1"/>
  <c r="T523" i="33" s="1"/>
  <c r="U523" i="33" s="1" a="1"/>
  <c r="U523" i="33" s="1"/>
  <c r="AD1359" i="36" s="1"/>
  <c r="T51" i="33" a="1"/>
  <c r="T51" i="33" s="1"/>
  <c r="U51" i="33" s="1" a="1"/>
  <c r="U51" i="33" s="1"/>
  <c r="AD1663" i="36" s="1"/>
  <c r="T510" i="33" a="1"/>
  <c r="T510" i="33" s="1"/>
  <c r="U510" i="33" s="1" a="1"/>
  <c r="U510" i="33" s="1"/>
  <c r="AD623" i="36" s="1"/>
  <c r="T226" i="33" a="1"/>
  <c r="T226" i="33" s="1"/>
  <c r="U226" i="33" s="1" a="1"/>
  <c r="U226" i="33" s="1"/>
  <c r="T186" i="33" a="1"/>
  <c r="T186" i="33" s="1"/>
  <c r="U186" i="33" s="1" a="1"/>
  <c r="U186" i="33" s="1"/>
  <c r="AD890" i="36" s="1"/>
  <c r="T354" i="33" a="1"/>
  <c r="T354" i="33" s="1"/>
  <c r="U354" i="33" s="1" a="1"/>
  <c r="U354" i="33" s="1"/>
  <c r="AD1073" i="36" s="1"/>
  <c r="T278" i="33" a="1"/>
  <c r="T278" i="33" s="1"/>
  <c r="U278" i="33" s="1" a="1"/>
  <c r="U278" i="33" s="1"/>
  <c r="AD843" i="36" s="1"/>
  <c r="T454" i="33" a="1"/>
  <c r="T454" i="33" s="1"/>
  <c r="U454" i="33" s="1" a="1"/>
  <c r="U454" i="33" s="1"/>
  <c r="T319" i="33" a="1"/>
  <c r="T319" i="33" s="1"/>
  <c r="U319" i="33" s="1" a="1"/>
  <c r="U319" i="33" s="1"/>
  <c r="AD1179" i="36" s="1"/>
  <c r="T436" i="33" a="1"/>
  <c r="T436" i="33" s="1"/>
  <c r="U436" i="33" s="1" a="1"/>
  <c r="U436" i="33" s="1"/>
  <c r="AD1335" i="36" s="1"/>
  <c r="T374" i="33" a="1"/>
  <c r="T374" i="33" s="1"/>
  <c r="U374" i="33" s="1" a="1"/>
  <c r="U374" i="33" s="1"/>
  <c r="AD1138" i="36" s="1"/>
  <c r="T314" i="33" a="1"/>
  <c r="T314" i="33" s="1"/>
  <c r="U314" i="33" s="1" a="1"/>
  <c r="U314" i="33" s="1"/>
  <c r="AD817" i="36" s="1"/>
  <c r="T241" i="33" a="1"/>
  <c r="T241" i="33" s="1"/>
  <c r="U241" i="33" s="1" a="1"/>
  <c r="U241" i="33" s="1"/>
  <c r="AD839" i="36" s="1"/>
  <c r="T206" i="33" a="1"/>
  <c r="T206" i="33" s="1"/>
  <c r="U206" i="33" s="1" a="1"/>
  <c r="U206" i="33" s="1"/>
  <c r="AD1110" i="36" s="1"/>
  <c r="T464" i="33" a="1"/>
  <c r="T464" i="33" s="1"/>
  <c r="U464" i="33" s="1" a="1"/>
  <c r="U464" i="33" s="1"/>
  <c r="AD1027" i="36" s="1"/>
  <c r="T446" i="33" a="1"/>
  <c r="T446" i="33" s="1"/>
  <c r="U446" i="33" s="1" a="1"/>
  <c r="U446" i="33" s="1"/>
  <c r="AD1435" i="36" s="1"/>
  <c r="T178" i="33" a="1"/>
  <c r="T178" i="33" s="1"/>
  <c r="U178" i="33" s="1" a="1"/>
  <c r="U178" i="33" s="1"/>
  <c r="AD884" i="36" s="1"/>
  <c r="T205" i="33" a="1"/>
  <c r="T205" i="33" s="1"/>
  <c r="U205" i="33" s="1" a="1"/>
  <c r="U205" i="33" s="1"/>
  <c r="AD1578" i="36" s="1"/>
  <c r="T428" i="33" a="1"/>
  <c r="T428" i="33" s="1"/>
  <c r="U428" i="33" s="1" a="1"/>
  <c r="U428" i="33" s="1"/>
  <c r="AD1330" i="36" s="1"/>
  <c r="T58" i="33" a="1"/>
  <c r="T58" i="33" s="1"/>
  <c r="U58" i="33" s="1" a="1"/>
  <c r="U58" i="33" s="1"/>
  <c r="AD1089" i="36" s="1"/>
  <c r="T472" i="33" a="1"/>
  <c r="T472" i="33" s="1"/>
  <c r="U472" i="33" s="1" a="1"/>
  <c r="U472" i="33" s="1"/>
  <c r="AD1623" i="36" s="1"/>
  <c r="T911" i="33" a="1"/>
  <c r="T911" i="33" s="1"/>
  <c r="U911" i="33" s="1" a="1"/>
  <c r="U911" i="33" s="1"/>
  <c r="AD1002" i="36" s="1"/>
  <c r="T55" i="33" a="1"/>
  <c r="T55" i="33" s="1"/>
  <c r="U55" i="33" s="1" a="1"/>
  <c r="U55" i="33" s="1"/>
  <c r="AD1092" i="36" s="1"/>
  <c r="T267" i="33" a="1"/>
  <c r="T267" i="33" s="1"/>
  <c r="U267" i="33" s="1" a="1"/>
  <c r="U267" i="33" s="1"/>
  <c r="AD941" i="36" s="1"/>
  <c r="T882" i="33" a="1"/>
  <c r="T882" i="33" s="1"/>
  <c r="U882" i="33" s="1" a="1"/>
  <c r="U882" i="33" s="1"/>
  <c r="T569" i="33" a="1"/>
  <c r="T569" i="33" s="1"/>
  <c r="U569" i="33" s="1" a="1"/>
  <c r="U569" i="33" s="1"/>
  <c r="T338" i="33" a="1"/>
  <c r="T338" i="33" s="1"/>
  <c r="U338" i="33" s="1" a="1"/>
  <c r="U338" i="33" s="1"/>
  <c r="AD1129" i="36" s="1"/>
  <c r="T188" i="33" a="1"/>
  <c r="T188" i="33" s="1"/>
  <c r="U188" i="33" s="1" a="1"/>
  <c r="U188" i="33" s="1"/>
  <c r="AD940" i="36" s="1"/>
  <c r="T339" i="33" a="1"/>
  <c r="T339" i="33" s="1"/>
  <c r="U339" i="33" s="1" a="1"/>
  <c r="U339" i="33" s="1"/>
  <c r="AD1130" i="36" s="1"/>
  <c r="T196" i="33" a="1"/>
  <c r="T196" i="33" s="1"/>
  <c r="U196" i="33" s="1" a="1"/>
  <c r="U196" i="33" s="1"/>
  <c r="T40" i="33" a="1"/>
  <c r="T40" i="33" s="1"/>
  <c r="U40" i="33" s="1" a="1"/>
  <c r="U40" i="33" s="1"/>
  <c r="AD1278" i="36" s="1"/>
  <c r="T30" i="33" a="1"/>
  <c r="T30" i="33" s="1"/>
  <c r="U30" i="33" s="1" a="1"/>
  <c r="U30" i="33" s="1"/>
  <c r="AD1263" i="36" s="1"/>
  <c r="T13" i="33" a="1"/>
  <c r="T13" i="33" s="1"/>
  <c r="U13" i="33" s="1" a="1"/>
  <c r="U13" i="33" s="1"/>
  <c r="AD1225" i="36" s="1"/>
  <c r="T25" i="33" a="1"/>
  <c r="T25" i="33" s="1"/>
  <c r="U25" i="33" s="1" a="1"/>
  <c r="U25" i="33" s="1"/>
  <c r="AD1259" i="36" s="1"/>
  <c r="T15" i="33" a="1"/>
  <c r="T15" i="33" s="1"/>
  <c r="U15" i="33" s="1" a="1"/>
  <c r="U15" i="33" s="1"/>
  <c r="AD1229" i="36" s="1"/>
  <c r="T34" i="33" a="1"/>
  <c r="T34" i="33" s="1"/>
  <c r="U34" i="33" s="1" a="1"/>
  <c r="U34" i="33" s="1"/>
  <c r="AD1712" i="36" s="1"/>
  <c r="T9" i="33" a="1"/>
  <c r="T9" i="33" s="1"/>
  <c r="U9" i="33" s="1" a="1"/>
  <c r="U9" i="33" s="1"/>
  <c r="AD1221" i="36" s="1"/>
  <c r="T37" i="33" a="1"/>
  <c r="T37" i="33" s="1"/>
  <c r="U37" i="33" s="1" a="1"/>
  <c r="U37" i="33" s="1"/>
  <c r="AD1271" i="36" s="1"/>
  <c r="T35" i="33" a="1"/>
  <c r="T35" i="33" s="1"/>
  <c r="U35" i="33" s="1" a="1"/>
  <c r="U35" i="33" s="1"/>
  <c r="AD1457" i="36" s="1"/>
  <c r="T47" i="33" a="1"/>
  <c r="T47" i="33" s="1"/>
  <c r="U47" i="33" s="1" a="1"/>
  <c r="U47" i="33" s="1"/>
  <c r="AD1661" i="36" s="1"/>
  <c r="T22" i="33" a="1"/>
  <c r="T22" i="33" s="1"/>
  <c r="U22" i="33" s="1" a="1"/>
  <c r="U22" i="33" s="1"/>
  <c r="AD1255" i="36" s="1"/>
  <c r="T12" i="33" a="1"/>
  <c r="T12" i="33" s="1"/>
  <c r="U12" i="33" s="1" a="1"/>
  <c r="U12" i="33" s="1"/>
  <c r="T32" i="33" a="1"/>
  <c r="T32" i="33" s="1"/>
  <c r="U32" i="33" s="1" a="1"/>
  <c r="U32" i="33" s="1"/>
  <c r="AD1266" i="36" s="1"/>
  <c r="T7" i="33" a="1"/>
  <c r="T7" i="33" s="1"/>
  <c r="U7" i="33" s="1" a="1"/>
  <c r="U7" i="33" s="1"/>
  <c r="AD1251" i="36" s="1"/>
  <c r="T17" i="33" a="1"/>
  <c r="T17" i="33" s="1"/>
  <c r="U17" i="33" s="1" a="1"/>
  <c r="U17" i="33" s="1"/>
  <c r="AD1238" i="36" s="1"/>
  <c r="T11" i="33" a="1"/>
  <c r="T11" i="33" s="1"/>
  <c r="U11" i="33" s="1" a="1"/>
  <c r="U11" i="33" s="1"/>
  <c r="AD1223" i="36" s="1"/>
  <c r="T28" i="33" a="1"/>
  <c r="T28" i="33" s="1"/>
  <c r="U28" i="33" s="1" a="1"/>
  <c r="U28" i="33" s="1"/>
  <c r="AD1261" i="36" s="1"/>
  <c r="T39" i="33" a="1"/>
  <c r="T39" i="33" s="1"/>
  <c r="U39" i="33" s="1" a="1"/>
  <c r="U39" i="33" s="1"/>
  <c r="AD1273" i="36" s="1"/>
  <c r="T44" i="33" a="1"/>
  <c r="T44" i="33" s="1"/>
  <c r="U44" i="33" s="1" a="1"/>
  <c r="U44" i="33" s="1"/>
  <c r="AD1462" i="36" s="1"/>
  <c r="T20" i="33" a="1"/>
  <c r="T20" i="33" s="1"/>
  <c r="U20" i="33" s="1" a="1"/>
  <c r="U20" i="33" s="1"/>
  <c r="AD1244" i="36" s="1"/>
  <c r="T24" i="33" a="1"/>
  <c r="T24" i="33" s="1"/>
  <c r="U24" i="33" s="1" a="1"/>
  <c r="U24" i="33" s="1"/>
  <c r="AD1258" i="36" s="1"/>
  <c r="T5" i="33" a="1"/>
  <c r="T5" i="33" s="1"/>
  <c r="U5" i="33" s="1" a="1"/>
  <c r="U5" i="33" s="1"/>
  <c r="AD1252" i="36" s="1"/>
  <c r="T14" i="33" a="1"/>
  <c r="T14" i="33" s="1"/>
  <c r="U14" i="33" s="1" a="1"/>
  <c r="U14" i="33" s="1"/>
  <c r="AD1227" i="36" s="1"/>
  <c r="T4" i="33" a="1"/>
  <c r="T4" i="33" s="1"/>
  <c r="U4" i="33" s="1" a="1"/>
  <c r="U4" i="33" s="1"/>
  <c r="AD1253" i="36" s="1"/>
  <c r="T46" i="33" a="1"/>
  <c r="T46" i="33" s="1"/>
  <c r="U46" i="33" s="1" a="1"/>
  <c r="U46" i="33" s="1"/>
  <c r="AD1458" i="36" s="1"/>
  <c r="T27" i="33" a="1"/>
  <c r="T27" i="33" s="1"/>
  <c r="U27" i="33" s="1" a="1"/>
  <c r="U27" i="33" s="1"/>
  <c r="AD1260" i="36" s="1"/>
  <c r="T42" i="33" a="1"/>
  <c r="T42" i="33" s="1"/>
  <c r="U42" i="33" s="1" a="1"/>
  <c r="U42" i="33" s="1"/>
  <c r="AD1281" i="36" s="1"/>
  <c r="T31" i="33" a="1"/>
  <c r="T31" i="33" s="1"/>
  <c r="U31" i="33" s="1" a="1"/>
  <c r="U31" i="33" s="1"/>
  <c r="AD1265" i="36" s="1"/>
  <c r="T36" i="33" a="1"/>
  <c r="T36" i="33" s="1"/>
  <c r="U36" i="33" s="1" a="1"/>
  <c r="U36" i="33" s="1"/>
  <c r="AD1274" i="36" s="1"/>
  <c r="T33" i="33" a="1"/>
  <c r="T33" i="33" s="1"/>
  <c r="U33" i="33" s="1" a="1"/>
  <c r="U33" i="33" s="1"/>
  <c r="AD1617" i="36" s="1"/>
  <c r="T16" i="33" a="1"/>
  <c r="T16" i="33" s="1"/>
  <c r="U16" i="33" s="1" a="1"/>
  <c r="U16" i="33" s="1"/>
  <c r="AD1230" i="36" s="1"/>
  <c r="T21" i="33" a="1"/>
  <c r="T21" i="33" s="1"/>
  <c r="U21" i="33" s="1" a="1"/>
  <c r="U21" i="33" s="1"/>
  <c r="AD1247" i="36" s="1"/>
  <c r="T18" i="33" a="1"/>
  <c r="T18" i="33" s="1"/>
  <c r="U18" i="33" s="1" a="1"/>
  <c r="U18" i="33" s="1"/>
  <c r="AD1240" i="36" s="1"/>
  <c r="T38" i="33" a="1"/>
  <c r="T38" i="33" s="1"/>
  <c r="U38" i="33" s="1" a="1"/>
  <c r="U38" i="33" s="1"/>
  <c r="AD1272" i="36" s="1"/>
  <c r="T6" i="33" a="1"/>
  <c r="T6" i="33" s="1"/>
  <c r="U6" i="33" s="1" a="1"/>
  <c r="U6" i="33" s="1"/>
  <c r="AD1233" i="36" s="1"/>
  <c r="T3" i="33" a="1"/>
  <c r="T3" i="33" s="1"/>
  <c r="U3" i="33" s="1" a="1"/>
  <c r="U3" i="33" s="1"/>
  <c r="T23" i="33" a="1"/>
  <c r="T23" i="33" s="1"/>
  <c r="U23" i="33" s="1" a="1"/>
  <c r="U23" i="33" s="1"/>
  <c r="AD1257" i="36" s="1"/>
  <c r="T19" i="33" a="1"/>
  <c r="T19" i="33" s="1"/>
  <c r="U19" i="33" s="1" a="1"/>
  <c r="U19" i="33" s="1"/>
  <c r="AD1242" i="36" s="1"/>
  <c r="T41" i="33" a="1"/>
  <c r="T41" i="33" s="1"/>
  <c r="U41" i="33" s="1" a="1"/>
  <c r="U41" i="33" s="1"/>
  <c r="AD1275" i="36" s="1"/>
  <c r="T8" i="33" a="1"/>
  <c r="T8" i="33" s="1"/>
  <c r="U8" i="33" s="1" a="1"/>
  <c r="U8" i="33" s="1"/>
  <c r="AD1250" i="36" s="1"/>
  <c r="T26" i="33" a="1"/>
  <c r="T26" i="33" s="1"/>
  <c r="U26" i="33" s="1" a="1"/>
  <c r="U26" i="33" s="1"/>
  <c r="AD1256" i="36" s="1"/>
  <c r="T45" i="33" a="1"/>
  <c r="T45" i="33" s="1"/>
  <c r="U45" i="33" s="1" a="1"/>
  <c r="U45" i="33" s="1"/>
  <c r="AD1463" i="36" s="1"/>
  <c r="T29" i="33" a="1"/>
  <c r="T29" i="33" s="1"/>
  <c r="U29" i="33" s="1" a="1"/>
  <c r="U29" i="33" s="1"/>
  <c r="AD1264" i="36" s="1"/>
  <c r="T10" i="33" a="1"/>
  <c r="T10" i="33" s="1"/>
  <c r="U10" i="33" s="1" a="1"/>
  <c r="U10" i="33" s="1"/>
  <c r="AD1220" i="36" s="1"/>
  <c r="T2" i="33" a="1"/>
  <c r="T2" i="33" s="1"/>
  <c r="U2" i="33" s="1" a="1"/>
  <c r="U2" i="33" s="1"/>
  <c r="AD1390"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45" i="36" l="1"/>
  <c r="AD1436" i="36"/>
  <c r="AD1393" i="36"/>
  <c r="AD1404" i="36"/>
  <c r="AD1408" i="36"/>
  <c r="AD1406" i="36"/>
  <c r="AD854" i="36"/>
  <c r="AD856" i="36"/>
  <c r="AD857" i="36"/>
  <c r="AD1350" i="36"/>
  <c r="AD749" i="36"/>
  <c r="AD1030" i="36"/>
  <c r="AD1078" i="36"/>
  <c r="AD1429" i="36"/>
  <c r="AD1077" i="36"/>
  <c r="AD1428" i="36"/>
  <c r="AD1076" i="36"/>
  <c r="AD1427" i="36"/>
  <c r="AD1075" i="36"/>
  <c r="AD1426"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2" i="39" l="1"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7"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<sst xmlns="http://schemas.openxmlformats.org/spreadsheetml/2006/main" count="161402" uniqueCount="28922">
  <si>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</si>
  <si>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</si>
  <si>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</si>
  <si>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</si>
  <si>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</si>
  <si>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</si>
  <si>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</si>
  <si>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</si>
  <si>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</si>
  <si>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</si>
  <si>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</si>
  <si>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</si>
  <si>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</si>
  <si>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</si>
  <si>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</si>
  <si>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</si>
  <si>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</si>
  <si>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</si>
  <si>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</si>
  <si>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</si>
  <si>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</si>
  <si>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</si>
  <si>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</si>
  <si>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</si>
  <si>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</si>
  <si>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</si>
  <si>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</si>
  <si>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</si>
  <si>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</si>
  <si>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</si>
  <si>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</si>
  <si>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</si>
  <si>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</si>
  <si>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</si>
  <si>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</si>
  <si>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</si>
  <si>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</si>
  <si>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</si>
  <si>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</si>
  <si>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</si>
  <si>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</si>
  <si>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</si>
  <si>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</si>
  <si>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</si>
  <si>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</si>
  <si>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</si>
  <si>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</si>
  <si>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</si>
  <si>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</si>
  <si>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</si>
  <si>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</si>
  <si>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</si>
  <si>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</si>
  <si>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</si>
  <si>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</si>
  <si>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</si>
  <si>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</si>
  <si>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</si>
  <si>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</si>
  <si>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</si>
  <si>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</si>
  <si>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</si>
  <si>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</si>
  <si>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</si>
  <si>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</si>
  <si>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</si>
  <si>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</si>
  <si>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</si>
  <si>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</si>
  <si>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</si>
  <si>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</si>
  <si>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</si>
  <si>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</si>
  <si>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</si>
  <si>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</si>
  <si>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</si>
  <si>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</si>
  <si>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</si>
  <si>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</si>
  <si>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</si>
  <si>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</si>
  <si>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</si>
  <si>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</si>
  <si>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</si>
  <si>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</si>
  <si>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</si>
  <si>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</si>
  <si>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</si>
  <si>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</si>
  <si>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</si>
  <si>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</si>
  <si>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</si>
  <si>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</si>
  <si>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</si>
  <si>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</si>
  <si>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</si>
  <si>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</si>
  <si>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</si>
  <si>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</si>
  <si>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</si>
  <si>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</si>
  <si>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</si>
  <si>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</si>
  <si>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</si>
  <si>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</si>
  <si>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</si>
  <si>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</si>
  <si>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</si>
  <si>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</si>
  <si>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</si>
  <si>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</si>
  <si>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</si>
  <si>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</si>
  <si>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</si>
  <si>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</si>
  <si>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</si>
  <si>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</si>
  <si>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</si>
  <si>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</si>
  <si>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</si>
  <si>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</si>
  <si>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</si>
  <si>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</si>
  <si>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</si>
  <si>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</si>
  <si>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</si>
  <si>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</si>
  <si>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</si>
  <si>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</si>
  <si>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</si>
  <si>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</si>
  <si>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</si>
  <si>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</si>
  <si>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</si>
  <si>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</si>
  <si>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</si>
  <si>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</si>
  <si>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</si>
  <si>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</si>
  <si>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</si>
  <si>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</si>
  <si>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</si>
  <si>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</si>
  <si>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</si>
  <si>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</si>
  <si>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</si>
  <si>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</si>
  <si>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</si>
  <si>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</si>
  <si>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</si>
  <si>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</si>
  <si>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</si>
  <si>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</si>
  <si>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</si>
  <si>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</si>
  <si>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</si>
  <si>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</si>
  <si>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</si>
  <si>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</si>
  <si>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</si>
  <si>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</si>
  <si>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</si>
  <si>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</si>
  <si>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</si>
  <si>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</si>
  <si>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</si>
  <si>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</si>
  <si>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</si>
  <si>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</si>
  <si>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</si>
  <si>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</si>
  <si>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</si>
  <si>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</si>
  <si>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</si>
  <si>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</si>
  <si>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</si>
  <si>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</si>
  <si>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</si>
  <si>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</si>
  <si>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</si>
  <si>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</si>
  <si>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</si>
  <si>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</si>
  <si>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</si>
  <si>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</si>
  <si>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</si>
  <si>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</si>
  <si>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</si>
  <si>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</si>
  <si>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</si>
  <si>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</si>
  <si>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</si>
  <si>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</si>
  <si>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</si>
  <si>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</si>
  <si>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</si>
  <si>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</si>
  <si>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</si>
  <si>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</si>
  <si>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</si>
  <si>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</si>
  <si>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</si>
  <si>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</si>
  <si>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</si>
  <si>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</si>
  <si>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</si>
  <si>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</si>
  <si>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</si>
  <si>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</si>
  <si>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</si>
  <si>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</si>
  <si>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</si>
  <si>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</si>
  <si>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</si>
  <si>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</si>
  <si>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</si>
  <si>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</si>
  <si>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</si>
  <si>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</si>
  <si>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</si>
  <si>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</si>
  <si>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</si>
  <si>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</si>
  <si>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</si>
  <si>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</si>
  <si>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</si>
  <si>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</si>
  <si>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</si>
  <si>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</si>
  <si>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</si>
  <si>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</si>
  <si>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</si>
  <si>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</si>
  <si>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</si>
  <si>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</si>
  <si>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</si>
  <si>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</si>
  <si>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</si>
  <si>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</si>
  <si>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</si>
  <si>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</si>
  <si>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</si>
  <si>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</si>
  <si>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</si>
  <si>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</si>
  <si>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</si>
  <si>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</si>
  <si>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</si>
  <si>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</si>
  <si>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</si>
  <si>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</si>
  <si>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</si>
  <si>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</si>
  <si>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</si>
  <si>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</si>
  <si>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</si>
  <si>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</si>
  <si>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</si>
  <si>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</si>
  <si>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</si>
  <si>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</si>
  <si>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</si>
  <si>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</si>
  <si>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</si>
  <si>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</si>
  <si>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</si>
  <si>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</si>
  <si>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</si>
  <si>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</si>
  <si>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</si>
  <si>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</si>
  <si>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</si>
  <si>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</si>
  <si>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</si>
  <si>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</si>
  <si>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</si>
  <si>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</si>
  <si>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</si>
  <si>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</si>
  <si>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</si>
  <si>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</si>
  <si>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</si>
  <si>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</si>
  <si>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</si>
  <si>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</si>
  <si>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</si>
  <si>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</si>
  <si>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</si>
  <si>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</si>
  <si>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</si>
  <si>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</si>
  <si>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</si>
  <si>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</si>
  <si>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</si>
  <si>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</si>
  <si>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</si>
  <si>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</si>
  <si>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</si>
  <si>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</si>
  <si>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</si>
  <si>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</si>
  <si>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</si>
  <si>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</si>
  <si>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</si>
  <si>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</si>
  <si>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</si>
  <si>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</si>
  <si>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</si>
  <si>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</si>
  <si>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</si>
  <si>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</si>
  <si>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</si>
  <si>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</si>
  <si>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</si>
  <si>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</si>
  <si>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</si>
  <si>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</si>
  <si>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</si>
  <si>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</si>
  <si>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</si>
  <si>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</si>
  <si>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</si>
  <si>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</si>
  <si>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</si>
  <si>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</si>
  <si>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</si>
  <si>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</si>
  <si>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</si>
  <si>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</si>
  <si>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</si>
  <si>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</si>
  <si>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</si>
  <si>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</si>
  <si>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</si>
  <si>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</si>
  <si>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</si>
  <si>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</si>
  <si>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</si>
  <si>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</si>
  <si>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</si>
  <si>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</si>
  <si>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</si>
  <si>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</si>
  <si>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</si>
  <si>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</si>
  <si>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</si>
  <si>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</si>
  <si>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</si>
  <si>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</si>
  <si>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</si>
  <si>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</si>
  <si>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</si>
  <si>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</si>
  <si>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</si>
  <si>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</si>
  <si>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</si>
  <si>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</si>
  <si>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</si>
  <si>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</si>
  <si>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</si>
  <si>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</si>
  <si>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</si>
  <si>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</si>
  <si>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</si>
  <si>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</si>
  <si>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</si>
  <si>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</si>
  <si>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</si>
  <si>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</si>
  <si>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</si>
  <si>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</si>
  <si>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</si>
  <si>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</si>
  <si>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</si>
  <si>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</si>
  <si>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</si>
  <si>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</si>
  <si>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</si>
  <si>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</si>
  <si>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</si>
  <si>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</si>
  <si>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</si>
  <si>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</si>
  <si>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</si>
  <si>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</si>
  <si>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</si>
  <si>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</si>
  <si>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</si>
  <si>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</si>
  <si>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</si>
  <si>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</si>
  <si>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</si>
  <si>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</si>
  <si>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</si>
  <si>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</si>
  <si>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</si>
  <si>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</si>
  <si>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</si>
  <si>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</si>
  <si>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</si>
  <si>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</si>
  <si>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</si>
  <si>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</si>
  <si>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</si>
  <si>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</si>
  <si>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</si>
  <si>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</si>
  <si>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</si>
  <si>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</si>
  <si>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</si>
  <si>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</si>
  <si>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</si>
  <si>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</si>
  <si>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</si>
  <si>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</si>
  <si>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</si>
  <si>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</si>
  <si>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</si>
  <si>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</si>
  <si>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</si>
  <si>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</si>
  <si>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</si>
  <si>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</si>
  <si>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</si>
  <si>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</si>
  <si>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</si>
  <si>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</si>
  <si>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</si>
  <si>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</si>
  <si>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</si>
  <si>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</si>
  <si>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</si>
  <si>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</si>
  <si>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</si>
  <si>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</si>
  <si>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</si>
  <si>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</si>
  <si>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</si>
  <si>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</si>
  <si>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</si>
  <si>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</si>
  <si>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</si>
  <si>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</si>
  <si>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</si>
  <si>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</si>
  <si>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</si>
  <si>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</si>
  <si>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</si>
  <si>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</si>
  <si>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</si>
  <si>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</si>
  <si>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</si>
  <si>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</si>
  <si>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</si>
  <si>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</si>
  <si>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</si>
  <si>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</si>
  <si>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</si>
  <si>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</si>
  <si>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</si>
  <si>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</si>
  <si>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</si>
  <si>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</si>
  <si>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</si>
  <si>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</si>
  <si>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</si>
  <si>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</si>
  <si>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</si>
  <si>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</si>
  <si>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</si>
  <si>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</si>
  <si>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</si>
  <si>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</si>
  <si>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</si>
  <si>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</si>
  <si>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</si>
  <si>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</si>
  <si>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</si>
  <si>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</si>
  <si>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</si>
  <si>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</si>
  <si>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</si>
  <si>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</si>
  <si>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</si>
  <si>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</si>
  <si>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</si>
  <si>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</si>
  <si>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</si>
  <si>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</si>
  <si>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</si>
  <si>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</si>
  <si>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</si>
  <si>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</si>
  <si>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</si>
  <si>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</si>
  <si>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</si>
  <si>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</si>
  <si>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</si>
  <si>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</si>
  <si>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</si>
  <si>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</si>
  <si>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</si>
  <si>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</si>
  <si>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</si>
  <si>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</si>
  <si>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</si>
  <si>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</si>
  <si>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</si>
  <si>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</si>
  <si>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</si>
  <si>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</si>
  <si>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</si>
  <si>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</si>
  <si>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</si>
  <si>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</si>
  <si>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</si>
  <si>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</si>
  <si>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</si>
  <si>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</si>
  <si>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</si>
  <si>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</si>
  <si>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</si>
  <si>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</si>
  <si>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</si>
  <si>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</si>
  <si>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</si>
  <si>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</si>
  <si>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</si>
  <si>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</si>
  <si>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</si>
  <si>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</si>
  <si>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</si>
  <si>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</si>
  <si>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</si>
  <si>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</si>
  <si>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</si>
  <si>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</si>
  <si>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</si>
  <si>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</si>
  <si>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</si>
  <si>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</si>
  <si>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</si>
  <si>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</si>
  <si>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</si>
  <si>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</si>
  <si>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</si>
  <si>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</si>
  <si>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</si>
  <si>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</si>
  <si>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</si>
  <si>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</si>
  <si>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</si>
  <si>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</si>
  <si>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</si>
  <si>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</si>
  <si>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</si>
  <si>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</si>
  <si>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</si>
  <si>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</si>
  <si>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</si>
  <si>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</si>
  <si>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</si>
  <si>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</si>
  <si>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</si>
  <si>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</si>
  <si>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</si>
  <si>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</si>
  <si>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</si>
  <si>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</si>
  <si>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</si>
  <si>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</si>
  <si>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</si>
  <si>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</si>
  <si>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</si>
  <si>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</si>
  <si>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</si>
  <si>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</si>
  <si>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</si>
  <si>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</si>
  <si>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</si>
  <si>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</si>
  <si>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</si>
  <si>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</si>
  <si>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</si>
  <si>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</si>
  <si>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</si>
  <si>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</si>
  <si>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</si>
  <si>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</si>
  <si>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</si>
  <si>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</si>
  <si>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</si>
  <si>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</si>
  <si>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</si>
  <si>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</si>
  <si>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</si>
  <si>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</si>
  <si>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</si>
  <si>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</si>
  <si>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</si>
  <si>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</si>
  <si>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</si>
  <si>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</si>
  <si>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</si>
  <si>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</si>
  <si>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</si>
  <si>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</si>
  <si>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</si>
  <si>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</si>
  <si>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</si>
  <si>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</si>
  <si>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</si>
  <si>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</si>
  <si>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</si>
  <si>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</si>
  <si>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</si>
  <si>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</si>
  <si>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</si>
  <si>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</si>
  <si>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</si>
  <si>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</si>
  <si>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</si>
  <si>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</si>
  <si>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</si>
  <si>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</si>
  <si>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</si>
  <si>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</si>
  <si>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</si>
  <si>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</si>
  <si>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</si>
  <si>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</si>
  <si>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</si>
  <si>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</si>
  <si>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</si>
  <si>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</si>
  <si>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</si>
  <si>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</si>
  <si>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</si>
  <si>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</si>
  <si>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</si>
  <si>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</si>
  <si>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</si>
  <si>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</si>
  <si>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</si>
  <si>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</si>
  <si>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</si>
  <si>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</si>
  <si>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</si>
  <si>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</si>
  <si>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</si>
  <si>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</si>
  <si>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</si>
  <si>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</si>
  <si>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</si>
  <si>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</si>
  <si>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</si>
  <si>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</si>
  <si>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</si>
  <si>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</si>
  <si>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</si>
  <si>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</si>
  <si>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</si>
  <si>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</si>
  <si>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</si>
  <si>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</si>
  <si>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</si>
  <si>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</si>
  <si>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</si>
  <si>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</si>
  <si>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</si>
  <si>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</si>
  <si>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</si>
  <si>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</si>
  <si>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</si>
  <si>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</si>
  <si>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</si>
  <si>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</si>
  <si>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</si>
  <si>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</si>
  <si>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</si>
  <si>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</si>
  <si>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</si>
  <si>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</si>
  <si>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</si>
  <si>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</si>
  <si>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</si>
  <si>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</si>
  <si>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</si>
  <si>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</si>
  <si>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</si>
  <si>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</si>
  <si>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</si>
  <si>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</si>
  <si>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</si>
  <si>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</si>
  <si>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</si>
  <si>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</si>
  <si>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</si>
  <si>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</si>
  <si>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</si>
  <si>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</si>
  <si>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</si>
  <si>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</si>
  <si>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</si>
  <si>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</si>
  <si>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</si>
  <si>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</si>
  <si>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</si>
  <si>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</si>
  <si>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</si>
  <si>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</si>
  <si>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</si>
  <si>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</si>
  <si>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</si>
  <si>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</si>
  <si>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</si>
  <si>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</si>
  <si>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</si>
  <si>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</si>
  <si>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</si>
  <si>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</si>
  <si>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</si>
  <si>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</si>
  <si>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</si>
  <si>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</si>
  <si>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</si>
  <si>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</si>
  <si>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</si>
  <si>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</si>
  <si>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</si>
  <si>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</si>
  <si>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</si>
  <si>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</si>
  <si>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</si>
  <si>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</si>
  <si>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</si>
  <si>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</si>
  <si>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</si>
  <si>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</si>
  <si>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</si>
  <si>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</si>
  <si>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</si>
  <si>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</si>
  <si>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</si>
  <si>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</si>
  <si>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</si>
  <si>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</si>
  <si>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</si>
  <si>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</si>
  <si>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</si>
  <si>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</si>
  <si>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</si>
  <si>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</si>
  <si>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</si>
  <si>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</si>
  <si>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</si>
  <si>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</si>
  <si>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</si>
  <si>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</si>
  <si>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</si>
  <si>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</si>
  <si>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</si>
  <si>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</si>
  <si>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</si>
  <si>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</si>
  <si>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</si>
  <si>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</si>
  <si>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</si>
  <si>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</si>
  <si>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</si>
  <si>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</si>
  <si>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</si>
  <si>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</si>
  <si>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</si>
  <si>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</si>
  <si>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</si>
  <si>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</si>
  <si>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</si>
  <si>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</si>
  <si>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</si>
  <si>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</si>
  <si>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</si>
  <si>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</si>
  <si>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</si>
  <si>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</si>
  <si>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</si>
  <si>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</si>
  <si>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</si>
  <si>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</si>
  <si>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</si>
  <si>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</si>
  <si>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</si>
  <si>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</si>
  <si>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</si>
  <si>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</si>
  <si>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</si>
  <si>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</si>
  <si>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</si>
  <si>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</si>
  <si>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</si>
  <si>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</si>
  <si>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</si>
  <si>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</si>
  <si>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</si>
  <si>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</si>
  <si>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</si>
  <si>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</si>
  <si>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</si>
  <si>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</si>
  <si>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</si>
  <si>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</si>
  <si>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</si>
  <si>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</si>
  <si>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</si>
  <si>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</si>
  <si>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</si>
  <si>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</si>
  <si>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</si>
  <si>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</si>
  <si>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</si>
  <si>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</si>
  <si>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</si>
  <si>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</si>
  <si>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</si>
  <si>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</si>
  <si>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</si>
  <si>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</si>
  <si>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</si>
  <si>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</si>
  <si>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</si>
  <si>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</si>
  <si>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</si>
  <si>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</si>
  <si>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</si>
  <si>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</si>
  <si>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</si>
  <si>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</si>
  <si>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</si>
  <si>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</si>
  <si>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</si>
  <si>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</si>
  <si>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</si>
  <si>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</si>
  <si>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</si>
  <si>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</si>
  <si>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</si>
  <si>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</si>
  <si>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</si>
  <si>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</si>
  <si>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</si>
  <si>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</si>
  <si>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</si>
  <si>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</si>
  <si>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</si>
  <si>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</si>
  <si>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</si>
  <si>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</si>
  <si>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</si>
  <si>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</si>
  <si>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</si>
  <si>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</si>
  <si>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</si>
  <si>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</si>
  <si>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</si>
  <si>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</si>
  <si>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</si>
  <si>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</si>
  <si>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</si>
  <si>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</si>
  <si>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</si>
  <si>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</si>
  <si>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</si>
  <si>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</si>
  <si>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</si>
  <si>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</si>
  <si>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</si>
  <si>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</si>
  <si>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</si>
  <si>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</si>
  <si>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</si>
  <si>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</si>
  <si>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</si>
  <si>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</si>
  <si>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</si>
  <si>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</si>
  <si>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</si>
  <si>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</si>
  <si>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</si>
  <si>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</si>
  <si>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</si>
  <si>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</si>
  <si>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</si>
  <si>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</si>
  <si>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</si>
  <si>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</si>
  <si>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</si>
  <si>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</si>
  <si>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</si>
  <si>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</si>
  <si>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</si>
  <si>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</si>
  <si>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</si>
  <si>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</si>
  <si>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</si>
  <si>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</si>
  <si>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</si>
  <si>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</si>
  <si>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</si>
  <si>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</si>
  <si>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</si>
  <si>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</si>
  <si>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</si>
  <si>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</si>
  <si>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</si>
  <si>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</si>
  <si>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</si>
  <si>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</si>
  <si>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</si>
  <si>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</si>
  <si>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</si>
  <si>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</si>
  <si>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</si>
  <si>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</si>
  <si>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</si>
  <si>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</si>
  <si>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</si>
  <si>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</si>
  <si>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</si>
  <si>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</si>
  <si>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</si>
  <si>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</si>
  <si>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</si>
  <si>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</si>
  <si>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</si>
  <si>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</si>
  <si>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</si>
  <si>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</si>
  <si>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</si>
  <si>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</si>
  <si>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</si>
  <si>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</si>
  <si>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</si>
  <si>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</si>
  <si>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</si>
  <si>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</si>
  <si>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</si>
  <si>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</si>
  <si>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</si>
  <si>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</si>
  <si>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</si>
  <si>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</si>
  <si>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</si>
  <si>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</si>
  <si>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</si>
  <si>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</si>
  <si>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</si>
  <si>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</si>
  <si>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</si>
  <si>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</si>
  <si>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</si>
  <si>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</si>
  <si>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</si>
  <si>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</si>
  <si>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</si>
  <si>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</si>
  <si>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</si>
  <si>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</si>
  <si>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</si>
  <si>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</si>
  <si>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</si>
  <si>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</si>
  <si>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</si>
  <si>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</si>
  <si>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</si>
  <si>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</si>
  <si>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</si>
  <si>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</si>
  <si>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</si>
  <si>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</si>
  <si>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</si>
  <si>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</si>
  <si>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</si>
  <si>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</si>
  <si>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</si>
  <si>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</si>
  <si>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</si>
  <si>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</si>
  <si>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</si>
  <si>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</si>
  <si>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</si>
  <si>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</si>
  <si>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</si>
  <si>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</si>
  <si>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</si>
  <si>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</si>
  <si>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</si>
  <si>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</si>
  <si>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</si>
  <si>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</si>
  <si>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</si>
  <si>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</si>
  <si>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</si>
  <si>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</si>
  <si>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</si>
  <si>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</si>
  <si>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</si>
  <si>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</si>
  <si>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</si>
  <si>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</si>
  <si>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</si>
  <si>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</si>
  <si>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</si>
  <si>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</si>
  <si>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</si>
  <si>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</si>
  <si>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</si>
  <si>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</si>
  <si>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</si>
  <si>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</si>
  <si>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</si>
  <si>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</si>
  <si>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</si>
  <si>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</si>
  <si>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</si>
  <si>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</si>
  <si>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</si>
  <si>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</si>
  <si>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</si>
  <si>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</si>
  <si>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</si>
  <si>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</si>
  <si>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</si>
  <si>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</si>
  <si>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</si>
  <si>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</si>
  <si>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</si>
  <si>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</si>
  <si>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</si>
  <si>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</si>
  <si>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</si>
  <si>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</si>
  <si>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</si>
  <si>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</si>
  <si>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</si>
  <si>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</si>
  <si>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</si>
  <si>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</si>
  <si>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</si>
  <si>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</si>
  <si>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</si>
  <si>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</si>
  <si>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</si>
  <si>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</si>
  <si>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</si>
  <si>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</si>
  <si>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</si>
  <si>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</si>
  <si>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</si>
  <si>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</si>
  <si>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</si>
  <si>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</si>
  <si>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</si>
  <si>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</si>
  <si>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</si>
  <si>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</si>
  <si>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</si>
  <si>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</si>
  <si>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</si>
  <si>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</si>
  <si>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</si>
  <si>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</si>
  <si>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</si>
  <si>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</si>
  <si>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</si>
  <si>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</si>
  <si>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</si>
  <si>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</si>
  <si>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</si>
  <si>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</si>
  <si>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</si>
  <si>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</si>
  <si>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</si>
  <si>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</si>
  <si>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</si>
  <si>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</si>
  <si>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</si>
  <si>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</si>
  <si>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</si>
  <si>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</si>
  <si>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</si>
  <si>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</si>
  <si>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</si>
  <si>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</si>
  <si>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</si>
  <si>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</si>
  <si>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</si>
  <si>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</si>
  <si>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</si>
  <si>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</si>
  <si>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</si>
  <si>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</si>
  <si>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</si>
  <si>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</si>
  <si>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</si>
  <si>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</si>
  <si>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</si>
  <si>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</si>
  <si>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</si>
  <si>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</si>
  <si>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</si>
  <si>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</si>
  <si>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</si>
  <si>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</si>
  <si>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</si>
  <si>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</si>
  <si>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</si>
  <si>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</si>
  <si>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</si>
  <si>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</si>
  <si>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</si>
  <si>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</si>
  <si>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</si>
  <si>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</si>
  <si>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</si>
  <si>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</si>
  <si>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</si>
  <si>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</si>
  <si>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</si>
  <si>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</si>
  <si>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</si>
  <si>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</si>
  <si>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</si>
  <si>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</si>
  <si>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</si>
  <si>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</si>
  <si>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</si>
  <si>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</si>
  <si>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</si>
  <si>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</si>
  <si>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</si>
  <si>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</si>
  <si>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</si>
  <si>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</si>
  <si>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</si>
  <si>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</si>
  <si>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</si>
  <si>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</si>
  <si>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</si>
  <si>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</si>
  <si>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</si>
  <si>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</si>
  <si>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</si>
  <si>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</si>
  <si>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</si>
  <si>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</si>
  <si>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</si>
  <si>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</si>
  <si>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</si>
  <si>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</si>
  <si>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</si>
  <si>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</si>
  <si>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</si>
  <si>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</si>
  <si>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</si>
  <si>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</si>
  <si>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</si>
  <si>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</si>
  <si>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</si>
  <si>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</si>
  <si>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</si>
  <si>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</si>
  <si>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</si>
  <si>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</si>
  <si>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</si>
  <si>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</si>
  <si>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</si>
  <si>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</si>
  <si>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</si>
  <si>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</si>
  <si>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</si>
  <si>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</si>
  <si>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</si>
  <si>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</si>
  <si>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</si>
  <si>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</si>
  <si>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</si>
  <si>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</si>
  <si>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</si>
  <si>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</si>
  <si>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</si>
  <si>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</si>
  <si>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</si>
  <si>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</si>
  <si>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</si>
  <si>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</si>
  <si>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</si>
  <si>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</si>
  <si>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</si>
  <si>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</si>
  <si>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</si>
  <si>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</si>
  <si>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</si>
  <si>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</si>
  <si>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</si>
  <si>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</si>
  <si>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</si>
  <si>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</si>
  <si>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</si>
  <si>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</si>
  <si>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</si>
  <si>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</si>
  <si>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</si>
  <si>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</si>
  <si>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</si>
  <si>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</si>
  <si>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</si>
  <si>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</si>
  <si>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</si>
  <si>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</si>
  <si>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</si>
  <si>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</si>
  <si>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</si>
  <si>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</si>
  <si>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</si>
  <si>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</si>
  <si>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</si>
  <si>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</si>
  <si>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</si>
  <si>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</si>
  <si>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</si>
  <si>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</si>
  <si>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</si>
  <si>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</si>
  <si>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</si>
  <si>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</si>
  <si>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</si>
  <si>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</si>
  <si>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</si>
  <si>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</si>
  <si>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</si>
  <si>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</si>
  <si>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</si>
  <si>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</si>
  <si>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</si>
  <si>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</si>
  <si>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</si>
  <si>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</si>
  <si>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</si>
  <si>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</si>
  <si>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</si>
  <si>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</si>
  <si>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</si>
  <si>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</si>
  <si>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</si>
  <si>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</si>
  <si>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</si>
  <si>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</si>
  <si>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</si>
  <si>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</si>
  <si>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</si>
  <si>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</si>
  <si>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</si>
  <si>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</si>
  <si>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</si>
  <si>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</si>
  <si>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</si>
  <si>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</si>
  <si>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</si>
  <si>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</si>
  <si>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</si>
  <si>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</si>
  <si>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</si>
  <si>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</si>
  <si>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</si>
  <si>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</si>
  <si>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</si>
  <si>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</si>
  <si>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</si>
  <si>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</si>
  <si>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</si>
  <si>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</si>
  <si>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</si>
  <si>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</si>
  <si>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</si>
  <si>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</si>
  <si>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</si>
  <si>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</si>
  <si>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</si>
  <si>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</si>
  <si>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</si>
  <si>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</si>
  <si>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</si>
  <si>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</si>
  <si>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</si>
  <si>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</si>
  <si>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</si>
  <si>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</si>
  <si>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</si>
  <si>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</si>
  <si>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</si>
  <si>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</si>
  <si>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</si>
  <si>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</si>
  <si>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</si>
  <si>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</si>
  <si>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</si>
  <si>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</si>
  <si>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</si>
  <si>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</si>
  <si>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</si>
  <si>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</si>
  <si>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</si>
  <si>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</si>
  <si>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</si>
  <si>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</si>
  <si>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</si>
  <si>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</si>
  <si>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</si>
  <si>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</si>
  <si>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</si>
  <si>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</si>
  <si>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</si>
  <si>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</si>
  <si>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</si>
  <si>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</si>
  <si>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</si>
  <si>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</si>
  <si>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</si>
  <si>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</si>
  <si>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</si>
  <si>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</si>
  <si>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</si>
  <si>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</si>
  <si>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</si>
  <si>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</si>
  <si>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</si>
  <si>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</si>
  <si>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</si>
  <si>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</si>
  <si>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</si>
  <si>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</si>
  <si>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</si>
  <si>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</si>
  <si>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</si>
  <si>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</si>
  <si>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</si>
  <si>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</si>
  <si>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</si>
  <si>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</si>
  <si>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</si>
  <si>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</si>
  <si>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</si>
  <si>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</si>
  <si>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</si>
  <si>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</si>
  <si>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</si>
  <si>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</si>
  <si>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</si>
  <si>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</si>
  <si>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</si>
  <si>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</si>
  <si>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</si>
  <si>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</si>
  <si>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</si>
  <si>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</si>
  <si>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</si>
  <si>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</si>
  <si>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</si>
  <si>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</si>
  <si>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</si>
  <si>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</si>
  <si>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</si>
  <si>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</si>
  <si>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</si>
  <si>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</si>
  <si>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</si>
  <si>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</si>
  <si>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</si>
  <si>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</si>
  <si>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</si>
  <si>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</si>
  <si>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</si>
  <si>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</si>
  <si>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</si>
  <si>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</si>
  <si>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</si>
  <si>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</si>
  <si>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</si>
  <si>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</si>
  <si>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</si>
  <si>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</si>
  <si>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</si>
  <si>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</si>
  <si>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</si>
  <si>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</si>
  <si>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</si>
  <si>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</si>
  <si>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</si>
  <si>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</si>
  <si>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</si>
  <si>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</si>
  <si>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</si>
  <si>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</si>
  <si>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</si>
  <si>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</si>
  <si>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</si>
  <si>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</si>
  <si>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</si>
  <si>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</si>
  <si>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</si>
  <si>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</si>
  <si>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</si>
  <si>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</si>
  <si>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</si>
  <si>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</si>
  <si>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</si>
  <si>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</si>
  <si>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</si>
  <si>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</si>
  <si>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</si>
  <si>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</si>
  <si>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</si>
  <si>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</si>
  <si>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</si>
  <si>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</si>
  <si>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</si>
  <si>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</si>
  <si>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</si>
  <si>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</si>
  <si>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</si>
  <si>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</si>
  <si>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</si>
  <si>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</si>
  <si>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</si>
  <si>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</si>
  <si>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</si>
  <si>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</si>
  <si>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</si>
  <si>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</si>
  <si>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</si>
  <si>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</si>
  <si>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</si>
  <si>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</si>
  <si>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</si>
  <si>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</si>
  <si>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</si>
  <si>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</si>
  <si>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</si>
  <si>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</si>
  <si>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</si>
  <si>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</si>
  <si>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</si>
  <si>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</si>
  <si>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</si>
  <si>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</si>
  <si>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</si>
  <si>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</si>
  <si>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</si>
  <si>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</si>
  <si>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</si>
  <si>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</si>
  <si>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</si>
  <si>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</si>
  <si>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</si>
  <si>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</si>
  <si>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</si>
  <si>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</si>
  <si>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</si>
  <si>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</si>
  <si>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</si>
  <si>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</si>
  <si>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</si>
  <si>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</si>
  <si>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</si>
  <si>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</si>
  <si>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</si>
  <si>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</si>
  <si>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</si>
  <si>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</si>
  <si>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</si>
  <si>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</si>
  <si>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</si>
  <si>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</si>
  <si>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</si>
  <si>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</si>
  <si>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</si>
  <si>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</si>
  <si>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</si>
  <si>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</si>
  <si>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</si>
  <si>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</si>
  <si>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</si>
  <si>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</si>
  <si>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</si>
  <si>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</si>
  <si>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</si>
  <si>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</si>
  <si>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</si>
  <si>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</si>
  <si>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</si>
  <si>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</si>
  <si>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</si>
  <si>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</si>
  <si>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</si>
  <si>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</si>
  <si>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</si>
  <si>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</si>
  <si>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</si>
  <si>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</si>
  <si>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</si>
  <si>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</si>
  <si>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</si>
  <si>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</si>
  <si>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</si>
  <si>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</si>
  <si>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</si>
  <si>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</si>
  <si>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</si>
  <si>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</si>
  <si>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</si>
  <si>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</si>
  <si>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</si>
  <si>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</si>
  <si>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</si>
  <si>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</si>
  <si>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</si>
  <si>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</si>
  <si>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</si>
  <si>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</si>
  <si>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</si>
  <si>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</si>
  <si>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</si>
  <si>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</si>
  <si>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</si>
  <si>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</si>
  <si>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</si>
  <si>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</si>
  <si>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</si>
  <si>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</si>
  <si>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</si>
  <si>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</si>
  <si>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</si>
  <si>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</si>
  <si>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</si>
  <si>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</si>
  <si>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</si>
  <si>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</si>
  <si>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</si>
  <si>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</si>
  <si>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</si>
  <si>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</si>
  <si>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</si>
  <si>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</si>
  <si>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</si>
  <si>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</si>
  <si>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</si>
  <si>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</si>
  <si>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</si>
  <si>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</si>
  <si>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</si>
  <si>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</si>
  <si>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</si>
  <si>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</si>
  <si>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</si>
  <si>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</si>
  <si>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</si>
  <si>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</si>
  <si>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</si>
  <si>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</si>
  <si>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</si>
  <si>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</si>
  <si>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</si>
  <si>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</si>
  <si>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</si>
  <si>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</si>
  <si>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</si>
  <si>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</si>
  <si>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</si>
  <si>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</si>
  <si>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</si>
  <si>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</si>
  <si>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</si>
  <si>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</si>
  <si>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</si>
  <si>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</si>
  <si>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</si>
  <si>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</si>
  <si>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</si>
  <si>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</si>
  <si>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</si>
  <si>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</si>
  <si>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</si>
  <si>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</si>
  <si>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</si>
  <si>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</si>
  <si>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</si>
  <si>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</si>
  <si>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</si>
  <si>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</si>
  <si>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</si>
  <si>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</si>
  <si>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</si>
  <si>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</si>
  <si>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</si>
  <si>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</si>
  <si>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</si>
  <si>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</si>
  <si>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</si>
  <si>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</si>
  <si>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</si>
  <si>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</si>
  <si>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</si>
  <si>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</si>
  <si>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</si>
  <si>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</si>
  <si>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</si>
  <si>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</si>
  <si>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</si>
  <si>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</si>
  <si>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</si>
  <si>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</si>
  <si>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</si>
  <si>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</si>
  <si>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</si>
  <si>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</si>
  <si>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</si>
  <si>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</si>
  <si>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</si>
  <si>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</si>
  <si>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</si>
  <si>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</si>
  <si>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</si>
  <si>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</si>
  <si>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</si>
  <si>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</si>
  <si>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</si>
  <si>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</si>
  <si>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</si>
  <si>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</si>
  <si>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</si>
  <si>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</si>
  <si>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</si>
  <si>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</si>
  <si>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</si>
  <si>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</si>
  <si>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</si>
  <si>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</si>
  <si>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</si>
  <si>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</si>
  <si>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</si>
  <si>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</si>
  <si>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</si>
  <si>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</si>
  <si>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</si>
  <si>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</si>
  <si>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</si>
  <si>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</si>
  <si>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</si>
  <si>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</si>
  <si>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</si>
  <si>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</si>
  <si>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</si>
  <si>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</si>
  <si>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</si>
  <si>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</si>
  <si>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</si>
  <si>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</si>
  <si>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</si>
  <si>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</si>
  <si>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</si>
  <si>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</si>
  <si>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</si>
  <si>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</si>
  <si>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</si>
  <si>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</si>
  <si>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</si>
  <si>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</si>
  <si>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</si>
  <si>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</si>
  <si>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</si>
  <si>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</si>
  <si>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</si>
  <si>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</si>
  <si>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</si>
  <si>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</si>
  <si>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</si>
  <si>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</si>
  <si>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</si>
  <si>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</si>
  <si>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</si>
  <si>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</si>
  <si>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</si>
  <si>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</si>
  <si>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</si>
  <si>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</si>
  <si>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</si>
  <si>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</si>
  <si>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</si>
  <si>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</si>
  <si>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</si>
  <si>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</si>
  <si>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</si>
  <si>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</si>
  <si>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</si>
  <si>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</si>
  <si>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</si>
  <si>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</si>
  <si>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</si>
  <si>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</si>
  <si>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</si>
  <si>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</si>
  <si>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</si>
  <si>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</si>
  <si>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</si>
  <si>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</si>
  <si>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</si>
  <si>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</si>
  <si>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</si>
  <si>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</si>
  <si>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</si>
  <si>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</si>
  <si>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</si>
  <si>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</si>
  <si>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</si>
  <si>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</si>
  <si>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</si>
  <si>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</si>
  <si>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</si>
  <si>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</si>
  <si>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</si>
  <si>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</si>
  <si>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</si>
  <si>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</si>
  <si>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</si>
  <si>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</si>
  <si>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</si>
  <si>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</si>
  <si>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</si>
  <si>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</si>
  <si>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</si>
  <si>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</si>
  <si>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</si>
  <si>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</si>
  <si>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</si>
  <si>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</si>
  <si>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</si>
  <si>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</si>
  <si>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</si>
  <si>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</si>
  <si>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</si>
  <si>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</si>
  <si>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</si>
  <si>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</si>
  <si>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</si>
  <si>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</si>
  <si>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</si>
  <si>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</si>
  <si>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</si>
  <si>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</si>
  <si>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</si>
  <si>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</si>
  <si>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</si>
  <si>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</si>
  <si>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</si>
  <si>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</si>
  <si>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</si>
  <si>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</si>
  <si>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</si>
  <si>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</si>
  <si>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</si>
  <si>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</si>
  <si>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</si>
  <si>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</si>
  <si>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</si>
  <si>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</si>
  <si>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</si>
  <si>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</si>
  <si>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</si>
  <si>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</si>
  <si>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</si>
  <si>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</si>
  <si>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</si>
  <si>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</si>
  <si>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</si>
  <si>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</si>
  <si>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</si>
  <si>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</si>
  <si>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</si>
  <si>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</si>
  <si>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</si>
  <si>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</si>
  <si>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</si>
  <si>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</si>
  <si>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</si>
  <si>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</si>
  <si>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</si>
  <si>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</si>
  <si>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</si>
  <si>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</si>
  <si>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</si>
  <si>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</si>
  <si>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</si>
  <si>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</si>
  <si>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</si>
  <si>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</si>
  <si>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</si>
  <si>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</si>
  <si>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</si>
  <si>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</si>
  <si>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</si>
  <si>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</si>
  <si>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</si>
  <si>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</si>
  <si>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</si>
  <si>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</si>
  <si>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</si>
  <si>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</si>
  <si>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</si>
  <si>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</si>
  <si>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</si>
  <si>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</si>
  <si>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</si>
  <si>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</si>
  <si>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</si>
  <si>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</si>
  <si>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</si>
  <si>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</si>
  <si>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</si>
  <si>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</si>
  <si>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</si>
  <si>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</si>
  <si>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</si>
  <si>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</si>
  <si>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</si>
  <si>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</si>
  <si>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</si>
  <si>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</si>
  <si>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</si>
  <si>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</si>
  <si>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</si>
  <si>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</si>
  <si>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</si>
  <si>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</si>
  <si>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</si>
  <si>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</si>
  <si>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</si>
  <si>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</si>
  <si>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</si>
  <si>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</si>
  <si>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</si>
  <si>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</si>
  <si>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</si>
  <si>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</si>
  <si>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</si>
  <si>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</si>
  <si>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</si>
  <si>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</si>
  <si>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</si>
  <si>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</si>
  <si>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</si>
  <si>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</si>
  <si>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</si>
  <si>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</si>
  <si>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</si>
  <si>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</si>
  <si>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</si>
  <si>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</si>
  <si>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</si>
  <si>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</si>
  <si>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</si>
  <si>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</si>
  <si>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</si>
  <si>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</si>
  <si>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</si>
  <si>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</si>
  <si>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</si>
  <si>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</si>
  <si>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</si>
  <si>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</si>
  <si>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</si>
  <si>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</si>
  <si>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</si>
  <si>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</si>
  <si>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</si>
  <si>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</si>
  <si>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</si>
  <si>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</si>
  <si>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</si>
  <si>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</si>
  <si>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</si>
  <si>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</si>
  <si>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</si>
  <si>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</si>
  <si>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</si>
  <si>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</si>
  <si>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</si>
  <si>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</si>
  <si>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</si>
  <si>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</si>
  <si>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</si>
  <si>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</si>
  <si>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</si>
  <si>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</si>
  <si>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</si>
  <si>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</si>
  <si>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</si>
  <si>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</si>
  <si>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</si>
  <si>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</si>
  <si>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</si>
  <si>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</si>
  <si>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</si>
  <si>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</si>
  <si>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</si>
  <si>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</si>
  <si>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</si>
  <si>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</si>
  <si>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</si>
  <si>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</si>
  <si>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</si>
  <si>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</si>
  <si>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</si>
  <si>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</si>
  <si>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</si>
  <si>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</si>
  <si>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</si>
  <si>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</si>
  <si>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</si>
  <si>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</si>
  <si>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</si>
  <si>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</si>
  <si>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</si>
  <si>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</si>
  <si>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</si>
  <si>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</si>
  <si>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</si>
  <si>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</si>
  <si>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</si>
  <si>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</si>
  <si>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</si>
  <si>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</si>
  <si>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</si>
  <si>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</si>
  <si>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</si>
  <si>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</si>
  <si>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</si>
  <si>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</si>
  <si>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</si>
  <si>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</si>
  <si>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</si>
  <si>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</si>
  <si>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</si>
  <si>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</si>
  <si>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</si>
  <si>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</si>
  <si>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</si>
  <si>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</si>
  <si>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</si>
  <si>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</si>
  <si>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</si>
  <si>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</si>
  <si>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</si>
  <si>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</si>
  <si>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</si>
  <si>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</si>
  <si>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</si>
  <si>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</si>
  <si>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</si>
  <si>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</si>
  <si>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</si>
  <si>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</si>
  <si>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</si>
  <si>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</si>
  <si>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</si>
  <si>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</si>
  <si>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</si>
  <si>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</si>
  <si>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</si>
  <si>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</si>
  <si>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</si>
  <si>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</si>
  <si>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</si>
  <si>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</si>
  <si>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</si>
  <si>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</si>
  <si>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</si>
  <si>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</si>
  <si>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</si>
  <si>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</si>
  <si>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</si>
  <si>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</si>
  <si>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</si>
  <si>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</si>
  <si>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</si>
  <si>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</si>
  <si>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</si>
  <si>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</si>
  <si>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</si>
  <si>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</si>
  <si>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</si>
  <si>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</si>
  <si>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</si>
  <si>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</si>
  <si>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</si>
  <si>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</si>
  <si>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</si>
  <si>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</si>
  <si>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</si>
  <si>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</si>
  <si>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</si>
  <si>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</si>
  <si>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</si>
  <si>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</si>
  <si>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</si>
  <si>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</si>
  <si>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</si>
  <si>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</si>
  <si>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</si>
  <si>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</si>
  <si>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</si>
  <si>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</si>
  <si>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</si>
  <si>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</si>
  <si>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</si>
  <si>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</si>
  <si>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</si>
  <si>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</si>
  <si>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</si>
  <si>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</si>
  <si>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</si>
  <si>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</si>
  <si>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</si>
  <si>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</si>
  <si>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</si>
  <si>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</si>
  <si>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</si>
  <si>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</si>
  <si>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</si>
  <si>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</si>
  <si>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</si>
  <si>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</si>
  <si>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</si>
  <si>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</si>
  <si>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</si>
  <si>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</si>
  <si>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</si>
  <si>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</si>
  <si>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</si>
  <si>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</si>
  <si>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</si>
  <si>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</si>
  <si>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</si>
  <si>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</si>
  <si>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</si>
  <si>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</si>
  <si>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</si>
  <si>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</si>
  <si>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</si>
  <si>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</si>
  <si>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</si>
  <si>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</si>
  <si>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</si>
  <si>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</si>
  <si>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</si>
  <si>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</si>
  <si>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</si>
  <si>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</si>
  <si>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</si>
  <si>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</si>
  <si>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</si>
  <si>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</si>
  <si>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</si>
  <si>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</si>
  <si>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</si>
  <si>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</si>
  <si>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</si>
  <si>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</si>
  <si>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</si>
  <si>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</si>
  <si>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</si>
  <si>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</si>
  <si>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</si>
  <si>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</si>
  <si>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</si>
  <si>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</si>
  <si>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</si>
  <si>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</si>
  <si>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</si>
  <si>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</si>
  <si>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</si>
  <si>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</si>
  <si>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</si>
  <si>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</si>
  <si>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</si>
  <si>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</si>
  <si>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</si>
  <si>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</si>
  <si>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</si>
  <si>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</si>
  <si>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</si>
  <si>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</si>
  <si>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</si>
  <si>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</si>
  <si>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</si>
  <si>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</si>
  <si>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</si>
  <si>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</si>
  <si>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</si>
  <si>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</si>
  <si>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</si>
  <si>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</si>
  <si>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</si>
  <si>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</si>
  <si>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</si>
  <si>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</si>
  <si>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</si>
  <si>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</si>
  <si>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</si>
  <si>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</si>
  <si>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</si>
  <si>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</si>
  <si>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</si>
  <si>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</si>
  <si>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</si>
  <si>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</si>
  <si>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</si>
  <si>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</si>
  <si>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</si>
  <si>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</si>
  <si>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</si>
  <si>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</si>
  <si>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</si>
  <si>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</si>
  <si>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</si>
  <si>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</si>
  <si>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</si>
  <si>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</si>
  <si>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</si>
  <si>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</si>
  <si>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</si>
  <si>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</si>
  <si>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</si>
  <si>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</si>
  <si>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</si>
  <si>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</si>
  <si>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</si>
  <si>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</si>
  <si>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</si>
  <si>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</si>
  <si>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</si>
  <si>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</si>
  <si>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</si>
  <si>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</si>
  <si>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</si>
  <si>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</si>
  <si>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</si>
  <si>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</si>
  <si>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</si>
  <si>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</si>
  <si>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</si>
  <si>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</si>
  <si>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</si>
  <si>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</si>
  <si>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</si>
  <si>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</si>
  <si>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</si>
  <si>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</si>
  <si>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</si>
  <si>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</si>
  <si>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</si>
  <si>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</si>
  <si>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</si>
  <si>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</si>
  <si>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</si>
  <si>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</si>
  <si>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</si>
  <si>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</si>
  <si>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</si>
  <si>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</si>
  <si>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</si>
  <si>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</si>
  <si>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</si>
  <si>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</si>
  <si>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</si>
  <si>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</si>
  <si>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</si>
  <si>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</si>
  <si>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</si>
  <si>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</si>
  <si>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</si>
  <si>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</si>
  <si>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</si>
  <si>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</si>
  <si>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</si>
  <si>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</si>
  <si>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</si>
  <si>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</si>
  <si>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</si>
  <si>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</si>
  <si>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</si>
  <si>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</si>
  <si>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</si>
  <si>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</si>
  <si>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</si>
  <si>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</si>
  <si>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</si>
  <si>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</si>
  <si>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</si>
  <si>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</si>
  <si>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</si>
  <si>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</si>
  <si>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</si>
  <si>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</si>
  <si>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</si>
  <si>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</si>
  <si>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</si>
  <si>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</si>
  <si>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</si>
  <si>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</si>
  <si>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</si>
  <si>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</si>
  <si>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</si>
  <si>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</si>
  <si>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</si>
  <si>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</si>
  <si>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</si>
  <si>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</si>
  <si>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</si>
  <si>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</si>
  <si>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</si>
  <si>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</si>
  <si>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</si>
  <si>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</si>
  <si>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</si>
  <si>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</si>
  <si>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</si>
  <si>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</si>
  <si>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</si>
  <si>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</si>
  <si>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</si>
  <si>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</si>
  <si>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</si>
  <si>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</si>
  <si>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</si>
  <si>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</si>
  <si>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</si>
  <si>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</si>
  <si>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</si>
  <si>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</si>
  <si>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</si>
  <si>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</si>
  <si>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</si>
  <si>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</si>
  <si>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</si>
  <si>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</si>
  <si>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</si>
  <si>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</si>
  <si>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</si>
  <si>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</si>
  <si>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</si>
  <si>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</si>
  <si>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</si>
  <si>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</si>
  <si>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</si>
  <si>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</si>
  <si>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</si>
  <si>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</si>
  <si>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</si>
  <si>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</si>
  <si>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</si>
  <si>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</si>
  <si>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</si>
  <si>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</si>
  <si>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</si>
  <si>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</si>
  <si>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</si>
  <si>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</si>
  <si>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</si>
  <si>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</si>
  <si>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</si>
  <si>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</si>
  <si>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</si>
  <si>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</si>
  <si>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</si>
  <si>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</si>
  <si>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</si>
  <si>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</si>
  <si>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</si>
  <si>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</si>
  <si>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</si>
  <si>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</si>
  <si>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</si>
  <si>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</si>
  <si>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</si>
  <si>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</si>
  <si>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</si>
  <si>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</si>
  <si>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</si>
  <si>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</si>
  <si>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</si>
  <si>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</si>
  <si>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</si>
  <si>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</si>
  <si>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</si>
  <si>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</si>
  <si>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</si>
  <si>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</si>
  <si>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</si>
  <si>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</si>
  <si>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</si>
  <si>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</si>
  <si>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</si>
  <si>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</si>
  <si>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</si>
  <si>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</si>
  <si>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</si>
  <si>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</si>
  <si>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</si>
  <si>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</si>
  <si>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</si>
  <si>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</si>
  <si>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</si>
  <si>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</si>
  <si>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</si>
  <si>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</si>
  <si>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</si>
  <si>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</si>
  <si>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</si>
  <si>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</si>
  <si>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</si>
  <si>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</si>
  <si>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</si>
  <si>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</si>
  <si>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</si>
  <si>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</si>
  <si>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</si>
  <si>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</si>
  <si>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</si>
  <si>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</si>
  <si>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</si>
  <si>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</si>
  <si>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</si>
  <si>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</si>
  <si>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</si>
  <si>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</si>
  <si>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</si>
  <si>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</si>
  <si>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</si>
  <si>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</si>
  <si>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</si>
  <si>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</si>
  <si>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</si>
  <si>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</si>
  <si>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</si>
  <si>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</si>
  <si>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</si>
  <si>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</si>
  <si>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</si>
  <si>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</si>
  <si>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</si>
  <si>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</si>
  <si>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</si>
  <si>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</si>
  <si>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</si>
  <si>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</si>
  <si>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</si>
  <si>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</si>
  <si>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</si>
  <si>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</si>
  <si>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</si>
  <si>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</si>
  <si>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</si>
  <si>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</si>
  <si>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</si>
  <si>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</si>
  <si>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</si>
  <si>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</si>
  <si>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</si>
  <si>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</si>
  <si>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</si>
  <si>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</si>
  <si>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</si>
  <si>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</si>
  <si>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</si>
  <si>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</si>
  <si>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</si>
  <si>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</si>
  <si>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</si>
  <si>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</si>
  <si>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</si>
  <si>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</si>
  <si>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</si>
  <si>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</si>
  <si>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</si>
  <si>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</si>
  <si>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</si>
  <si>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</si>
  <si>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</si>
  <si>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</si>
  <si>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</si>
  <si>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</si>
  <si>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</si>
  <si>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</si>
  <si>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</si>
  <si>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</si>
  <si>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</si>
  <si>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</si>
  <si>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</si>
  <si>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</si>
  <si>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</si>
  <si>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</si>
  <si>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</si>
  <si>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</si>
  <si>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</si>
  <si>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</si>
  <si>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</si>
  <si>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</si>
  <si>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</si>
  <si>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</si>
  <si>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</si>
  <si>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</si>
  <si>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</si>
  <si>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</si>
  <si>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</si>
  <si>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</si>
  <si>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</si>
  <si>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</si>
  <si>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</si>
  <si>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</si>
  <si>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</si>
  <si>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</si>
  <si>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</si>
  <si>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</si>
  <si>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</si>
  <si>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</si>
  <si>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</si>
  <si>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</si>
  <si>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</si>
  <si>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</si>
  <si>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</si>
  <si>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</si>
  <si>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</si>
  <si>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</si>
  <si>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</si>
  <si>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</si>
  <si>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</si>
  <si>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</si>
  <si>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</si>
  <si>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</si>
  <si>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</si>
  <si>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</si>
  <si>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</si>
  <si>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</si>
  <si>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</si>
  <si>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</si>
  <si>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</si>
  <si>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</si>
  <si>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</si>
  <si>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</si>
  <si>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</si>
  <si>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</si>
  <si>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</si>
  <si>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</si>
  <si>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</si>
  <si>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</si>
  <si>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</si>
  <si>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</si>
  <si>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</si>
  <si>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</si>
  <si>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</si>
  <si>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</si>
  <si>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</si>
  <si>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</si>
  <si>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</si>
  <si>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</si>
  <si>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</si>
  <si>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</si>
  <si>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</si>
  <si>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</si>
  <si>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</si>
  <si>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</si>
  <si>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</si>
  <si>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</si>
  <si>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</si>
  <si>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</si>
  <si>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</si>
  <si>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</si>
  <si>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</si>
  <si>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</si>
  <si>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</si>
  <si>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</si>
  <si>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</si>
  <si>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</si>
  <si>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</si>
  <si>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</si>
  <si>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</si>
  <si>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</si>
  <si>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</si>
  <si>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</si>
  <si>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</si>
  <si>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</si>
  <si>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</si>
  <si>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</si>
  <si>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</si>
  <si>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</si>
  <si>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</si>
  <si>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</si>
  <si>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</si>
  <si>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</si>
  <si>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</si>
  <si>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</si>
  <si>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</si>
  <si>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</si>
  <si>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</si>
  <si>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</si>
  <si>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</si>
  <si>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</si>
  <si>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</si>
  <si>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</si>
  <si>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</si>
  <si>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</si>
  <si>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</si>
  <si>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</si>
  <si>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</si>
  <si>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</si>
  <si>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</si>
  <si>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</si>
  <si>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</si>
  <si>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</si>
  <si>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</si>
  <si>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</si>
  <si>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</si>
  <si>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</si>
  <si>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</si>
  <si>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</si>
  <si>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</si>
  <si>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</si>
  <si>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</si>
  <si>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</si>
  <si>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</si>
  <si>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</si>
  <si>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</si>
  <si>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</si>
  <si>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</si>
  <si>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</si>
  <si>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</si>
  <si>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</si>
  <si>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</si>
  <si>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</si>
  <si>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</si>
  <si>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</si>
  <si>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</si>
  <si>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</si>
  <si>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</si>
  <si>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</si>
  <si>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</si>
  <si>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</si>
  <si>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</si>
  <si>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</si>
  <si>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</si>
  <si>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</si>
  <si>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</si>
  <si>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</si>
  <si>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</si>
  <si>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</si>
  <si>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</si>
  <si>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</si>
  <si>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</si>
  <si>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</si>
  <si>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</si>
  <si>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</si>
  <si>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</si>
  <si>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</si>
  <si>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</si>
  <si>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</si>
  <si>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</si>
  <si>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</si>
  <si>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</si>
  <si>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</si>
  <si>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</si>
  <si>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</si>
  <si>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</si>
  <si>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</si>
  <si>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</si>
  <si>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</si>
  <si>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</si>
  <si>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</si>
  <si>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</si>
  <si>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</si>
  <si>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</si>
  <si>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</si>
  <si>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</si>
  <si>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</si>
  <si>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</si>
  <si>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</si>
  <si>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</si>
  <si>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</si>
  <si>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</si>
  <si>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</si>
  <si>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</si>
  <si>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</si>
  <si>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</si>
  <si>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</si>
  <si>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</si>
  <si>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</si>
  <si>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</si>
  <si>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</si>
  <si>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</si>
  <si>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</si>
  <si>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</si>
  <si>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</si>
  <si>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</si>
  <si>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</si>
  <si>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</si>
  <si>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</si>
  <si>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</si>
  <si>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</si>
  <si>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</si>
  <si>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</si>
  <si>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</si>
  <si>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</si>
  <si>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</si>
  <si>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</si>
  <si>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</si>
  <si>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</si>
  <si>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</si>
  <si>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</si>
  <si>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</si>
  <si>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</si>
  <si>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</si>
  <si>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</si>
  <si>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</si>
  <si>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</si>
  <si>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</si>
  <si>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</si>
  <si>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</si>
  <si>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</si>
  <si>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</si>
  <si>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</si>
  <si>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</si>
  <si>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</si>
  <si>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</si>
  <si>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</si>
  <si>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</si>
  <si>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</si>
  <si>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</si>
  <si>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</si>
  <si>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</si>
  <si>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</si>
  <si>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</si>
  <si>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</si>
  <si>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</si>
  <si>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</si>
  <si>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</si>
  <si>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</si>
  <si>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</si>
  <si>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</si>
  <si>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</si>
  <si>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</si>
  <si>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</si>
  <si>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</si>
  <si>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</si>
  <si>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</si>
  <si>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</si>
  <si>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</si>
  <si>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</si>
  <si>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</si>
  <si>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</si>
  <si>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</si>
  <si>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</si>
  <si>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</si>
  <si>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</si>
  <si>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</si>
  <si>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</si>
  <si>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</si>
  <si>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</si>
  <si>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</si>
  <si>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</si>
  <si>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</si>
  <si>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</si>
  <si>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</si>
  <si>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</si>
  <si>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</si>
  <si>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</si>
  <si>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</si>
  <si>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</si>
  <si>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</si>
  <si>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</si>
  <si>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</si>
  <si>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</si>
  <si>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</si>
  <si>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</si>
  <si>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</si>
  <si>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</si>
  <si>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</si>
  <si>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</si>
  <si>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</si>
  <si>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</si>
  <si>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</si>
  <si>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</si>
  <si>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</si>
  <si>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</si>
  <si>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</si>
  <si>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</si>
  <si>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</si>
  <si>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</si>
  <si>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</si>
  <si>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</si>
  <si>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</si>
  <si>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</si>
  <si>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</si>
  <si>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</si>
  <si>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</si>
  <si>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</si>
  <si>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</si>
  <si>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</si>
  <si>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</si>
  <si>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</si>
  <si>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</si>
  <si>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</si>
  <si>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</si>
  <si>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</si>
  <si>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</si>
  <si>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</si>
  <si>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</si>
  <si>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</si>
  <si>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</si>
  <si>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</si>
  <si>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</si>
  <si>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</si>
  <si>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</si>
  <si>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</si>
  <si>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</si>
  <si>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</si>
  <si>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</si>
  <si>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</si>
  <si>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</si>
  <si>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</si>
  <si>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</si>
  <si>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</si>
  <si>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</si>
  <si>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</si>
  <si>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</si>
  <si>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</si>
  <si>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</si>
  <si>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</si>
  <si>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</si>
  <si>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</si>
  <si>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</si>
  <si>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</si>
  <si>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</si>
  <si>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</si>
  <si>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</si>
  <si>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</si>
  <si>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</si>
  <si>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</si>
  <si>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</si>
  <si>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</si>
  <si>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</si>
  <si>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</si>
  <si>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</si>
  <si>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</si>
  <si>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</si>
  <si>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</si>
  <si>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</si>
  <si>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</si>
  <si>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</si>
  <si>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</si>
  <si>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</si>
  <si>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</si>
  <si>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</si>
  <si>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</si>
  <si>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</si>
  <si>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</si>
  <si>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</si>
  <si>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</si>
  <si>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</si>
  <si>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</si>
  <si>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</si>
  <si>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</si>
  <si>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</si>
  <si>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</si>
  <si>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</si>
  <si>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</si>
  <si>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</si>
  <si>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</si>
  <si>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</si>
  <si>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</si>
  <si>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</si>
  <si>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</si>
  <si>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</si>
  <si>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</si>
  <si>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</si>
  <si>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</si>
  <si>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</si>
  <si>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</si>
  <si>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</si>
  <si>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</si>
  <si>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</si>
  <si>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</si>
  <si>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</si>
  <si>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</si>
  <si>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</si>
  <si>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</si>
  <si>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</si>
  <si>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</si>
  <si>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</si>
  <si>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</si>
  <si>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</si>
  <si>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</si>
  <si>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</si>
  <si>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</si>
  <si>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</si>
  <si>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</si>
  <si>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</si>
  <si>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</si>
  <si>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</si>
  <si>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</si>
  <si>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</si>
  <si>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</si>
  <si>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</si>
  <si>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</si>
  <si>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</si>
  <si>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</si>
  <si>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</si>
  <si>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</si>
  <si>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</si>
  <si>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</si>
  <si>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</si>
  <si>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</si>
  <si>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</si>
  <si>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</si>
  <si>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</si>
  <si>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</si>
  <si>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</si>
  <si>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</si>
  <si>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</si>
  <si>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</si>
  <si>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</si>
  <si>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</si>
  <si>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</si>
  <si>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</si>
  <si>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</si>
  <si>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</si>
  <si>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</si>
  <si>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</si>
  <si>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</si>
  <si>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</si>
  <si>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</si>
  <si>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</si>
  <si>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</si>
  <si>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</si>
  <si>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</si>
  <si>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</si>
  <si>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</si>
  <si>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</si>
  <si>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</si>
  <si>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</si>
  <si>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</si>
  <si>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</si>
  <si>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</si>
  <si>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</si>
  <si>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</si>
  <si>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</si>
  <si>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</si>
  <si>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</si>
  <si>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</si>
  <si>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</si>
  <si>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</si>
  <si>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</si>
  <si>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</si>
  <si>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</si>
  <si>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</si>
  <si>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</si>
  <si>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</si>
  <si>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</si>
  <si>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</si>
  <si>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</si>
  <si>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</si>
  <si>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</si>
  <si>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</si>
  <si>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</si>
  <si>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</si>
  <si>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</si>
  <si>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</si>
  <si>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</si>
  <si>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</si>
  <si>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</si>
  <si>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</si>
  <si>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</si>
  <si>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</si>
  <si>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</si>
  <si>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</si>
  <si>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</si>
  <si>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</si>
  <si>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</si>
  <si>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</si>
  <si>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</si>
  <si>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</si>
  <si>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</si>
  <si>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</si>
  <si>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</si>
  <si>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</si>
  <si>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</si>
  <si>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</si>
  <si>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</si>
  <si>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</si>
  <si>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</si>
  <si>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</si>
  <si>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</si>
  <si>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</si>
  <si>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</si>
  <si>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</si>
  <si>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</si>
  <si>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</si>
  <si>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</si>
  <si>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</si>
  <si>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</si>
  <si>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</si>
  <si>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</si>
  <si>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</si>
  <si>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</si>
  <si>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</si>
  <si>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</si>
  <si>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</si>
  <si>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</si>
  <si>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</si>
  <si>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</si>
  <si>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</si>
  <si>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</si>
  <si>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</si>
  <si>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</si>
  <si>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</si>
  <si>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</si>
  <si>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</si>
  <si>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</si>
  <si>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</si>
  <si>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</si>
  <si>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</si>
  <si>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</si>
  <si>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</si>
  <si>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</si>
  <si>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</si>
  <si>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</si>
  <si>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</si>
  <si>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</si>
  <si>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</si>
  <si>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</si>
  <si>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</si>
  <si>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</si>
  <si>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</si>
  <si>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</si>
  <si>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</si>
  <si>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</si>
  <si>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</si>
  <si>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</si>
  <si>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</si>
  <si>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</si>
  <si>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</si>
  <si>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</si>
  <si>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</si>
  <si>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</si>
  <si>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</si>
  <si>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</si>
  <si>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</si>
  <si>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</si>
  <si>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</si>
  <si>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</si>
  <si>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</si>
  <si>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</si>
  <si>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</si>
  <si>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</si>
  <si>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</si>
  <si>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</si>
  <si>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</si>
  <si>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</si>
  <si>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</si>
  <si>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</si>
  <si>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</si>
  <si>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</si>
  <si>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</si>
  <si>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</si>
  <si>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</si>
  <si>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</si>
  <si>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</si>
  <si>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</si>
  <si>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</si>
  <si>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</si>
  <si>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</si>
  <si>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</si>
  <si>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</si>
  <si>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</si>
  <si>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</si>
  <si>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</si>
  <si>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</si>
  <si>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</si>
  <si>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</si>
  <si>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</si>
  <si>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</si>
  <si>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</si>
  <si>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</si>
  <si>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</si>
  <si>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</si>
  <si>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</si>
  <si>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</si>
  <si>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</si>
  <si>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</si>
  <si>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</si>
  <si>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</si>
  <si>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</si>
  <si>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</si>
  <si>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</si>
  <si>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</si>
  <si>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</si>
  <si>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</si>
  <si>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</si>
  <si>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</si>
  <si>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</si>
  <si>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</si>
  <si>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</si>
  <si>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</si>
  <si>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</si>
  <si>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</si>
  <si>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</si>
  <si>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</si>
  <si>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</si>
  <si>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</si>
  <si>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</si>
  <si>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</si>
  <si>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</si>
  <si>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</si>
  <si>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</si>
  <si>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</si>
  <si>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</si>
  <si>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</si>
  <si>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</si>
  <si>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</si>
  <si>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</si>
  <si>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</si>
  <si>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</si>
  <si>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</si>
  <si>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</si>
  <si>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</si>
  <si>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</si>
  <si>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</si>
  <si>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</si>
  <si>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</si>
  <si>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</si>
  <si>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</si>
  <si>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</si>
  <si>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</si>
  <si>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</si>
  <si>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</si>
  <si>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</si>
  <si>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</si>
  <si>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</si>
  <si>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</si>
  <si>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</si>
  <si>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</si>
  <si>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</si>
  <si>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</si>
  <si>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</si>
  <si>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</si>
  <si>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</si>
  <si>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</si>
  <si>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</si>
  <si>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</si>
  <si>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</si>
  <si>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</si>
  <si>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</si>
  <si>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</si>
  <si>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</si>
  <si>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</si>
  <si>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</si>
  <si>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</si>
  <si>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</si>
  <si>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</si>
  <si>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</si>
  <si>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</si>
  <si>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</si>
  <si>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</si>
  <si>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</si>
  <si>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</si>
  <si>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</si>
  <si>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</si>
  <si>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</si>
  <si>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</si>
  <si>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</si>
  <si>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</si>
  <si>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</si>
  <si>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</si>
  <si>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</si>
  <si>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</si>
  <si>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</si>
  <si>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</si>
  <si>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</si>
  <si>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</si>
  <si>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</si>
  <si>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</si>
  <si>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</si>
  <si>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</si>
  <si>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</si>
  <si>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</si>
  <si>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</si>
  <si>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</si>
  <si>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</si>
  <si>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</si>
  <si>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</si>
  <si>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</si>
  <si>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</si>
  <si>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</si>
  <si>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</si>
  <si>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</si>
  <si>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</si>
  <si>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</si>
  <si>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</si>
  <si>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</si>
  <si>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</si>
  <si>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</si>
  <si>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</si>
  <si>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</si>
  <si>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</si>
  <si>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</si>
  <si>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</si>
  <si>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</si>
  <si>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</si>
  <si>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</si>
  <si>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</si>
  <si>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</si>
  <si>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</si>
  <si>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</si>
  <si>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</si>
  <si>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</si>
  <si>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</si>
  <si>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</si>
  <si>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</si>
  <si>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</si>
  <si>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</si>
  <si>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</si>
  <si>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</si>
  <si>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</si>
  <si>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</si>
  <si>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</si>
  <si>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</si>
  <si>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</si>
  <si>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</si>
  <si>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</si>
  <si>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</si>
  <si>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</si>
  <si>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</si>
  <si>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</si>
  <si>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</si>
  <si>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</si>
  <si>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</si>
  <si>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</si>
  <si>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</si>
  <si>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</si>
  <si>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</si>
  <si>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</si>
  <si>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</si>
  <si>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</si>
  <si>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</si>
  <si>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</si>
  <si>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</si>
  <si>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</si>
  <si>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</si>
  <si>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</si>
  <si>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</si>
  <si>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</si>
  <si>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</si>
  <si>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</si>
  <si>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</si>
  <si>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</si>
  <si>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</si>
  <si>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</si>
  <si>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</si>
  <si>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</si>
  <si>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</si>
  <si>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</si>
  <si>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</si>
  <si>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</si>
  <si>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</si>
  <si>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</si>
  <si>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</si>
  <si>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</si>
  <si>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</si>
  <si>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</si>
  <si>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</si>
  <si>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</si>
  <si>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</si>
  <si>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</si>
  <si>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</si>
  <si>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</si>
  <si>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</si>
  <si>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</si>
  <si>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</si>
  <si>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</si>
  <si>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</si>
  <si>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</si>
  <si>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</si>
  <si>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</si>
  <si>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</si>
  <si>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</si>
  <si>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</si>
  <si>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</si>
  <si>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</si>
  <si>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</si>
  <si>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</si>
  <si>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</si>
  <si>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</si>
  <si>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</si>
  <si>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</si>
  <si>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</si>
  <si>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</si>
  <si>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</si>
  <si>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</si>
  <si>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</si>
  <si>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</si>
  <si>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</si>
  <si>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</si>
  <si>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</si>
  <si>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</si>
  <si>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</si>
  <si>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</si>
  <si>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</si>
  <si>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</si>
  <si>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</si>
  <si>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</si>
  <si>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</si>
  <si>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</si>
  <si>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</si>
  <si>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</si>
  <si>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</si>
  <si>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</si>
  <si>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</si>
  <si>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</si>
  <si>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</si>
  <si>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</si>
  <si>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</si>
  <si>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</si>
  <si>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</si>
  <si>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</si>
  <si>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</si>
  <si>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</si>
  <si>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</si>
  <si>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</si>
  <si>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</si>
  <si>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</si>
  <si>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</si>
  <si>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</si>
  <si>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</si>
  <si>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</si>
  <si>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</si>
  <si>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</si>
  <si>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</si>
  <si>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</si>
  <si>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</si>
  <si>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</si>
  <si>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</si>
  <si>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</si>
  <si>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</si>
  <si>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</si>
  <si>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</si>
  <si>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</si>
  <si>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</si>
  <si>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</si>
  <si>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</si>
  <si>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</si>
  <si>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</si>
  <si>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</si>
  <si>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</si>
  <si>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</si>
  <si>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</si>
  <si>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</si>
  <si>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</si>
  <si>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</si>
  <si>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</si>
  <si>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</si>
  <si>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</si>
  <si>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</si>
  <si>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</si>
  <si>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</si>
  <si>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</si>
  <si>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</si>
  <si>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</si>
  <si>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</si>
  <si>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</si>
  <si>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</si>
  <si>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</si>
  <si>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</si>
  <si>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</si>
  <si>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</si>
  <si>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</si>
  <si>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</si>
  <si>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</si>
  <si>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</si>
  <si>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</si>
  <si>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</si>
  <si>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</si>
  <si>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</si>
  <si>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</si>
  <si>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</si>
  <si>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</si>
  <si>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</si>
  <si>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</si>
  <si>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</si>
  <si>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</si>
  <si>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</si>
  <si>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</si>
  <si>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</si>
  <si>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</si>
  <si>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</si>
  <si>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</si>
  <si>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</si>
  <si>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</si>
  <si>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</si>
  <si>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</si>
  <si>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</si>
  <si>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</si>
  <si>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</si>
  <si>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</si>
  <si>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</si>
  <si>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</si>
  <si>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</si>
  <si>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</si>
  <si>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</si>
  <si>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</si>
  <si>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</si>
  <si>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</si>
  <si>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</si>
  <si>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</si>
  <si>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</si>
  <si>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</si>
  <si>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</si>
  <si>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</si>
  <si>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</si>
  <si>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</si>
  <si>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</si>
  <si>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</si>
  <si>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</si>
  <si>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</si>
  <si>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</si>
  <si>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</si>
  <si>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</si>
  <si>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</si>
  <si>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</si>
  <si>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</si>
  <si>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</si>
  <si>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</si>
  <si>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</si>
  <si>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</si>
  <si>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</si>
  <si>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</si>
  <si>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</si>
  <si>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</si>
  <si>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</si>
  <si>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</si>
  <si>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</si>
  <si>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</si>
  <si>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</si>
  <si>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</si>
  <si>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</si>
  <si>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</si>
  <si>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</si>
  <si>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</si>
  <si>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</si>
  <si>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</si>
  <si>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</si>
  <si>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</si>
  <si>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</si>
  <si>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</si>
  <si>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</si>
  <si>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</si>
  <si>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</si>
  <si>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</si>
  <si>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</si>
  <si>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</si>
  <si>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</si>
  <si>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</si>
  <si>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</si>
  <si>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</si>
  <si>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</si>
  <si>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</si>
  <si>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</si>
  <si>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</si>
  <si>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</si>
  <si>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</si>
  <si>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</si>
  <si>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</si>
  <si>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</si>
  <si>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</si>
  <si>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</si>
  <si>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</si>
  <si>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</si>
  <si>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</si>
  <si>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</si>
  <si>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</si>
  <si>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</si>
  <si>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</si>
  <si>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</si>
  <si>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</si>
  <si>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</si>
  <si>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</si>
  <si>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</si>
  <si>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</si>
  <si>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</si>
  <si>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</si>
  <si>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</si>
  <si>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</si>
  <si>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</si>
  <si>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</si>
  <si>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</si>
  <si>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</si>
  <si>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</si>
  <si>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</si>
  <si>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</si>
  <si>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</si>
  <si>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</si>
  <si>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</si>
  <si>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</si>
  <si>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</si>
  <si>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</si>
  <si>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</si>
  <si>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</si>
  <si>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</si>
  <si>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</si>
  <si>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</si>
  <si>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</si>
  <si>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</si>
  <si>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</si>
  <si>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</si>
  <si>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</si>
  <si>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</si>
  <si>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</si>
  <si>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</si>
  <si>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</si>
  <si>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</si>
  <si>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</si>
  <si>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</si>
  <si>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</si>
  <si>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</si>
  <si>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</si>
  <si>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</si>
  <si>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</si>
  <si>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</si>
  <si>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</si>
  <si>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</si>
  <si>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</si>
  <si>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</si>
  <si>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</si>
  <si>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</si>
  <si>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</si>
  <si>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</si>
  <si>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</si>
  <si>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</si>
  <si>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</si>
  <si>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</si>
  <si>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</si>
  <si>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</si>
  <si>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</si>
  <si>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</si>
  <si>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</si>
  <si>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</si>
  <si>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</si>
  <si>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</si>
  <si>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</si>
  <si>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</si>
  <si>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</si>
  <si>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</si>
  <si>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</si>
  <si>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</si>
  <si>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</si>
  <si>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</si>
  <si>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</si>
  <si>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</si>
  <si>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</si>
  <si>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</si>
  <si>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</si>
  <si>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</si>
  <si>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</si>
  <si>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</si>
  <si>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</si>
  <si>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</si>
  <si>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</si>
  <si>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</si>
  <si>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</si>
  <si>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</si>
  <si>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</si>
  <si>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</si>
  <si>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</si>
  <si>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</si>
  <si>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</si>
  <si>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</si>
  <si>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</si>
  <si>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</si>
  <si>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</si>
  <si>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</si>
  <si>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</si>
  <si>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</si>
  <si>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</si>
  <si>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</si>
  <si>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</si>
  <si>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</si>
  <si>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</si>
  <si>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</si>
  <si>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</si>
  <si>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</si>
  <si>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</si>
  <si>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</si>
  <si>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</si>
  <si>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</si>
  <si>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</si>
  <si>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</si>
  <si>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</si>
  <si>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</si>
  <si>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</si>
  <si>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</si>
  <si>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</si>
  <si>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</si>
  <si>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</si>
  <si>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</si>
  <si>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</si>
  <si>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</si>
  <si>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</si>
  <si>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</si>
  <si>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</si>
  <si>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</si>
  <si>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</si>
  <si>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</si>
  <si>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</si>
  <si>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</si>
  <si>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</si>
  <si>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</si>
  <si>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</si>
  <si>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</si>
  <si>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</si>
  <si>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</si>
  <si>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</si>
  <si>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</si>
  <si>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</si>
  <si>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</si>
  <si>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</si>
  <si>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</si>
  <si>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</si>
  <si>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</si>
  <si>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</si>
  <si>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</si>
  <si>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</si>
  <si>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</si>
  <si>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</si>
  <si>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</si>
  <si>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</si>
  <si>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</si>
  <si>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</si>
  <si>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</si>
  <si>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</si>
  <si>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</si>
  <si>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</si>
  <si>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</si>
  <si>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</si>
  <si>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</si>
  <si>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</si>
  <si>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</si>
  <si>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</si>
  <si>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</si>
  <si>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</si>
  <si>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</si>
  <si>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</si>
  <si>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</si>
  <si>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</si>
  <si>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</si>
  <si>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</si>
  <si>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</si>
  <si>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</si>
  <si>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</si>
  <si>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</si>
  <si>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</si>
  <si>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</si>
  <si>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</si>
  <si>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</si>
  <si>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</si>
  <si>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</si>
  <si>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</si>
  <si>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</si>
  <si>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</si>
  <si>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</si>
  <si>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</si>
  <si>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</si>
  <si>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</si>
  <si>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</si>
  <si>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</si>
  <si>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</si>
  <si>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</si>
  <si>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</si>
  <si>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</si>
  <si>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</si>
  <si>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</si>
  <si>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</si>
  <si>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</si>
  <si>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</si>
  <si>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</si>
  <si>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</si>
  <si>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</si>
  <si>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</si>
  <si>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</si>
  <si>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</si>
  <si>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</si>
  <si>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</si>
  <si>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</si>
  <si>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</si>
  <si>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</si>
  <si>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</si>
  <si>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</si>
  <si>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</si>
  <si>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</si>
  <si>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</si>
  <si>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</si>
  <si>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</si>
  <si>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</si>
  <si>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</si>
  <si>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</si>
  <si>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</si>
  <si>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</si>
  <si>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</si>
  <si>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</si>
  <si>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</si>
  <si>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</si>
  <si>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</si>
  <si>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</si>
  <si>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</si>
  <si>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</si>
  <si>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</si>
  <si>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</si>
  <si>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</si>
  <si>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</si>
  <si>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</si>
  <si>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</si>
  <si>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</si>
  <si>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</si>
  <si>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</si>
  <si>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</si>
  <si>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</si>
  <si>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</si>
  <si>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</si>
  <si>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</si>
  <si>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</si>
  <si>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</si>
  <si>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</si>
  <si>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</si>
  <si>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</si>
  <si>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</si>
  <si>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</si>
  <si>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</si>
  <si>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</si>
  <si>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</si>
  <si>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</si>
  <si>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</si>
  <si>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</si>
  <si>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</si>
  <si>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</si>
  <si>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</si>
  <si>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</si>
  <si>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</si>
  <si>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</si>
  <si>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</si>
  <si>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</si>
  <si>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</si>
  <si>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</si>
  <si>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</si>
  <si>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</si>
  <si>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</si>
  <si>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</si>
  <si>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</si>
  <si>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</si>
  <si>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</si>
  <si>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</si>
  <si>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</si>
  <si>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</si>
  <si>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</si>
  <si>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</si>
  <si>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</si>
  <si>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</si>
  <si>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</si>
  <si>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</si>
  <si>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</si>
  <si>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</si>
  <si>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</si>
  <si>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</si>
  <si>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</si>
  <si>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</si>
  <si>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</si>
  <si>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</si>
  <si>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</si>
  <si>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</si>
  <si>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</si>
  <si>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</si>
  <si>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</si>
  <si>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</si>
  <si>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</si>
  <si>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</si>
  <si>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</si>
  <si>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</si>
  <si>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</si>
  <si>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</si>
  <si>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</si>
  <si>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</si>
  <si>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</si>
  <si>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</si>
  <si>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</si>
  <si>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</si>
  <si>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</si>
  <si>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</si>
  <si>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</si>
  <si>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</si>
  <si>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</si>
  <si>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</si>
  <si>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</si>
  <si>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</si>
  <si>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</si>
  <si>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</si>
  <si>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</si>
  <si>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</si>
  <si>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</si>
  <si>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</si>
  <si>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</si>
  <si>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</si>
  <si>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</si>
  <si>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</si>
  <si>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</si>
  <si>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</si>
  <si>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</si>
  <si>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</si>
  <si>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</si>
  <si>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</si>
  <si>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</si>
  <si>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</si>
  <si>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</si>
  <si>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</si>
  <si>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</si>
  <si>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</si>
  <si>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</si>
  <si>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</si>
  <si>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</si>
  <si>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</si>
  <si>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</si>
  <si>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</si>
  <si>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</si>
  <si>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</si>
  <si>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</si>
  <si>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</si>
  <si>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</si>
  <si>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</si>
  <si>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</si>
  <si>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</si>
  <si>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</si>
  <si>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</si>
  <si>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</si>
  <si>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</si>
  <si>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</si>
  <si>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</si>
  <si>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</si>
  <si>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</si>
  <si>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</si>
  <si>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</si>
  <si>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</si>
  <si>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</si>
  <si>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</si>
  <si>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</si>
  <si>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</si>
  <si>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</si>
  <si>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</si>
  <si>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</si>
  <si>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</si>
  <si>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</si>
  <si>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</si>
  <si>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</si>
  <si>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</si>
  <si>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</si>
  <si>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</si>
  <si>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</si>
  <si>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</si>
  <si>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</si>
  <si>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</si>
  <si>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</si>
  <si>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</si>
  <si>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</si>
  <si>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</si>
  <si>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</si>
  <si>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</si>
  <si>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</si>
  <si>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</si>
  <si>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</si>
  <si>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</si>
  <si>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</si>
  <si>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</si>
  <si>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</si>
  <si>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</si>
  <si>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</si>
  <si>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</si>
  <si>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</si>
  <si>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</si>
  <si>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</si>
  <si>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</si>
  <si>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</si>
  <si>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</si>
  <si>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</si>
  <si>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</si>
  <si>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</si>
  <si>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</si>
  <si>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</si>
  <si>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</si>
  <si>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</si>
  <si>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</si>
  <si>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</si>
  <si>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</si>
  <si>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</si>
  <si>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</si>
  <si>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</si>
  <si>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</si>
  <si>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</si>
  <si>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</si>
  <si>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</si>
  <si>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</si>
  <si>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</si>
  <si>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</si>
  <si>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</si>
  <si>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</si>
  <si>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</si>
  <si>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</si>
  <si>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</si>
  <si>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</si>
  <si>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</si>
  <si>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</si>
  <si>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</si>
  <si>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</si>
  <si>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</si>
  <si>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</si>
  <si>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</si>
  <si>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</si>
  <si>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</si>
  <si>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</si>
  <si>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</si>
  <si>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</si>
  <si>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</si>
  <si>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</si>
  <si>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</si>
  <si>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</si>
  <si>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</si>
  <si>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</si>
  <si>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</si>
  <si>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</si>
  <si>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</si>
  <si>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</si>
  <si>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</si>
  <si>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</si>
  <si>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</si>
  <si>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</si>
  <si>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</si>
  <si>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</si>
  <si>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</si>
  <si>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</si>
  <si>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</si>
  <si>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</si>
  <si>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</si>
  <si>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</si>
  <si>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</si>
  <si>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</si>
  <si>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</si>
  <si>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</si>
  <si>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</si>
  <si>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</si>
  <si>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</si>
  <si>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</si>
  <si>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</si>
  <si>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</si>
  <si>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</si>
  <si>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</si>
  <si>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</si>
  <si>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</si>
  <si>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</si>
  <si>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</si>
  <si>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</si>
  <si>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</si>
  <si>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</si>
  <si>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</si>
  <si>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</si>
  <si>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</si>
  <si>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</si>
  <si>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</si>
  <si>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</si>
  <si>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</si>
  <si>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</si>
  <si>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</si>
  <si>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</si>
  <si>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</si>
  <si>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</si>
  <si>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</si>
  <si>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</si>
  <si>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</si>
  <si>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</si>
  <si>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</si>
  <si>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</si>
  <si>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</si>
  <si>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</si>
  <si>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</si>
  <si>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</si>
  <si>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</si>
  <si>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</si>
  <si>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</si>
  <si>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</si>
  <si>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</si>
  <si>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</si>
  <si>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</si>
  <si>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</si>
  <si>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</si>
  <si>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</si>
  <si>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</si>
  <si>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</si>
  <si>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</si>
  <si>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</si>
  <si>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</si>
  <si>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</si>
  <si>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</si>
  <si>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</si>
  <si>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</si>
  <si>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</si>
  <si>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</si>
  <si>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</si>
  <si>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</si>
  <si>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</si>
  <si>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</si>
  <si>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</si>
  <si>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</si>
  <si>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</si>
  <si>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</si>
  <si>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</si>
  <si>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</si>
  <si>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</si>
  <si>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</si>
  <si>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</si>
  <si>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</si>
  <si>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</si>
  <si>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</si>
  <si>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</si>
  <si>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</si>
  <si>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</si>
  <si>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</si>
  <si>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</si>
  <si>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</si>
  <si>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</si>
  <si>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</si>
  <si>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</si>
  <si>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</si>
  <si>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</si>
  <si>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</si>
  <si>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</si>
  <si>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</si>
  <si>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</si>
  <si>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</si>
  <si>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</si>
  <si>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</si>
  <si>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</si>
  <si>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</si>
  <si>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</si>
  <si>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</si>
  <si>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</si>
  <si>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</si>
  <si>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</si>
  <si>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</si>
  <si>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</si>
  <si>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</si>
  <si>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</si>
  <si>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</si>
  <si>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</si>
  <si>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</si>
  <si>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</si>
  <si>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</si>
  <si>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</si>
  <si>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</si>
  <si>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</si>
  <si>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</si>
  <si>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</si>
  <si>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</si>
  <si>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</si>
  <si>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</si>
  <si>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</si>
  <si>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</si>
  <si>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</si>
  <si>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</si>
  <si>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</si>
  <si>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</si>
  <si>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</si>
  <si>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</si>
  <si>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</si>
  <si>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</si>
  <si>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</si>
  <si>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</si>
  <si>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</si>
  <si>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</si>
  <si>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</si>
  <si>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</si>
  <si>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</si>
  <si>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</si>
  <si>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</si>
  <si>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</si>
  <si>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</si>
  <si>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</si>
  <si>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</si>
  <si>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</si>
  <si>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</si>
  <si>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</si>
  <si>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</si>
  <si>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</si>
  <si>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</si>
  <si>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</si>
  <si>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</si>
  <si>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</si>
  <si>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</si>
  <si>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</si>
  <si>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</si>
  <si>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</si>
  <si>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</si>
  <si>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</si>
  <si>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</si>
  <si>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</si>
  <si>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</si>
  <si>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</si>
  <si>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</si>
  <si>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</si>
  <si>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</si>
  <si>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</si>
  <si>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</si>
  <si>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</si>
  <si>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</si>
  <si>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</si>
  <si>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</si>
  <si>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</si>
  <si>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</si>
  <si>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</si>
  <si>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</si>
  <si>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</si>
  <si>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</si>
  <si>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</si>
  <si>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</si>
  <si>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</si>
  <si>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</si>
  <si>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</si>
  <si>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</si>
  <si>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</si>
  <si>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</si>
  <si>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</si>
  <si>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</si>
  <si>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</si>
  <si>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</si>
  <si>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</si>
  <si>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</si>
  <si>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</si>
  <si>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</si>
  <si>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</si>
  <si>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</si>
  <si>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</si>
  <si>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</si>
  <si>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</si>
  <si>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</si>
  <si>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</si>
  <si>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</si>
  <si>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</si>
  <si>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</si>
  <si>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</si>
  <si>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</si>
  <si>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</si>
  <si>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</si>
  <si>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</si>
  <si>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</si>
  <si>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</si>
  <si>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</si>
  <si>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</si>
  <si>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</si>
  <si>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</si>
  <si>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</si>
  <si>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</si>
  <si>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</si>
  <si>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</si>
  <si>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</si>
  <si>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</si>
  <si>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</si>
  <si>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</si>
  <si>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</si>
  <si>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</si>
  <si>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</si>
  <si>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</si>
  <si>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</si>
  <si>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</si>
  <si>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</si>
  <si>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</si>
  <si>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</si>
  <si>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</si>
  <si>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</si>
  <si>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</si>
  <si>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</si>
  <si>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</si>
  <si>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</si>
  <si>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</si>
  <si>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</si>
  <si>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</si>
  <si>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</si>
  <si>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</si>
  <si>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</si>
  <si>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</si>
  <si>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</si>
  <si>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</si>
  <si>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</si>
  <si>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</si>
  <si>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</si>
  <si>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</si>
  <si>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</si>
  <si>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</si>
  <si>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</si>
  <si>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</si>
  <si>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</si>
  <si>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</si>
  <si>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</si>
  <si>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</si>
  <si>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</si>
  <si>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</si>
  <si>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</si>
  <si>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</si>
  <si>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</si>
  <si>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</si>
  <si>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</si>
  <si>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</si>
  <si>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</si>
  <si>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</si>
  <si>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</si>
  <si>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</si>
  <si>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</si>
  <si>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</si>
  <si>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</si>
  <si>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</si>
  <si>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</si>
  <si>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</si>
  <si>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</si>
  <si>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</si>
  <si>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</si>
  <si>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</si>
  <si>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</si>
  <si>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</si>
  <si>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</si>
  <si>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</si>
  <si>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</si>
  <si>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</si>
  <si>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</si>
  <si>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</si>
  <si>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</si>
  <si>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</si>
  <si>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</si>
  <si>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</si>
  <si>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</si>
  <si>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</si>
  <si>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</si>
  <si>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</si>
  <si>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</si>
  <si>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</si>
  <si>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</si>
  <si>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</si>
  <si>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</si>
  <si>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</si>
  <si>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</si>
  <si>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</si>
  <si>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</si>
  <si>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</si>
  <si>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</si>
  <si>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</si>
  <si>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</si>
  <si>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</si>
  <si>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</si>
  <si>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</si>
  <si>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</si>
  <si>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</si>
  <si>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</si>
  <si>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</si>
  <si>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</si>
  <si>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</si>
  <si>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</si>
  <si>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</si>
  <si>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</si>
  <si>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</si>
  <si>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</si>
  <si>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</si>
  <si>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</si>
  <si>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</si>
  <si>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</si>
  <si>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</si>
  <si>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</si>
  <si>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</si>
  <si>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</si>
  <si>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</si>
  <si>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</si>
  <si>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</si>
  <si>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</si>
  <si>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</si>
  <si>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</si>
  <si>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</si>
  <si>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</si>
  <si>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</si>
  <si>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</si>
  <si>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</si>
  <si>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</si>
  <si>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</si>
  <si>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</si>
  <si>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</si>
  <si>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</si>
  <si>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</si>
  <si>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</si>
  <si>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</si>
  <si>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</si>
  <si>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</si>
  <si>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</si>
  <si>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</si>
  <si>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</si>
  <si>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</si>
  <si>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</si>
  <si>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</si>
  <si>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</si>
  <si>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</si>
  <si>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</si>
  <si>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</si>
  <si>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</si>
  <si>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</si>
  <si>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</si>
  <si>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</si>
  <si>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</si>
  <si>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</si>
  <si>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</si>
  <si>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</si>
  <si>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</si>
  <si>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</si>
  <si>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</si>
  <si>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</si>
  <si>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</si>
  <si>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</si>
  <si>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</si>
  <si>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</si>
  <si>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</si>
  <si>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</si>
  <si>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</si>
  <si>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</si>
  <si>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</si>
  <si>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</si>
  <si>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</si>
  <si>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</si>
  <si>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</si>
  <si>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</si>
  <si>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</si>
  <si>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</si>
  <si>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</si>
  <si>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</si>
  <si>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</si>
  <si>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</si>
  <si>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</si>
  <si>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</si>
  <si>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</si>
  <si>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</si>
  <si>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</si>
  <si>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</si>
  <si>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</si>
  <si>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</si>
  <si>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</si>
  <si>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</si>
  <si>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</si>
  <si>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</si>
  <si>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</si>
  <si>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</si>
  <si>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</si>
  <si>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</si>
  <si>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</si>
  <si>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</si>
  <si>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</si>
  <si>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</si>
  <si>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</si>
  <si>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</si>
  <si>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</si>
  <si>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</si>
  <si>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</si>
  <si>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</si>
  <si>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</si>
  <si>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</si>
  <si>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</si>
  <si>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</si>
  <si>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</si>
  <si>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</si>
  <si>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</si>
  <si>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</si>
  <si>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</si>
  <si>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</si>
  <si>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</si>
  <si>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</si>
  <si>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</si>
  <si>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</si>
  <si>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</si>
  <si>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</si>
  <si>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</si>
  <si>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</si>
  <si>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</si>
  <si>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</si>
  <si>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</si>
  <si>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</si>
  <si>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</si>
  <si>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</si>
  <si>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</si>
  <si>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</si>
  <si>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</si>
  <si>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</si>
  <si>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</si>
  <si>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</si>
  <si>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</si>
  <si>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</si>
  <si>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</si>
  <si>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</si>
  <si>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</si>
  <si>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</si>
  <si>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</si>
  <si>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</si>
  <si>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</si>
  <si>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</si>
  <si>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</si>
  <si>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</si>
  <si>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</si>
  <si>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</si>
  <si>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</si>
  <si>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</si>
  <si>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</si>
  <si>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</si>
  <si>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</si>
  <si>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</si>
  <si>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</si>
  <si>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</si>
  <si>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</si>
  <si>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</si>
  <si>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</si>
  <si>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</si>
  <si>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</si>
  <si>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</si>
  <si>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</si>
  <si>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</si>
  <si>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</si>
  <si>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</si>
  <si>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</si>
  <si>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</si>
  <si>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</si>
  <si>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</si>
  <si>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</si>
  <si>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</si>
  <si>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</si>
  <si>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</si>
  <si>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</si>
  <si>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</si>
  <si>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</si>
  <si>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</si>
  <si>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</si>
  <si>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</si>
  <si>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</si>
  <si>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</si>
  <si>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</si>
  <si>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</si>
  <si>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</si>
  <si>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</si>
  <si>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</si>
  <si>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</si>
  <si>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</si>
  <si>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</si>
  <si>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</si>
  <si>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</si>
  <si>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</si>
  <si>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</si>
  <si>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</si>
  <si>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</si>
  <si>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</si>
  <si>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</si>
  <si>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</si>
  <si>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</si>
  <si>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</si>
  <si>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</si>
  <si>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</si>
  <si>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</si>
  <si>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</si>
  <si>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</si>
  <si>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</si>
  <si>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</si>
  <si>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</si>
  <si>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</si>
  <si>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</si>
  <si>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</si>
  <si>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</si>
  <si>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</si>
  <si>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</si>
  <si>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</si>
  <si>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</si>
  <si>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</si>
  <si>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</si>
  <si>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</si>
  <si>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</si>
  <si>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</si>
  <si>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</si>
  <si>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</si>
  <si>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</si>
  <si>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</si>
  <si>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</si>
  <si>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</si>
  <si>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</si>
  <si>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</si>
  <si>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</si>
  <si>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</si>
  <si>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</si>
  <si>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</si>
  <si>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</si>
  <si>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</si>
  <si>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</si>
  <si>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</si>
  <si>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</si>
  <si>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</si>
  <si>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</si>
  <si>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</si>
  <si>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</si>
  <si>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</si>
  <si>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</si>
  <si>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</si>
  <si>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</si>
  <si>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</si>
  <si>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</si>
  <si>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</si>
  <si>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</si>
  <si>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</si>
  <si>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</si>
  <si>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</si>
  <si>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</si>
  <si>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</si>
  <si>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</si>
  <si>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</si>
  <si>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</si>
  <si>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</si>
  <si>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</si>
  <si>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</si>
  <si>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</si>
  <si>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</si>
  <si>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</si>
  <si>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</si>
  <si>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</si>
  <si>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</si>
  <si>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</si>
  <si>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</si>
  <si>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</si>
  <si>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</si>
  <si>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</si>
  <si>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</si>
  <si>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</si>
  <si>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</si>
  <si>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</si>
  <si>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</si>
  <si>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</si>
  <si>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</si>
  <si>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</si>
  <si>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</si>
  <si>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</si>
  <si>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</si>
  <si>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</si>
  <si>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</si>
  <si>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</si>
  <si>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</si>
  <si>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</si>
  <si>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</si>
  <si>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</si>
  <si>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</si>
  <si>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</si>
  <si>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</si>
  <si>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</si>
  <si>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</si>
  <si>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</si>
  <si>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</si>
  <si>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</si>
  <si>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</si>
  <si>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</si>
  <si>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</si>
  <si>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</si>
  <si>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</si>
  <si>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</si>
  <si>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</si>
  <si>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</si>
  <si>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</si>
  <si>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</si>
  <si>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</si>
  <si>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</si>
  <si>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</si>
  <si>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</si>
  <si>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</si>
  <si>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</si>
  <si>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</si>
  <si>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</si>
  <si>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</si>
  <si>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</si>
  <si>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</si>
  <si>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</si>
  <si>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</si>
  <si>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</si>
  <si>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</si>
  <si>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</si>
  <si>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</si>
  <si>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</si>
  <si>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</si>
  <si>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</si>
  <si>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</si>
  <si>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</si>
  <si>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</si>
  <si>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</si>
  <si>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</si>
  <si>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</si>
  <si>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</si>
  <si>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</si>
  <si>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</si>
  <si>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</si>
  <si>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</si>
  <si>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</si>
  <si>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</si>
  <si>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</si>
  <si>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</si>
  <si>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</si>
  <si>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</si>
  <si>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</si>
  <si>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</si>
  <si>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</si>
  <si>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</si>
  <si>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</si>
  <si>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</si>
  <si>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</si>
  <si>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</si>
  <si>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</si>
  <si>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</si>
  <si>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</si>
  <si>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</si>
  <si>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</si>
  <si>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</si>
  <si>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</si>
  <si>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</si>
  <si>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</si>
  <si>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</si>
  <si>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</si>
  <si>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</si>
  <si>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</si>
  <si>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</si>
  <si>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</si>
  <si>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</si>
  <si>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</si>
  <si>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</si>
  <si>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</si>
  <si>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</si>
  <si>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</si>
  <si>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</si>
  <si>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</si>
  <si>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</si>
  <si>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</si>
  <si>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</si>
  <si>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</si>
  <si>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</si>
  <si>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</si>
  <si>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</si>
  <si>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</si>
  <si>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</si>
  <si>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</si>
  <si>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</si>
  <si>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</si>
  <si>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</si>
  <si>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</si>
  <si>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</si>
  <si>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</si>
  <si>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</si>
  <si>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</si>
  <si>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</si>
  <si>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</si>
  <si>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</si>
  <si>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</si>
  <si>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</si>
  <si>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</si>
  <si>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</si>
  <si>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</si>
  <si>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</si>
  <si>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</si>
  <si>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</si>
  <si>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</si>
  <si>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</si>
  <si>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</si>
  <si>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</si>
  <si>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</si>
  <si>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</si>
  <si>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</si>
  <si>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</si>
  <si>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</si>
  <si>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</si>
  <si>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</si>
  <si>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</si>
  <si>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</si>
  <si>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</si>
  <si>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</si>
  <si>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</si>
  <si>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</si>
  <si>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</si>
  <si>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</si>
  <si>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</si>
  <si>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</si>
  <si>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</si>
  <si>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</si>
  <si>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</si>
  <si>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</si>
  <si>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</si>
  <si>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</si>
  <si>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</si>
  <si>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</si>
  <si>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</si>
  <si>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</si>
  <si>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</si>
  <si>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</si>
  <si>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</si>
  <si>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</si>
  <si>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</si>
  <si>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</si>
  <si>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</si>
  <si>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</si>
  <si>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</si>
  <si>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</si>
  <si>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</si>
  <si>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</si>
  <si>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</si>
  <si>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</si>
  <si>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</si>
  <si>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</si>
  <si>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</si>
  <si>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</si>
  <si>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</si>
  <si>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</si>
  <si>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</si>
  <si>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</si>
  <si>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</si>
  <si>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</si>
  <si>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</si>
  <si>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</si>
  <si>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</si>
  <si>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</si>
  <si>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</si>
  <si>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</si>
  <si>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</si>
  <si>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</si>
  <si>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</si>
  <si>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</si>
  <si>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</si>
  <si>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</si>
  <si>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</si>
  <si>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</si>
  <si>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</si>
  <si>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</si>
  <si>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</si>
  <si>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</si>
  <si>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</si>
  <si>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</si>
  <si>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</si>
  <si>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</si>
  <si>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</si>
  <si>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</si>
  <si>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</si>
  <si>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</si>
  <si>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</si>
  <si>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</si>
  <si>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</si>
  <si>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</si>
  <si>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</si>
  <si>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</si>
  <si>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</si>
  <si>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</si>
  <si>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</si>
  <si>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</si>
  <si>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</si>
  <si>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</si>
  <si>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</si>
  <si>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</si>
  <si>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</si>
  <si>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</si>
  <si>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</si>
  <si>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</si>
  <si>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</si>
  <si>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</si>
  <si>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</si>
  <si>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</si>
  <si>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</si>
  <si>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</si>
  <si>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</si>
  <si>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</si>
  <si>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</si>
  <si>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</si>
  <si>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</si>
  <si>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</si>
  <si>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</si>
  <si>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</si>
  <si>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</si>
  <si>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</si>
  <si>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</si>
  <si>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</si>
  <si>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</si>
  <si>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</si>
  <si>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</si>
  <si>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</si>
  <si>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</si>
  <si>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</si>
  <si>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</si>
  <si>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</si>
  <si>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</si>
  <si>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</si>
  <si>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</si>
  <si>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</si>
  <si>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</si>
  <si>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</si>
  <si>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</si>
  <si>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</si>
  <si>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</si>
  <si>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</si>
  <si>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</si>
  <si>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</si>
  <si>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</si>
  <si>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</si>
  <si>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</si>
  <si>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</si>
  <si>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</si>
  <si>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</si>
  <si>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</si>
  <si>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</si>
  <si>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</si>
  <si>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</si>
  <si>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</si>
  <si>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</si>
  <si>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</si>
  <si>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</si>
  <si>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</si>
  <si>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</si>
  <si>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</si>
  <si>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</si>
  <si>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</si>
  <si>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</si>
  <si>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</si>
  <si>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</si>
  <si>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</si>
  <si>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</si>
  <si>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</si>
  <si>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</si>
  <si>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</si>
  <si>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</si>
  <si>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</si>
  <si>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</si>
  <si>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</si>
  <si>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</si>
  <si>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</si>
  <si>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</si>
  <si>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</si>
  <si>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</si>
  <si>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</si>
  <si>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</si>
  <si>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</si>
  <si>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</si>
  <si>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</si>
  <si>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</si>
  <si>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</si>
  <si>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</si>
  <si>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</si>
  <si>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</si>
  <si>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</si>
  <si>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</si>
  <si>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</si>
  <si>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</si>
  <si>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</si>
  <si>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</si>
  <si>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</si>
  <si>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</si>
  <si>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</si>
  <si>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</si>
  <si>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</si>
  <si>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</si>
  <si>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</si>
  <si>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</si>
  <si>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</si>
  <si>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</si>
  <si>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</si>
  <si>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</si>
  <si>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</si>
  <si>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</si>
  <si>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</si>
  <si>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</si>
  <si>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</si>
  <si>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</si>
  <si>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</si>
  <si>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</si>
  <si>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</si>
  <si>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</si>
  <si>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</si>
  <si>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</si>
  <si>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</si>
  <si>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</si>
  <si>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</si>
  <si>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</si>
  <si>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</si>
  <si>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</si>
  <si>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</si>
  <si>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</si>
  <si>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</si>
  <si>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</si>
  <si>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</si>
  <si>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</si>
  <si>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</si>
  <si>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</si>
  <si>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</si>
  <si>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</si>
  <si>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</si>
  <si>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</si>
  <si>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</si>
  <si>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</si>
  <si>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</si>
  <si>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</si>
  <si>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</si>
  <si>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</si>
  <si>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</si>
  <si>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</si>
  <si>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</si>
  <si>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</si>
  <si>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</si>
  <si>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</si>
  <si>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</si>
  <si>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</si>
  <si>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</si>
  <si>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</si>
  <si>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</si>
  <si>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</si>
  <si>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</si>
  <si>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</si>
  <si>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</si>
  <si>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</si>
  <si>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</si>
  <si>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</si>
  <si>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</si>
  <si>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</si>
  <si>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</si>
  <si>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</si>
  <si>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</si>
  <si>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</si>
  <si>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</si>
  <si>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</si>
  <si>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</si>
  <si>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</si>
  <si>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</si>
  <si>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</si>
  <si>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</si>
  <si>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</si>
  <si>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</si>
  <si>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</si>
  <si>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</si>
  <si>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</si>
  <si>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</si>
  <si>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</si>
  <si>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</si>
  <si>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</si>
  <si>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</si>
  <si>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</si>
  <si>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</si>
  <si>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</si>
  <si>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</si>
  <si>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</si>
  <si>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</si>
  <si>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</si>
  <si>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</si>
  <si>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</si>
  <si>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</si>
  <si>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</si>
  <si>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</si>
  <si>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</si>
  <si>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</si>
  <si>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</si>
  <si>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</si>
  <si>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</si>
  <si>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</si>
  <si>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</si>
  <si>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</si>
  <si>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</si>
  <si>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</si>
  <si>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</si>
  <si>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</si>
  <si>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</si>
  <si>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</si>
  <si>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</si>
  <si>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</si>
  <si>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</si>
  <si>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</si>
  <si>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</si>
  <si>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</si>
  <si>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</si>
  <si>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</si>
  <si>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</si>
  <si>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</si>
  <si>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</si>
  <si>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</si>
  <si>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</si>
  <si>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</si>
  <si>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</si>
  <si>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</si>
  <si>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</si>
  <si>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</si>
  <si>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</si>
  <si>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</si>
  <si>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</si>
  <si>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</si>
  <si>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</si>
  <si>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</si>
  <si>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</si>
  <si>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</si>
  <si>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</si>
  <si>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</si>
  <si>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</si>
  <si>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</si>
  <si>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</si>
  <si>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</si>
  <si>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</si>
  <si>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</si>
  <si>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</si>
  <si>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</si>
  <si>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</si>
  <si>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</si>
  <si>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</si>
  <si>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</si>
  <si>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</si>
  <si>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</si>
  <si>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</si>
  <si>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</si>
  <si>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</si>
  <si>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</si>
  <si>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</si>
  <si>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</si>
  <si>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</si>
  <si>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</si>
  <si>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</si>
  <si>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</si>
  <si>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</si>
  <si>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</si>
  <si>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</si>
  <si>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</si>
  <si>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</si>
  <si>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</si>
  <si>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</si>
  <si>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</si>
  <si>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</si>
  <si>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</si>
  <si>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</si>
  <si>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</si>
  <si>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</si>
  <si>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</si>
  <si>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</si>
  <si>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</si>
  <si>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</si>
  <si>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</si>
  <si>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</si>
  <si>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</si>
  <si>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</si>
  <si>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</si>
  <si>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</si>
  <si>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</si>
  <si>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</si>
  <si>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</si>
  <si>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</si>
  <si>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</si>
  <si>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</si>
  <si>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</si>
  <si>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</si>
  <si>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</si>
  <si>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</si>
  <si>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</si>
  <si>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</si>
  <si>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</si>
  <si>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</si>
  <si>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</si>
  <si>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</si>
  <si>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</si>
  <si>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</si>
  <si>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</si>
  <si>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</si>
  <si>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</si>
  <si>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</si>
  <si>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</si>
  <si>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</si>
  <si>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</si>
  <si>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</si>
  <si>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</si>
  <si>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</si>
  <si>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</si>
  <si>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</si>
  <si>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</si>
  <si>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</si>
  <si>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</si>
  <si>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</si>
  <si>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</si>
  <si>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</si>
  <si>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</si>
  <si>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</si>
  <si>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</si>
  <si>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</si>
  <si>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</si>
  <si>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</si>
  <si>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</si>
  <si>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</si>
  <si>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</si>
  <si>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</si>
  <si>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</si>
  <si>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</si>
  <si>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</si>
  <si>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</si>
  <si>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</si>
  <si>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</si>
  <si>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</si>
  <si>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</si>
  <si>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</si>
  <si>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</si>
  <si>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</si>
  <si>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</si>
  <si>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</si>
  <si>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</si>
  <si>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</si>
  <si>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</si>
  <si>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</si>
  <si>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</si>
  <si>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</si>
  <si>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</si>
  <si>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</si>
  <si>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</si>
  <si>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</si>
  <si>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</si>
  <si>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</si>
  <si>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</si>
  <si>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</si>
  <si>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</si>
  <si>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</si>
  <si>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</si>
  <si>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</si>
  <si>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</si>
  <si>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</si>
  <si>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</si>
  <si>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</si>
  <si>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</si>
  <si>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</si>
  <si>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</si>
  <si>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</si>
  <si>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</si>
  <si>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</si>
  <si>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</si>
  <si>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</si>
  <si>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</si>
  <si>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</si>
  <si>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</si>
  <si>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</si>
  <si>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</si>
  <si>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</si>
  <si>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</si>
  <si>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</si>
  <si>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</si>
  <si>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</si>
  <si>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</si>
  <si>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</si>
  <si>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</si>
  <si>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</si>
  <si>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</si>
  <si>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</si>
  <si>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</si>
  <si>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</si>
  <si>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</si>
  <si>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</si>
  <si>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</si>
  <si>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</si>
  <si>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</si>
  <si>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</si>
  <si>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</si>
  <si>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</si>
  <si>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</si>
  <si>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</si>
  <si>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</si>
  <si>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</si>
  <si>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</si>
  <si>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</si>
  <si>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</si>
  <si>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</si>
  <si>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</si>
  <si>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</si>
  <si>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</si>
  <si>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</si>
  <si>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</si>
  <si>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</si>
  <si>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</si>
  <si>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</si>
  <si>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</si>
  <si>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</si>
  <si>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</si>
  <si>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</si>
  <si>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</si>
  <si>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</si>
  <si>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</si>
  <si>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</si>
  <si>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</si>
  <si>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</si>
  <si>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</si>
  <si>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</si>
  <si>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</si>
  <si>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</si>
  <si>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</si>
  <si>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</si>
  <si>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</si>
  <si>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</si>
  <si>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</si>
  <si>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</si>
  <si>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</si>
  <si>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</si>
  <si>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</si>
  <si>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</si>
  <si>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</si>
  <si>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</si>
  <si>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</si>
  <si>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</si>
  <si>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</si>
  <si>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</si>
  <si>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</si>
  <si>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</si>
  <si>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</si>
  <si>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</si>
  <si>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</si>
  <si>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</si>
  <si>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</si>
  <si>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</si>
  <si>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</si>
  <si>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</si>
  <si>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</si>
  <si>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</si>
  <si>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</si>
  <si>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</si>
  <si>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</si>
  <si>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</si>
  <si>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</si>
  <si>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</si>
  <si>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</si>
  <si>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</si>
  <si>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</si>
  <si>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</si>
  <si>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</si>
  <si>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</si>
  <si>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</si>
  <si>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</si>
  <si>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</si>
  <si>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</si>
  <si>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</si>
  <si>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</si>
  <si>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</si>
  <si>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</si>
  <si>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</si>
  <si>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</si>
  <si>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</si>
  <si>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</si>
  <si>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</si>
  <si>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</si>
  <si>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</si>
  <si>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</si>
  <si>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</si>
  <si>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</si>
  <si>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</si>
  <si>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</si>
  <si>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</si>
  <si>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</si>
  <si>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</si>
  <si>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</si>
  <si>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</si>
  <si>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</si>
  <si>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</si>
  <si>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</si>
  <si>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</si>
  <si>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</si>
  <si>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</si>
  <si>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</si>
  <si>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</si>
  <si>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</si>
  <si>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</si>
  <si>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</si>
  <si>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</si>
  <si>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</si>
  <si>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</si>
  <si>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</si>
  <si>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</si>
  <si>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</si>
  <si>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</si>
  <si>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</si>
  <si>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</si>
  <si>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</si>
  <si>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</si>
  <si>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</si>
  <si>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</si>
  <si>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</si>
  <si>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</si>
  <si>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</si>
  <si>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</si>
  <si>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</si>
  <si>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</si>
  <si>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</si>
  <si>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</si>
  <si>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</si>
  <si>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</si>
  <si>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</si>
  <si>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</si>
  <si>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</si>
  <si>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</si>
  <si>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</si>
  <si>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</si>
  <si>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</si>
  <si>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</si>
  <si>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</si>
  <si>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</si>
  <si>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</si>
  <si>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</si>
  <si>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</si>
  <si>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</si>
  <si>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</si>
  <si>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</si>
  <si>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</si>
  <si>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</si>
  <si>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</si>
  <si>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</si>
  <si>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</si>
  <si>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</si>
  <si>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</si>
  <si>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</si>
  <si>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</si>
  <si>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</si>
  <si>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</si>
  <si>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</si>
  <si>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</si>
  <si>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</si>
  <si>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</si>
  <si>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</si>
  <si>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</si>
  <si>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</si>
  <si>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</si>
  <si>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</si>
  <si>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</si>
  <si>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</si>
  <si>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</si>
  <si>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</si>
  <si>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</si>
  <si>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</si>
  <si>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</si>
  <si>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</si>
  <si>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</si>
  <si>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</si>
  <si>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</si>
  <si>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</si>
  <si>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</si>
  <si>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</si>
  <si>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</si>
  <si>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</si>
  <si>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</si>
  <si>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</si>
  <si>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</si>
  <si>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</si>
  <si>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</si>
  <si>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</si>
  <si>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</si>
  <si>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</si>
  <si>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</si>
  <si>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</si>
  <si>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</si>
  <si>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</si>
  <si>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</si>
  <si>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</si>
  <si>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</si>
  <si>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</si>
  <si>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</si>
  <si>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</si>
  <si>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</si>
  <si>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</si>
  <si>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</si>
  <si>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</si>
  <si>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</si>
  <si>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</si>
  <si>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</si>
  <si>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</si>
  <si>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</si>
  <si>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</si>
  <si>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</si>
  <si>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</si>
  <si>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</si>
  <si>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</si>
  <si>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</si>
  <si>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</si>
  <si>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</si>
  <si>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</si>
  <si>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</si>
  <si>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</si>
  <si>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</si>
  <si>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</si>
  <si>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</si>
  <si>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</si>
  <si>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</si>
  <si>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</si>
  <si>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</si>
  <si>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</si>
  <si>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</si>
  <si>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</si>
  <si>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</si>
  <si>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</si>
  <si>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</si>
  <si>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</si>
  <si>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</si>
  <si>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</si>
  <si>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</si>
  <si>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</si>
  <si>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</si>
  <si>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</si>
  <si>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</si>
  <si>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</si>
  <si>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</si>
  <si>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</si>
  <si>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</si>
  <si>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</si>
  <si>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</si>
  <si>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</si>
  <si>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</si>
  <si>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</si>
  <si>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</si>
  <si>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</si>
  <si>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</si>
  <si>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</si>
  <si>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</si>
  <si>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</si>
  <si>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</si>
  <si>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</si>
  <si>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</si>
  <si>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</si>
  <si>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</si>
  <si>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</si>
  <si>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</si>
  <si>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</si>
  <si>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</si>
  <si>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</si>
  <si>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</si>
  <si>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</si>
  <si>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</si>
  <si>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</si>
  <si>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</si>
  <si>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</si>
  <si>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</si>
  <si>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</si>
  <si>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</si>
  <si>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</si>
  <si>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</si>
  <si>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</si>
  <si>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</si>
  <si>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</si>
  <si>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</si>
  <si>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</si>
  <si>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</si>
  <si>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</si>
  <si>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</si>
  <si>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</si>
  <si>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</si>
  <si>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</si>
  <si>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</si>
  <si>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</si>
  <si>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</si>
  <si>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</si>
  <si>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</si>
  <si>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</si>
  <si>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</si>
  <si>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</si>
  <si>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</si>
  <si>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</si>
  <si>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</si>
  <si>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</si>
  <si>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</si>
  <si>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</si>
  <si>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</si>
  <si>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</si>
  <si>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</si>
  <si>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</si>
  <si>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</si>
  <si>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</si>
  <si>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</si>
  <si>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</si>
  <si>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</si>
  <si>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</si>
  <si>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</si>
  <si>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</si>
  <si>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</si>
  <si>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</si>
  <si>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</si>
  <si>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</si>
  <si>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</si>
  <si>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</si>
  <si>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</si>
  <si>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</si>
  <si>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</si>
  <si>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</si>
  <si>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</si>
  <si>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</si>
  <si>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</si>
  <si>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</si>
  <si>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</si>
  <si>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</si>
  <si>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</si>
  <si>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</si>
  <si>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</si>
  <si>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</si>
  <si>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</si>
  <si>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</si>
  <si>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</si>
  <si>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</si>
  <si>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</si>
  <si>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</si>
  <si>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</si>
  <si>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</si>
  <si>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</si>
  <si>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</si>
  <si>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</si>
  <si>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</si>
  <si>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</si>
  <si>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</si>
  <si>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</si>
  <si>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</si>
  <si>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</si>
  <si>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</si>
  <si>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</si>
  <si>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</si>
  <si>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</si>
  <si>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</si>
  <si>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</si>
  <si>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</si>
  <si>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</si>
  <si>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</si>
  <si>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</si>
  <si>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</si>
  <si>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</si>
  <si>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</si>
  <si>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</si>
  <si>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</si>
  <si>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</si>
  <si>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</si>
  <si>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</si>
  <si>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</si>
  <si>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</si>
  <si>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</si>
  <si>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</si>
  <si>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</si>
  <si>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</si>
  <si>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</si>
  <si>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</si>
  <si>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</si>
  <si>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</si>
  <si>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</si>
  <si>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</si>
  <si>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</si>
  <si>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</si>
  <si>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</si>
  <si>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</si>
  <si>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</si>
  <si>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</si>
  <si>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</si>
  <si>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</si>
  <si>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</si>
  <si>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</si>
  <si>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</si>
  <si>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</si>
  <si>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</si>
  <si>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</si>
  <si>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</si>
  <si>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</si>
  <si>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</si>
  <si>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</si>
  <si>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</si>
  <si>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</si>
  <si>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</si>
  <si>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</si>
  <si>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</si>
  <si>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</si>
  <si>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</si>
  <si>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</si>
  <si>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</si>
  <si>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</si>
  <si>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</si>
  <si>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</si>
  <si>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</si>
  <si>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</si>
  <si>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</si>
  <si>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</si>
  <si>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</si>
  <si>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</si>
  <si>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</si>
  <si>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</si>
  <si>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</si>
  <si>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</si>
  <si>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</si>
  <si>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</si>
  <si>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</si>
  <si>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</si>
  <si>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</si>
  <si>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</si>
  <si>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</si>
  <si>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</si>
  <si>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</si>
  <si>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</si>
  <si>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</si>
  <si>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</si>
  <si>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</si>
  <si>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</si>
  <si>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</si>
  <si>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</si>
  <si>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</si>
  <si>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</si>
  <si>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</si>
  <si>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</si>
  <si>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</si>
  <si>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</si>
  <si>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</si>
  <si>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</si>
  <si>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</si>
  <si>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</si>
  <si>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</si>
  <si>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</si>
  <si>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</si>
  <si>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</si>
  <si>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</si>
  <si>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</si>
  <si>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</si>
  <si>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</si>
  <si>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</si>
  <si>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</si>
  <si>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</si>
  <si>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</si>
  <si>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</si>
  <si>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</si>
  <si>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</si>
  <si>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</si>
  <si>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</si>
  <si>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</si>
  <si>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</si>
  <si>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</si>
  <si>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</si>
  <si>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</si>
  <si>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</si>
  <si>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</si>
  <si>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</si>
  <si>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</si>
  <si>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</si>
  <si>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</si>
  <si>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</si>
  <si>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</si>
  <si>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</si>
  <si>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</si>
  <si>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</si>
  <si>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</si>
  <si>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</si>
  <si>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</si>
  <si>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</si>
  <si>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</si>
  <si>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</si>
  <si>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</si>
  <si>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</si>
  <si>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</si>
  <si>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</si>
  <si>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</si>
  <si>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</si>
  <si>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</si>
  <si>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</si>
  <si>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</si>
  <si>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</si>
  <si>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</si>
  <si>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</si>
  <si>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</si>
  <si>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</si>
  <si>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</si>
  <si>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</si>
  <si>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</si>
  <si>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</si>
  <si>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</si>
  <si>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</si>
  <si>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</si>
  <si>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</si>
  <si>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</si>
  <si>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</si>
  <si>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</si>
  <si>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</si>
  <si>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</si>
  <si>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</si>
  <si>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</si>
  <si>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</si>
  <si>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</si>
  <si>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</si>
  <si>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</si>
  <si>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</si>
  <si>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</si>
  <si>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</si>
  <si>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</si>
  <si>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</si>
  <si>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</si>
  <si>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</si>
  <si>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</si>
  <si>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</si>
  <si>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</si>
  <si>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</si>
  <si>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</si>
  <si>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</si>
  <si>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</si>
  <si>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</si>
  <si>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</si>
  <si>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</si>
  <si>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</si>
  <si>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</si>
  <si>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</si>
  <si>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</si>
  <si>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</si>
  <si>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</si>
  <si>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</si>
  <si>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</si>
  <si>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</si>
  <si>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</si>
  <si>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</si>
  <si>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</si>
  <si>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</si>
  <si>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</si>
  <si>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</si>
  <si>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</si>
  <si>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</si>
  <si>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</si>
  <si>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</si>
  <si>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</si>
  <si>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</si>
  <si>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</si>
  <si>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</si>
  <si>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</si>
  <si>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</si>
  <si>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</si>
  <si>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</si>
  <si>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</si>
  <si>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</si>
  <si>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</si>
  <si>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</si>
  <si>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</si>
  <si>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</si>
  <si>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</si>
  <si>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</si>
  <si>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</si>
  <si>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</si>
  <si>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</si>
  <si>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</si>
  <si>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</si>
  <si>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</si>
  <si>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</si>
  <si>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</si>
  <si>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</si>
  <si>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</si>
  <si>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</si>
  <si>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</si>
  <si>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</si>
  <si>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</si>
  <si>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</si>
  <si>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</si>
  <si>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</si>
  <si>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</si>
  <si>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</si>
  <si>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</si>
  <si>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</si>
  <si>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</si>
  <si>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</si>
  <si>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</si>
  <si>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</si>
  <si>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</si>
  <si>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</si>
  <si>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</si>
  <si>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</si>
  <si>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</si>
  <si>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</si>
  <si>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</si>
  <si>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</si>
  <si>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</si>
  <si>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</si>
  <si>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</si>
  <si>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</si>
  <si>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</si>
  <si>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</si>
  <si>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</si>
  <si>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</si>
  <si>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</si>
  <si>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</si>
  <si>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</si>
  <si>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</si>
  <si>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</si>
  <si>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</si>
  <si>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</si>
  <si>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</si>
  <si>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</si>
  <si>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</si>
  <si>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</si>
  <si>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</si>
  <si>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</si>
  <si>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</si>
  <si>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</si>
  <si>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</si>
  <si>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</si>
  <si>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</si>
  <si>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</si>
  <si>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</si>
  <si>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</si>
  <si>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</si>
  <si>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</si>
  <si>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</si>
  <si>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</si>
  <si>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</si>
  <si>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</si>
  <si>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</si>
  <si>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</si>
  <si>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</si>
  <si>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</si>
  <si>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</si>
  <si>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</si>
  <si>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</si>
  <si>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</si>
  <si>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</si>
  <si>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</si>
  <si>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</si>
  <si>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</si>
  <si>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</si>
  <si>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</si>
  <si>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</si>
  <si>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</si>
  <si>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</si>
  <si>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</si>
  <si>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</si>
  <si>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</si>
  <si>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</si>
  <si>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</si>
  <si>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</si>
  <si>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</si>
  <si>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</si>
  <si>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</si>
  <si>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</si>
  <si>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</si>
  <si>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</si>
  <si>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</si>
  <si>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</si>
  <si>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</si>
  <si>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</si>
  <si>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</si>
  <si>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</si>
  <si>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</si>
  <si>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</si>
  <si>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</si>
  <si>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</si>
  <si>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</si>
  <si>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</si>
  <si>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</si>
  <si>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</si>
  <si>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</si>
  <si>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</si>
  <si>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</si>
  <si>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</si>
  <si>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</si>
  <si>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</si>
  <si>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</si>
  <si>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</si>
  <si>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</si>
  <si>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</si>
  <si>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</si>
  <si>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</si>
  <si>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</si>
  <si>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</si>
  <si>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</si>
  <si>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</si>
  <si>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</si>
  <si>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</si>
  <si>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</si>
  <si>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</si>
  <si>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</si>
  <si>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</si>
  <si>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</si>
  <si>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</si>
  <si>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</si>
  <si>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</si>
  <si>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</si>
  <si>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</si>
  <si>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</si>
  <si>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</si>
  <si>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</si>
  <si>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</si>
  <si>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</si>
  <si>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</si>
  <si>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</si>
  <si>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</si>
  <si>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</si>
  <si>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</si>
  <si>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</si>
  <si>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</si>
  <si>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</si>
  <si>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</si>
  <si>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</si>
  <si>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</si>
  <si>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</si>
  <si>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</si>
  <si>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</si>
  <si>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</si>
  <si>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</si>
  <si>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</si>
  <si>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</si>
  <si>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</si>
  <si>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</si>
  <si>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</si>
  <si>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</si>
  <si>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</si>
  <si>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</si>
  <si>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</si>
  <si>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</si>
  <si>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</si>
  <si>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</si>
  <si>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</si>
  <si>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</si>
  <si>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</si>
  <si>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</si>
  <si>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</si>
  <si>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</si>
  <si>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</si>
  <si>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</si>
  <si>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</si>
  <si>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</si>
  <si>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</si>
  <si>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</si>
  <si>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</si>
  <si>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</si>
  <si>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</si>
  <si>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</si>
  <si>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</si>
  <si>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</si>
  <si>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</si>
  <si>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</si>
  <si>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</si>
  <si>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</si>
  <si>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</si>
  <si>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</si>
  <si>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</si>
  <si>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</si>
  <si>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</si>
  <si>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</si>
  <si>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</si>
  <si>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</si>
  <si>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</si>
  <si>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</si>
  <si>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</si>
  <si>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</si>
  <si>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</si>
  <si>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</si>
  <si>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</si>
  <si>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</si>
  <si>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</si>
  <si>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</si>
  <si>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</si>
  <si>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</si>
  <si>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</si>
  <si>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</si>
  <si>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</si>
  <si>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</si>
  <si>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</si>
  <si>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</si>
  <si>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</si>
  <si>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</si>
  <si>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</si>
  <si>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</si>
  <si>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</si>
  <si>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</si>
  <si>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</si>
  <si>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</si>
  <si>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</si>
  <si>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</si>
  <si>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</si>
  <si>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</si>
  <si>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</si>
  <si>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</si>
  <si>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</si>
  <si>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</si>
  <si>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</si>
  <si>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</si>
  <si>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</si>
  <si>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</si>
  <si>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</si>
  <si>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</si>
  <si>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</si>
  <si>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</si>
  <si>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</si>
  <si>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</si>
  <si>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</si>
  <si>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</si>
  <si>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</si>
  <si>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</si>
  <si>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</si>
  <si>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</si>
  <si>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</si>
  <si>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</si>
  <si>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</si>
  <si>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</si>
  <si>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</si>
  <si>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</si>
  <si>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</si>
  <si>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</si>
  <si>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</si>
  <si>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</si>
  <si>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</si>
  <si>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</si>
  <si>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</si>
  <si>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</si>
  <si>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</si>
  <si>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</si>
  <si>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</si>
  <si>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</si>
  <si>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</si>
  <si>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</si>
  <si>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</si>
  <si>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</si>
  <si>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</si>
  <si>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</si>
  <si>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</si>
  <si>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</si>
  <si>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</si>
  <si>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</si>
  <si>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</si>
  <si>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</si>
  <si>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</si>
  <si>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</si>
  <si>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</si>
  <si>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</si>
  <si>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</si>
  <si>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</si>
  <si>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</si>
  <si>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</si>
  <si>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</si>
  <si>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</si>
  <si>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</si>
  <si>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</si>
  <si>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</si>
  <si>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</si>
  <si>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</si>
  <si>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</si>
  <si>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</si>
  <si>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</si>
  <si>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</si>
  <si>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</si>
  <si>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</si>
  <si>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</si>
  <si>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</si>
  <si>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</si>
  <si>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</si>
  <si>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</si>
  <si>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</si>
  <si>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</si>
  <si>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</si>
  <si>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</si>
  <si>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</si>
  <si>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</si>
  <si>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</si>
  <si>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</si>
  <si>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</si>
  <si>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</si>
  <si>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</si>
  <si>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</si>
  <si>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</si>
  <si>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</si>
  <si>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</si>
  <si>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</si>
  <si>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</si>
  <si>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</si>
  <si>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</si>
  <si>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</si>
  <si>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</si>
  <si>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</si>
  <si>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</si>
  <si>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</si>
  <si>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</si>
  <si>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</si>
  <si>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</si>
  <si>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</si>
  <si>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</si>
  <si>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</si>
  <si>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</si>
  <si>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</si>
  <si>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</si>
  <si>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</si>
  <si>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</si>
  <si>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</si>
  <si>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</si>
  <si>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</si>
  <si>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</si>
  <si>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</si>
  <si>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</si>
  <si>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</si>
  <si>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</si>
  <si>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</si>
  <si>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</si>
  <si>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</si>
  <si>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</si>
  <si>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</si>
  <si>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</si>
  <si>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</si>
  <si>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</si>
  <si>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</si>
  <si>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</si>
  <si>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</si>
  <si>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</si>
  <si>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</si>
  <si>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</si>
  <si>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</si>
  <si>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</si>
  <si>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</si>
  <si>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</si>
  <si>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</si>
  <si>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</si>
  <si>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</si>
  <si>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</si>
  <si>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</si>
  <si>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</si>
  <si>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</si>
  <si>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</si>
  <si>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</si>
  <si>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</si>
  <si>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</si>
  <si>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</si>
  <si>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</si>
  <si>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</si>
  <si>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</si>
  <si>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</si>
  <si>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</si>
  <si>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</si>
  <si>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</si>
  <si>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</si>
  <si>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</si>
  <si>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</si>
  <si>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</si>
  <si>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</si>
  <si>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</si>
  <si>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</si>
  <si>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</si>
  <si>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</si>
  <si>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</si>
  <si>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</si>
  <si>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</si>
  <si>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</si>
  <si>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</si>
  <si>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</si>
  <si>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</si>
  <si>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</si>
  <si>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</si>
  <si>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</si>
  <si>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</si>
  <si>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</si>
  <si>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</si>
  <si>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</si>
  <si>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</si>
  <si>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</si>
  <si>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</si>
  <si>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</si>
  <si>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</si>
  <si>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</si>
  <si>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</si>
  <si>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</si>
  <si>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</si>
  <si>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</si>
  <si>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</si>
  <si>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</si>
  <si>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</si>
  <si>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</si>
  <si>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</si>
  <si>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</si>
  <si>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</si>
  <si>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</si>
  <si>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</si>
  <si>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</si>
  <si>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</si>
  <si>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</si>
  <si>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</si>
  <si>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</si>
  <si>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</si>
  <si>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</si>
  <si>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</si>
  <si>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</si>
  <si>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</si>
  <si>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</si>
  <si>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</si>
  <si>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</si>
  <si>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</si>
  <si>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</si>
  <si>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</si>
  <si>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</si>
  <si>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</si>
  <si>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</si>
  <si>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</si>
  <si>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</si>
  <si>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</si>
  <si>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</si>
  <si>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</si>
  <si>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</si>
  <si>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</si>
  <si>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</si>
  <si>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</si>
  <si>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</si>
  <si>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</si>
  <si>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</si>
  <si>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</si>
  <si>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</si>
  <si>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</si>
  <si>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</si>
  <si>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</si>
  <si>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</si>
  <si>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</si>
  <si>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</si>
  <si>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</si>
  <si>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</si>
  <si>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</si>
  <si>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</si>
  <si>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</si>
  <si>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</si>
  <si>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</si>
  <si>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</si>
  <si>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</si>
  <si>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</si>
  <si>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</si>
  <si>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</si>
  <si>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</si>
  <si>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</si>
  <si>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</si>
  <si>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</si>
  <si>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</si>
  <si>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</si>
  <si>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</si>
  <si>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</si>
  <si>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</si>
  <si>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</si>
  <si>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</si>
  <si>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</si>
  <si>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</si>
  <si>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</si>
  <si>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</si>
  <si>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</si>
  <si>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</si>
  <si>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</si>
  <si>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</si>
  <si>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</si>
  <si>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</si>
  <si>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</si>
  <si>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</si>
  <si>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</si>
  <si>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</si>
  <si>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</si>
  <si>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</si>
  <si>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</si>
  <si>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</si>
  <si>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</si>
  <si>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</si>
  <si>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</si>
  <si>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</si>
  <si>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</si>
  <si>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</si>
  <si>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</si>
  <si>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</si>
  <si>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</si>
  <si>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</si>
  <si>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</si>
  <si>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</si>
  <si>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</si>
  <si>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</si>
  <si>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</si>
  <si>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</si>
  <si>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</si>
  <si>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</si>
  <si>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</si>
  <si>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</si>
  <si>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</si>
  <si>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</si>
  <si>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</si>
  <si>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</si>
  <si>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</si>
  <si>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</si>
  <si>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</si>
  <si>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</si>
  <si>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</si>
  <si>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</si>
  <si>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</si>
  <si>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</si>
  <si>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</si>
  <si>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</si>
  <si>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</si>
  <si>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</si>
  <si>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</si>
  <si>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</si>
  <si>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</si>
  <si>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</si>
  <si>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</si>
  <si>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</si>
  <si>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</si>
  <si>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</si>
  <si>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</si>
  <si>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</si>
  <si>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</si>
  <si>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</si>
  <si>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</si>
  <si>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</si>
  <si>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</si>
  <si>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</si>
  <si>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</si>
  <si>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</si>
  <si>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</si>
  <si>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</si>
  <si>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</si>
  <si>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</si>
  <si>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</si>
  <si>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</si>
  <si>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</si>
  <si>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</si>
  <si>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</si>
  <si>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</si>
  <si>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</si>
  <si>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</si>
  <si>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</si>
  <si>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</si>
  <si>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</si>
  <si>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</si>
  <si>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</si>
  <si>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</si>
  <si>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</si>
  <si>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</si>
  <si>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</si>
  <si>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</si>
  <si>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</si>
  <si>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</si>
  <si>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</si>
  <si>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</si>
  <si>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</si>
  <si>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</si>
  <si>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</si>
  <si>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</si>
  <si>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</si>
  <si>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</si>
  <si>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</si>
  <si>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</si>
  <si>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</si>
  <si>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</si>
  <si>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</si>
  <si>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</si>
  <si>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</si>
  <si>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</si>
  <si>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</si>
  <si>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</si>
  <si>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</si>
  <si>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</si>
  <si>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</si>
  <si>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</si>
  <si>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</si>
  <si>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</si>
  <si>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</si>
  <si>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</si>
  <si>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</si>
  <si>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</si>
  <si>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</si>
  <si>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</si>
  <si>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</si>
  <si>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</si>
  <si>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</si>
  <si>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</si>
  <si>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</si>
  <si>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</si>
  <si>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</si>
  <si>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</si>
  <si>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</si>
  <si>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</si>
  <si>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</si>
  <si>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</si>
  <si>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</si>
  <si>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</si>
  <si>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</si>
  <si>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</si>
  <si>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</si>
  <si>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</si>
  <si>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</si>
  <si>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</si>
  <si>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</si>
  <si>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</si>
  <si>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</si>
  <si>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</si>
  <si>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</si>
  <si>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</si>
  <si>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</si>
  <si>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</si>
  <si>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</si>
  <si>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</si>
  <si>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</si>
  <si>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</si>
  <si>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</si>
  <si>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</si>
  <si>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</si>
  <si>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</si>
  <si>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</si>
  <si>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</si>
  <si>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</si>
  <si>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</si>
  <si>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</si>
  <si>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</si>
  <si>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</si>
  <si>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</si>
  <si>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</si>
  <si>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</si>
  <si>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</si>
  <si>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</si>
  <si>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</si>
  <si>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</si>
  <si>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</si>
  <si>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</si>
  <si>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</si>
  <si>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</si>
  <si>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</si>
  <si>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</si>
  <si>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</si>
  <si>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</si>
  <si>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</si>
  <si>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</si>
  <si>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</si>
  <si>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</si>
  <si>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</si>
  <si>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</si>
  <si>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</si>
  <si>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</si>
  <si>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</si>
  <si>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</si>
  <si>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</si>
  <si>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</si>
  <si>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</si>
  <si>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</si>
  <si>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</si>
  <si>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</si>
  <si>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</si>
  <si>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</si>
  <si>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</si>
  <si>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</si>
  <si>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</si>
  <si>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</si>
  <si>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</si>
  <si>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</si>
  <si>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</si>
  <si>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</si>
  <si>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</si>
  <si>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</si>
  <si>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</si>
  <si>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</si>
  <si>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</si>
  <si>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</si>
  <si>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</si>
  <si>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</si>
  <si>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</si>
  <si>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</si>
  <si>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</si>
  <si>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</si>
  <si>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</si>
  <si>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</si>
  <si>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</si>
  <si>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</si>
  <si>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</si>
  <si>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</si>
  <si>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</si>
  <si>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</si>
  <si>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</si>
  <si>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</si>
  <si>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</si>
  <si>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</si>
  <si>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</si>
  <si>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</si>
  <si>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</si>
  <si>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</si>
  <si>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</si>
  <si>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</si>
  <si>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</si>
  <si>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</si>
  <si>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</si>
  <si>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</si>
  <si>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</si>
  <si>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</si>
  <si>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</si>
  <si>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</si>
  <si>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</si>
  <si>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</si>
  <si>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</si>
  <si>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</si>
  <si>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</si>
  <si>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</si>
  <si>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</si>
  <si>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</si>
  <si>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</si>
  <si>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</si>
  <si>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</si>
  <si>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</si>
  <si>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</si>
  <si>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</si>
  <si>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</si>
  <si>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</si>
  <si>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</si>
  <si>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</si>
  <si>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</si>
  <si>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</si>
  <si>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</si>
  <si>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</si>
  <si>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</si>
  <si>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</si>
  <si>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</si>
  <si>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</si>
  <si>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</si>
  <si>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</si>
  <si>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</si>
  <si>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</si>
  <si>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</si>
  <si>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</si>
  <si>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</si>
  <si>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</si>
  <si>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</si>
  <si>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</si>
  <si>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</si>
  <si>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</si>
  <si>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</si>
  <si>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</si>
  <si>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</si>
  <si>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</si>
  <si>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</si>
  <si>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</si>
  <si>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</si>
  <si>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</si>
  <si>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</si>
  <si>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</si>
  <si>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</si>
  <si>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</si>
  <si>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</si>
  <si>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</si>
  <si>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</si>
  <si>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</si>
  <si>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</si>
  <si>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</si>
  <si>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</si>
  <si>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</si>
  <si>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</si>
  <si>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</si>
  <si>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</si>
  <si>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</si>
  <si>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</si>
  <si>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</si>
  <si>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</si>
  <si>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</si>
  <si>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</si>
  <si>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</si>
  <si>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</si>
  <si>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</si>
  <si>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</si>
  <si>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</si>
  <si>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</si>
  <si>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</si>
  <si>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</si>
  <si>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</si>
  <si>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</si>
  <si>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</si>
  <si>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</si>
  <si>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</si>
  <si>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</si>
  <si>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</si>
  <si>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</si>
  <si>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</si>
  <si>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</si>
  <si>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</si>
  <si>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</si>
  <si>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</si>
  <si>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</si>
  <si>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</si>
  <si>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</si>
  <si>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</si>
  <si>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</si>
  <si>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</si>
  <si>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</si>
  <si>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</si>
  <si>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</si>
  <si>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</si>
  <si>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</si>
  <si>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</si>
  <si>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</si>
  <si>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</si>
  <si>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</si>
  <si>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</si>
  <si>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</si>
  <si>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</si>
  <si>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</si>
  <si>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</si>
  <si>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</si>
  <si>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</si>
  <si>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</si>
  <si>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</si>
  <si>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</si>
  <si>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</si>
  <si>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</si>
  <si>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</si>
  <si>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</si>
  <si>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</si>
  <si>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</si>
  <si>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</si>
  <si>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</si>
  <si>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</si>
  <si>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</si>
  <si>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</si>
  <si>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</si>
  <si>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</si>
  <si>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</si>
  <si>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</si>
  <si>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</si>
  <si>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</si>
  <si>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</si>
  <si>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</si>
  <si>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</si>
  <si>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</si>
  <si>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</si>
  <si>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</si>
  <si>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</si>
  <si>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</si>
  <si>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</si>
  <si>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</si>
  <si>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</si>
  <si>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</si>
  <si>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</si>
  <si>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</si>
  <si>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</si>
  <si>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</si>
  <si>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</si>
  <si>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</si>
  <si>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</si>
  <si>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</si>
  <si>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</si>
  <si>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</si>
  <si>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</si>
  <si>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</si>
  <si>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</si>
  <si>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</si>
  <si>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</si>
  <si>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</si>
  <si>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</si>
  <si>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</si>
  <si>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</si>
  <si>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</si>
  <si>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</si>
  <si>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</si>
  <si>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</si>
  <si>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</si>
  <si>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</si>
  <si>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</si>
  <si>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</si>
  <si>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</si>
  <si>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</si>
  <si>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</si>
  <si>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</si>
  <si>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</si>
  <si>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</si>
  <si>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</si>
  <si>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</si>
  <si>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</si>
  <si>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</si>
  <si>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</si>
  <si>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</si>
  <si>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</si>
  <si>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</si>
  <si>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</si>
  <si>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</si>
  <si>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</si>
  <si>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</si>
  <si>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</si>
  <si>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</si>
  <si>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</si>
  <si>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</si>
  <si>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</si>
  <si>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</si>
  <si>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</si>
  <si>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</si>
  <si>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</si>
  <si>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</si>
  <si>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</si>
  <si>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</si>
  <si>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</si>
  <si>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</si>
  <si>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</si>
  <si>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</si>
  <si>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</si>
  <si>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</si>
  <si>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</si>
  <si>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</si>
  <si>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</si>
  <si>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</si>
  <si>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</si>
  <si>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</si>
  <si>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</si>
  <si>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</si>
  <si>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</si>
  <si>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</si>
  <si>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</si>
  <si>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</si>
  <si>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</si>
  <si>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</si>
  <si>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</si>
  <si>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</si>
  <si>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</si>
  <si>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</si>
  <si>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</si>
  <si>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</si>
  <si>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</si>
  <si>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</si>
  <si>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</si>
  <si>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</si>
  <si>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</si>
  <si>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</si>
  <si>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</si>
  <si>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</si>
  <si>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</si>
  <si>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</si>
  <si>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</si>
  <si>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</si>
  <si>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</si>
  <si>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</si>
  <si>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</si>
  <si>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</si>
  <si>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</si>
  <si>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</si>
  <si>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</si>
  <si>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</si>
  <si>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</si>
  <si>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</si>
  <si>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</si>
  <si>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</si>
  <si>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</si>
  <si>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</si>
  <si>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</si>
  <si>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</si>
  <si>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</si>
  <si>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</si>
  <si>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</si>
  <si>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</si>
  <si>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</si>
  <si>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</si>
  <si>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</si>
  <si>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</si>
  <si>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</si>
  <si>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</si>
  <si>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</si>
  <si>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</si>
  <si>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</si>
  <si>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</si>
  <si>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</si>
  <si>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</si>
  <si>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</si>
  <si>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</si>
  <si>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</si>
  <si>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</si>
  <si>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</si>
  <si>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</si>
  <si>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</si>
  <si>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</si>
  <si>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</si>
  <si>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</si>
  <si>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</si>
  <si>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</si>
  <si>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</si>
  <si>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</si>
  <si>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</si>
  <si>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</si>
  <si>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</si>
  <si>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</si>
  <si>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</si>
  <si>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</si>
  <si>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</si>
  <si>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</si>
  <si>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</si>
  <si>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</si>
  <si>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</si>
  <si>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</si>
  <si>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</si>
  <si>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</si>
  <si>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</si>
  <si>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</si>
  <si>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</si>
  <si>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</si>
  <si>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</si>
  <si>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</si>
  <si>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</si>
  <si>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</si>
  <si>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</si>
  <si>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</si>
  <si>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</si>
  <si>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</si>
  <si>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</si>
  <si>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</si>
  <si>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</si>
  <si>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</si>
  <si>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</si>
  <si>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</si>
  <si>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</si>
  <si>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</si>
  <si>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</si>
  <si>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</si>
  <si>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</si>
  <si>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</si>
  <si>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</si>
  <si>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</si>
  <si>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</si>
  <si>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</si>
  <si>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</si>
  <si>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</si>
  <si>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</si>
  <si>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</si>
  <si>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</si>
  <si>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</si>
  <si>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</si>
  <si>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</si>
  <si>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</si>
  <si>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</si>
  <si>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</si>
  <si>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</si>
  <si>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</si>
  <si>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</si>
  <si>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</si>
  <si>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</si>
  <si>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</si>
  <si>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</si>
  <si>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</si>
  <si>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</si>
  <si>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</si>
  <si>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</si>
  <si>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</si>
  <si>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</si>
  <si>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</si>
  <si>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</si>
  <si>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</si>
  <si>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</si>
  <si>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</si>
  <si>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</si>
  <si>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</si>
  <si>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</si>
  <si>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</si>
  <si>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</si>
  <si>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</si>
  <si>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</si>
  <si>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</si>
  <si>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</si>
  <si>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</si>
  <si>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</si>
  <si>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</si>
  <si>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</si>
  <si>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</si>
  <si>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</si>
  <si>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</si>
  <si>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</si>
  <si>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</si>
  <si>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</si>
  <si>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</si>
  <si>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</si>
  <si>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</si>
  <si>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</si>
  <si>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</si>
  <si>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</si>
  <si>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</si>
  <si>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</si>
  <si>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</si>
  <si>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</si>
  <si>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</si>
  <si>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</si>
  <si>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</si>
  <si>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</si>
  <si>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</si>
  <si>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</si>
  <si>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</si>
  <si>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</si>
  <si>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</si>
  <si>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</si>
  <si>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</si>
  <si>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</si>
  <si>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</si>
  <si>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</si>
  <si>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</si>
  <si>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</si>
  <si>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</si>
  <si>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</si>
  <si>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</si>
  <si>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</si>
  <si>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</si>
  <si>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</si>
  <si>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</si>
  <si>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</si>
  <si>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</si>
  <si>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</si>
  <si>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</si>
  <si>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</si>
  <si>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</si>
  <si>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</si>
  <si>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</si>
  <si>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</si>
  <si>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</si>
  <si>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</si>
  <si>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</si>
  <si>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</si>
  <si>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</si>
  <si>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</si>
  <si>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</si>
  <si>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</si>
  <si>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</si>
  <si>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</si>
  <si>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</si>
  <si>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</si>
  <si>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</si>
  <si>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</si>
  <si>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</si>
  <si>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</si>
  <si>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</si>
  <si>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</si>
  <si>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</si>
  <si>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</si>
  <si>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</si>
  <si>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</si>
  <si>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</si>
  <si>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</si>
  <si>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</si>
  <si>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</si>
  <si>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</si>
  <si>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</si>
  <si>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</si>
  <si>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</si>
  <si>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</si>
  <si>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</si>
  <si>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</si>
  <si>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</si>
  <si>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</si>
  <si>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</si>
  <si>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</si>
  <si>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</si>
  <si>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</si>
  <si>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</si>
  <si>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</si>
  <si>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</si>
  <si>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</si>
  <si>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</si>
  <si>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</si>
  <si>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</si>
  <si>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</si>
  <si>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</si>
  <si>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</si>
  <si>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</si>
  <si>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</si>
  <si>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</si>
  <si>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</si>
  <si>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</si>
  <si>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</si>
  <si>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</si>
  <si>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</si>
  <si>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</si>
  <si>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</si>
  <si>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</si>
  <si>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</si>
  <si>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</si>
  <si>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</si>
  <si>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</si>
  <si>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</si>
  <si>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</si>
  <si>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</si>
  <si>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</si>
  <si>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</si>
  <si>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</si>
  <si>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</si>
  <si>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</si>
  <si>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</si>
  <si>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</si>
  <si>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</si>
  <si>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</si>
  <si>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</si>
  <si>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</si>
  <si>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</si>
  <si>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</si>
  <si>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</si>
  <si>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</si>
  <si>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</si>
  <si>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</si>
  <si>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</si>
  <si>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</si>
  <si>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</si>
  <si>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</si>
  <si>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</si>
  <si>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</si>
  <si>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</si>
  <si>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</si>
  <si>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</si>
  <si>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</si>
  <si>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</si>
  <si>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</si>
  <si>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</si>
  <si>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</si>
  <si>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</si>
  <si>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</si>
  <si>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</si>
  <si>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</si>
  <si>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</si>
  <si>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</si>
  <si>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</si>
  <si>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</si>
  <si>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</si>
  <si>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</si>
  <si>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</si>
  <si>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</si>
  <si>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</si>
  <si>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</si>
  <si>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</si>
  <si>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</si>
  <si>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</si>
  <si>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</si>
  <si>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</si>
  <si>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</si>
  <si>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</si>
  <si>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</si>
  <si>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</si>
  <si>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</si>
  <si>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</si>
  <si>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</si>
  <si>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</si>
  <si>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</si>
  <si>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</si>
  <si>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</si>
  <si>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</si>
  <si>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</si>
  <si>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</si>
  <si>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</si>
  <si>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</si>
  <si>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</si>
  <si>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</si>
  <si>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</si>
  <si>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</si>
  <si>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</si>
  <si>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</si>
  <si>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</si>
  <si>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</si>
  <si>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</si>
  <si>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</si>
  <si>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</si>
  <si>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</si>
  <si>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</si>
  <si>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</si>
  <si>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</si>
  <si>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</si>
  <si>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</si>
  <si>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</si>
  <si>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</si>
  <si>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</si>
  <si>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</si>
  <si>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</si>
  <si>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</si>
  <si>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</si>
  <si>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</si>
  <si>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</si>
  <si>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</si>
  <si>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</si>
  <si>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</si>
  <si>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</si>
  <si>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</si>
  <si>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</si>
  <si>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</si>
  <si>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</si>
  <si>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</si>
  <si>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</si>
  <si>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</si>
  <si>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</si>
  <si>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</si>
  <si>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</si>
  <si>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</si>
  <si>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</si>
  <si>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</si>
  <si>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</si>
  <si>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</si>
  <si>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</si>
  <si>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</si>
  <si>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</si>
  <si>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</si>
  <si>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</si>
  <si>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</si>
  <si>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</si>
  <si>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</si>
  <si>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</si>
  <si>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</si>
  <si>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</si>
  <si>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</si>
  <si>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</si>
  <si>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</si>
  <si>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</si>
  <si>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</si>
  <si>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</si>
  <si>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</si>
  <si>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</si>
  <si>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</si>
  <si>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</si>
  <si>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</si>
  <si>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</si>
  <si>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</si>
  <si>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</si>
  <si>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</si>
  <si>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</si>
  <si>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</si>
  <si>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</si>
  <si>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</si>
  <si>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</si>
  <si>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</si>
  <si>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</si>
  <si>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</si>
  <si>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</si>
  <si>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</si>
  <si>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</si>
  <si>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</si>
  <si>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</si>
  <si>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</si>
  <si>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</si>
  <si>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</si>
  <si>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</si>
  <si>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</si>
  <si>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</si>
  <si>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</si>
  <si>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</si>
  <si>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</si>
  <si>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</si>
  <si>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</si>
  <si>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</si>
  <si>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</si>
  <si>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</si>
  <si>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</si>
  <si>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</si>
  <si>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</si>
  <si>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</si>
  <si>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</si>
  <si>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</si>
  <si>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</si>
  <si>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</si>
  <si>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</si>
  <si>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</si>
  <si>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</si>
  <si>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</si>
  <si>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</si>
  <si>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</si>
  <si>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</si>
  <si>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</si>
  <si>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</si>
  <si>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</si>
  <si>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</si>
  <si>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</si>
  <si>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</si>
  <si>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</si>
  <si>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</si>
  <si>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</si>
  <si>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</si>
  <si>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</si>
  <si>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</si>
  <si>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</si>
  <si>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</si>
  <si>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</si>
  <si>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</si>
  <si>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</si>
  <si>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</si>
  <si>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</si>
  <si>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</si>
  <si>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</si>
  <si>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</si>
  <si>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</si>
  <si>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</si>
  <si>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</si>
  <si>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</si>
  <si>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</si>
  <si>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</si>
  <si>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</si>
  <si>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</si>
  <si>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</si>
  <si>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</si>
  <si>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</si>
  <si>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</si>
  <si>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</si>
  <si>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</si>
  <si>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</si>
  <si>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</si>
  <si>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</si>
  <si>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</si>
  <si>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</si>
  <si>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</si>
  <si>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</si>
  <si>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</si>
  <si>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</si>
  <si>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</si>
  <si>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</si>
  <si>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</si>
  <si>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</si>
  <si>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</si>
  <si>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</si>
  <si>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</si>
  <si>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</si>
  <si>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</si>
  <si>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</si>
  <si>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</si>
  <si>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</si>
  <si>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</si>
  <si>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</si>
  <si>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</si>
  <si>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</si>
  <si>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</si>
  <si>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</si>
  <si>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</si>
  <si>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</si>
  <si>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</si>
  <si>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</si>
  <si>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</si>
  <si>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</si>
  <si>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</si>
  <si>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</si>
  <si>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</si>
  <si>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</si>
  <si>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</si>
  <si>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</si>
  <si>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</si>
  <si>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</si>
  <si>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</si>
  <si>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</si>
  <si>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</si>
  <si>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</si>
  <si>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</si>
  <si>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</si>
  <si>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</si>
  <si>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</si>
  <si>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</si>
  <si>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</si>
  <si>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</si>
  <si>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</si>
  <si>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</si>
  <si>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</si>
  <si>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</si>
  <si>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</si>
  <si>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</si>
  <si>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</si>
  <si>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</si>
  <si>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</si>
  <si>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</si>
  <si>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</si>
  <si>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</si>
  <si>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</si>
  <si>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</si>
  <si>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</si>
  <si>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</si>
  <si>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</si>
  <si>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</si>
  <si>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</si>
  <si>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</si>
  <si>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</si>
  <si>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</si>
  <si>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</si>
  <si>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</si>
  <si>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</si>
  <si>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</si>
  <si>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</si>
  <si>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</si>
  <si>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</si>
  <si>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</si>
  <si>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</si>
  <si>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</si>
  <si>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</si>
  <si>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</si>
  <si>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</si>
  <si>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</si>
  <si>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</si>
  <si>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</si>
  <si>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</si>
  <si>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</si>
  <si>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</si>
  <si>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</si>
  <si>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</si>
  <si>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</si>
  <si>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</si>
  <si>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</si>
  <si>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</si>
  <si>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</si>
  <si>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</si>
  <si>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</si>
  <si>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</si>
  <si>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</si>
  <si>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</si>
  <si>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</si>
  <si>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</si>
  <si>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</si>
  <si>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</si>
  <si>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</si>
  <si>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</si>
  <si>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</si>
  <si>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</si>
  <si>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</si>
  <si>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</si>
  <si>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</si>
  <si>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</si>
  <si>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</si>
  <si>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</si>
  <si>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</si>
  <si>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</si>
  <si>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</si>
  <si>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</si>
  <si>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</si>
  <si>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</si>
  <si>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</si>
  <si>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</si>
  <si>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</si>
  <si>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</si>
  <si>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</si>
  <si>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</si>
  <si>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</si>
  <si>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</si>
  <si>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</si>
  <si>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</si>
  <si>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</si>
  <si>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</si>
  <si>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</si>
  <si>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</si>
  <si>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</si>
  <si>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</si>
  <si>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</si>
  <si>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</si>
  <si>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</si>
  <si>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</si>
  <si>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</si>
  <si>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</si>
  <si>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</si>
  <si>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</si>
  <si>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</si>
  <si>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</si>
  <si>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</si>
  <si>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</si>
  <si>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</si>
  <si>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</si>
  <si>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</si>
  <si>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</si>
  <si>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</si>
  <si>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</si>
  <si>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</si>
  <si>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</si>
  <si>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</si>
  <si>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</si>
  <si>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</si>
  <si>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</si>
  <si>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</si>
  <si>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</si>
  <si>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</si>
  <si>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</si>
  <si>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</si>
  <si>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</si>
  <si>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</si>
  <si>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</si>
  <si>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</si>
  <si>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</si>
  <si>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</si>
  <si>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</si>
  <si>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</si>
  <si>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</si>
  <si>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</si>
  <si>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</si>
  <si>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</si>
  <si>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</si>
  <si>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</si>
  <si>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</si>
  <si>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</si>
  <si>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</si>
  <si>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</si>
  <si>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</si>
  <si>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</si>
  <si>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</si>
  <si>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</si>
  <si>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</si>
  <si>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</si>
  <si>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</si>
  <si>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</si>
  <si>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</si>
  <si>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</si>
  <si>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</si>
  <si>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</si>
  <si>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</si>
  <si>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</si>
  <si>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</si>
  <si>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</si>
  <si>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</si>
  <si>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</si>
  <si>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</si>
  <si>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</si>
  <si>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</si>
  <si>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</si>
  <si>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</si>
  <si>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</si>
  <si>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</si>
  <si>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</si>
  <si>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</si>
  <si>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</si>
  <si>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</si>
  <si>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</si>
  <si>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</si>
  <si>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</si>
  <si>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</si>
  <si>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</si>
  <si>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</si>
  <si>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</si>
  <si>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</si>
  <si>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</si>
  <si>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</si>
  <si>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</si>
  <si>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</si>
  <si>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</si>
  <si>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</si>
  <si>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</si>
  <si>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</si>
  <si>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</si>
  <si>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</si>
  <si>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</si>
  <si>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</si>
  <si>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</si>
  <si>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</si>
  <si>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</si>
  <si>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</si>
  <si>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</si>
  <si>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</si>
  <si>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</si>
  <si>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</si>
  <si>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</si>
  <si>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</si>
  <si>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</si>
  <si>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</si>
  <si>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</si>
  <si>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</si>
  <si>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</si>
  <si>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</si>
  <si>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</si>
  <si>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</si>
  <si>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</si>
  <si>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</si>
  <si>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</si>
  <si>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</si>
  <si>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</si>
  <si>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</si>
  <si>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</si>
  <si>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</si>
  <si>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</si>
  <si>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</si>
  <si>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</si>
  <si>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</si>
  <si>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</si>
  <si>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</si>
  <si>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</si>
  <si>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</si>
  <si>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</si>
  <si>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</si>
  <si>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</si>
  <si>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</si>
  <si>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</si>
  <si>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</si>
  <si>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</si>
  <si>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</si>
  <si>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</si>
  <si>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</si>
  <si>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</si>
  <si>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</si>
  <si>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</si>
  <si>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</si>
  <si>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</si>
  <si>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</si>
  <si>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</si>
  <si>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</si>
  <si>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</si>
  <si>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</si>
  <si>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</si>
  <si>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</si>
  <si>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</si>
  <si>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</si>
  <si>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</si>
  <si>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</si>
  <si>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</si>
  <si>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</si>
  <si>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</si>
  <si>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</si>
  <si>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</si>
  <si>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</si>
  <si>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</si>
  <si>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</si>
  <si>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</si>
  <si>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</si>
  <si>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</si>
  <si>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</si>
  <si>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</si>
  <si>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</si>
  <si>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</si>
  <si>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</si>
  <si>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</si>
  <si>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</si>
  <si>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</si>
  <si>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</si>
  <si>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</si>
  <si>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</si>
  <si>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</si>
  <si>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</si>
  <si>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</si>
  <si>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</si>
  <si>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</si>
  <si>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</si>
  <si>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</si>
  <si>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</si>
  <si>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</si>
  <si>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</si>
  <si>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</si>
  <si>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</si>
  <si>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</si>
  <si>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</si>
  <si>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</si>
  <si>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</si>
  <si>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</si>
  <si>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</si>
  <si>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</si>
  <si>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</si>
  <si>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</si>
  <si>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</si>
  <si>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</si>
  <si>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</si>
  <si>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</si>
  <si>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</si>
  <si>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</si>
  <si>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</si>
  <si>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</si>
  <si>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</si>
  <si>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</si>
  <si>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</si>
  <si>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</si>
  <si>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</si>
  <si>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</si>
  <si>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</si>
  <si>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</si>
  <si>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</si>
  <si>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</si>
  <si>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</si>
  <si>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</si>
  <si>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</si>
  <si>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</si>
  <si>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</si>
  <si>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</si>
  <si>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</si>
  <si>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</si>
  <si>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</si>
  <si>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</si>
  <si>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</si>
  <si>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</si>
  <si>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</si>
  <si>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</si>
  <si>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</si>
  <si>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</si>
  <si>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</si>
  <si>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</si>
  <si>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</si>
  <si>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</si>
  <si>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</si>
  <si>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</si>
  <si>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</si>
  <si>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</si>
  <si>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</si>
  <si>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</si>
  <si>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</si>
  <si>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</si>
  <si>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</si>
  <si>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</si>
  <si>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</si>
  <si>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</si>
  <si>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</si>
  <si>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</si>
  <si>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</si>
  <si>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</si>
  <si>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</si>
  <si>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</si>
  <si>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</si>
  <si>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</si>
  <si>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</si>
  <si>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</si>
  <si>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</si>
  <si>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</si>
  <si>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</si>
  <si>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</si>
  <si>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</si>
  <si>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</si>
  <si>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</si>
  <si>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</si>
  <si>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</si>
  <si>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</si>
  <si>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</si>
  <si>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</si>
  <si>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</si>
  <si>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</si>
  <si>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</si>
  <si>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</si>
  <si>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</si>
  <si>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</si>
  <si>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</si>
  <si>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</si>
  <si>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</si>
  <si>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</si>
  <si>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</si>
  <si>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</si>
  <si>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</si>
  <si>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</si>
  <si>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</si>
  <si>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</si>
  <si>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</si>
  <si>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</si>
  <si>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</si>
  <si>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</si>
  <si>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</si>
  <si>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</si>
  <si>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</si>
  <si>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</si>
  <si>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</si>
  <si>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</si>
  <si>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</si>
  <si>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</si>
  <si>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</si>
  <si>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</si>
  <si>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</si>
  <si>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</si>
  <si>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</si>
  <si>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</si>
  <si>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</si>
  <si>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</si>
  <si>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</si>
  <si>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</si>
  <si>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</si>
  <si>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</si>
  <si>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</si>
  <si>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</si>
  <si>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</si>
  <si>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</si>
  <si>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</si>
  <si>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</si>
  <si>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</si>
  <si>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</si>
  <si>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</si>
  <si>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</si>
  <si>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</si>
  <si>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</si>
  <si>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</si>
  <si>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</si>
  <si>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</si>
  <si>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</si>
  <si>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</si>
  <si>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</si>
  <si>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</si>
  <si>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</si>
  <si>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</si>
  <si>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</si>
  <si>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</si>
  <si>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</si>
  <si>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</si>
  <si>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</si>
  <si>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</si>
  <si>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</si>
  <si>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</si>
  <si>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</si>
  <si>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</si>
  <si>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</si>
  <si>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</si>
  <si>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</si>
  <si>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</si>
  <si>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</si>
  <si>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</si>
  <si>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</si>
  <si>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</si>
  <si>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</si>
  <si>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</si>
  <si>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</si>
  <si>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</si>
  <si>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</si>
  <si>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</si>
  <si>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</si>
  <si>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</si>
  <si>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</si>
  <si>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</si>
  <si>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</si>
  <si>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</si>
  <si>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</si>
  <si>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</si>
  <si>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</si>
  <si>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</si>
  <si>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</si>
  <si>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</si>
  <si>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</si>
  <si>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</si>
  <si>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</si>
  <si>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</si>
  <si>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</si>
  <si>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</si>
  <si>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</si>
  <si>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</si>
  <si>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</si>
  <si>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</si>
  <si>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</si>
  <si>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</si>
  <si>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</si>
  <si>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</si>
  <si>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</si>
  <si>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</si>
  <si>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</si>
  <si>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</si>
  <si>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</si>
  <si>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</si>
  <si>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</si>
  <si>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</si>
  <si>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</si>
  <si>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</si>
  <si>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</si>
  <si>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</si>
  <si>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</si>
  <si>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</si>
  <si>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</si>
  <si>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</si>
  <si>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</si>
  <si>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</si>
  <si>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</si>
  <si>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</si>
  <si>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</si>
  <si>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</si>
  <si>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</si>
  <si>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</si>
  <si>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</si>
  <si>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</si>
  <si>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</si>
  <si>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</si>
  <si>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</si>
  <si>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</si>
  <si>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</si>
  <si>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</si>
  <si>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</si>
  <si>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</si>
  <si>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</si>
  <si>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</si>
  <si>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</si>
  <si>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</si>
  <si>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</si>
  <si>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</si>
  <si>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</si>
  <si>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</si>
  <si>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</si>
  <si>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</si>
  <si>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</si>
  <si>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</si>
  <si>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</si>
  <si>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</si>
  <si>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</si>
  <si>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</si>
  <si>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</si>
  <si>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</si>
  <si>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</si>
  <si>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</si>
  <si>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</si>
  <si>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</si>
  <si>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</si>
  <si>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</si>
  <si>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</si>
  <si>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</si>
  <si>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</si>
  <si>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</si>
  <si>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</si>
  <si>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</si>
  <si>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</si>
  <si>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</si>
  <si>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</si>
  <si>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</si>
  <si>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</si>
  <si>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</si>
  <si>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</si>
  <si>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</si>
  <si>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</si>
  <si>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</si>
  <si>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</si>
  <si>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</si>
  <si>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</si>
  <si>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</si>
  <si>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</si>
  <si>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</si>
  <si>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</si>
  <si>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</si>
  <si>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</si>
  <si>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</si>
  <si>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</si>
  <si>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</si>
  <si>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</si>
  <si>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</si>
  <si>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</si>
  <si>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</si>
  <si>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</si>
  <si>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</si>
  <si>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</si>
  <si>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</si>
  <si>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</si>
  <si>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</si>
  <si>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</si>
  <si>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</si>
  <si>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</si>
  <si>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</si>
  <si>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</si>
  <si>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</si>
  <si>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</si>
  <si>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</si>
  <si>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</si>
  <si>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</si>
  <si>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</si>
  <si>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</si>
  <si>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</si>
  <si>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</si>
  <si>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</si>
  <si>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</si>
  <si>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</si>
  <si>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</si>
  <si>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</si>
  <si>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</si>
  <si>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</si>
  <si>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</si>
  <si>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</si>
  <si>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</si>
  <si>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</si>
  <si>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</si>
  <si>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</si>
  <si>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</si>
  <si>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</si>
  <si>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</si>
  <si>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</si>
  <si>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</si>
  <si>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</si>
  <si>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</si>
  <si>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</si>
  <si>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</si>
  <si>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</si>
  <si>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</si>
  <si>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</si>
  <si>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</si>
  <si>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</si>
  <si>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</si>
  <si>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</si>
  <si>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</si>
  <si>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</si>
  <si>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</si>
  <si>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</si>
  <si>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</si>
  <si>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</si>
  <si>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</si>
  <si>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</si>
  <si>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</si>
  <si>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</si>
  <si>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</si>
  <si>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</si>
  <si>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</si>
  <si>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</si>
  <si>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</si>
  <si>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</si>
  <si>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</si>
  <si>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</si>
  <si>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</si>
  <si>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</si>
  <si>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</si>
  <si>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</si>
  <si>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</si>
  <si>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</si>
  <si>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</si>
  <si>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</si>
  <si>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</si>
  <si>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</si>
  <si>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</si>
  <si>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</si>
  <si>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</si>
  <si>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</si>
  <si>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</si>
  <si>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</si>
  <si>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</si>
  <si>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</si>
  <si>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</si>
  <si>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</si>
  <si>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</si>
  <si>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</si>
  <si>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</si>
  <si>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</si>
  <si>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</si>
  <si>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</si>
  <si>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</si>
  <si>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</si>
  <si>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</si>
  <si>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</si>
  <si>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</si>
  <si>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</si>
  <si>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</si>
  <si>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</si>
  <si>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</si>
  <si>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</si>
  <si>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</si>
  <si>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</si>
  <si>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</si>
  <si>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</si>
  <si>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</si>
  <si>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</si>
  <si>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</si>
  <si>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</si>
  <si>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</si>
  <si>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</si>
  <si>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</si>
  <si>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</si>
  <si>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</si>
  <si>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</si>
  <si>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</si>
  <si>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</si>
  <si>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</si>
  <si>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</si>
  <si>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</si>
  <si>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</si>
  <si>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</si>
  <si>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</si>
  <si>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</si>
  <si>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</si>
  <si>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</si>
  <si>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</si>
  <si>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</si>
  <si>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</si>
  <si>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</si>
  <si>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</si>
  <si>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</si>
  <si>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</si>
  <si>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</si>
  <si>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</si>
  <si>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</si>
  <si>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</si>
  <si>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</si>
  <si>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</si>
  <si>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</si>
  <si>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</si>
  <si>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</si>
  <si>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</si>
  <si>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</si>
  <si>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</si>
  <si>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</si>
  <si>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</si>
  <si>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</si>
  <si>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</si>
  <si>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</si>
  <si>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</si>
  <si>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</si>
  <si>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</si>
  <si>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</si>
  <si>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</si>
  <si>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</si>
  <si>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</si>
  <si>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</si>
  <si>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</si>
  <si>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</si>
  <si>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</si>
  <si>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</si>
  <si>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</si>
  <si>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</si>
  <si>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</si>
  <si>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</si>
  <si>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</si>
  <si>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</si>
  <si>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</si>
  <si>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</si>
  <si>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</si>
  <si>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</si>
  <si>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</si>
  <si>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</si>
  <si>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</si>
  <si>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</si>
  <si>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</si>
  <si>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</si>
  <si>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</si>
  <si>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</si>
  <si>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</si>
  <si>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</si>
  <si>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</si>
  <si>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</si>
  <si>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</si>
  <si>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</si>
  <si>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</si>
  <si>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</si>
  <si>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</si>
  <si>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</si>
  <si>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</si>
  <si>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</si>
  <si>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</si>
  <si>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</si>
  <si>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</si>
  <si>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</si>
  <si>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</si>
  <si>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</si>
  <si>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</si>
  <si>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</si>
  <si>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</si>
  <si>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</si>
  <si>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</si>
  <si>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</si>
  <si>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</si>
  <si>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</si>
  <si>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</si>
  <si>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</si>
  <si>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</si>
  <si>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</si>
  <si>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</si>
  <si>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</si>
  <si>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</si>
  <si>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</si>
  <si>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</si>
  <si>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</si>
  <si>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</si>
  <si>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</si>
  <si>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</si>
  <si>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</si>
  <si>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</si>
  <si>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</si>
  <si>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</si>
  <si>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</si>
  <si>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</si>
  <si>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</si>
  <si>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</si>
  <si>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</si>
  <si>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</si>
  <si>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</si>
  <si>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</si>
  <si>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</si>
  <si>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</si>
  <si>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</si>
  <si>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</si>
  <si>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</si>
  <si>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</si>
  <si>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</si>
  <si>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</si>
  <si>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</si>
  <si>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</si>
  <si>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</si>
  <si>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</si>
  <si>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</si>
  <si>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</si>
  <si>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</si>
  <si>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</si>
  <si>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</si>
  <si>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</si>
  <si>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</si>
  <si>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</si>
  <si>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</si>
  <si>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</si>
  <si>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</si>
  <si>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</si>
  <si>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</si>
  <si>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</si>
  <si>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</si>
  <si>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</si>
  <si>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</si>
  <si>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</si>
  <si>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</si>
  <si>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</si>
  <si>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</si>
  <si>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</si>
  <si>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</si>
  <si>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</si>
  <si>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</si>
  <si>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</si>
  <si>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</si>
  <si>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</si>
  <si>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</si>
  <si>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</si>
  <si>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</si>
  <si>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</si>
  <si>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</si>
  <si>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</si>
  <si>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</si>
  <si>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</si>
  <si>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</si>
  <si>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</si>
  <si>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</si>
  <si>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</si>
  <si>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</si>
  <si>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</si>
  <si>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</si>
  <si>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</si>
  <si>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</si>
  <si>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</si>
  <si>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</si>
  <si>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</si>
  <si>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</si>
  <si>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</si>
  <si>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</si>
  <si>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</si>
  <si>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</si>
  <si>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</si>
  <si>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</si>
  <si>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</si>
  <si>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</si>
  <si>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</si>
  <si>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</si>
  <si>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</si>
  <si>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</si>
  <si>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</si>
  <si>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</si>
  <si>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</si>
  <si>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</si>
  <si>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</si>
  <si>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</si>
  <si>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</si>
  <si>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</si>
  <si>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</si>
  <si>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</si>
  <si>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</si>
  <si>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</si>
  <si>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</si>
  <si>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</si>
  <si>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</si>
  <si>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</si>
  <si>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</si>
  <si>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</si>
  <si>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</si>
  <si>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</si>
  <si>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</si>
  <si>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</si>
  <si>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</si>
  <si>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</si>
  <si>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</si>
  <si>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</si>
  <si>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</si>
  <si>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</si>
  <si>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</si>
  <si>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</si>
  <si>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</si>
  <si>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</si>
  <si>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</si>
  <si>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</si>
  <si>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</si>
  <si>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</si>
  <si>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</si>
  <si>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</si>
  <si>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</si>
  <si>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</si>
  <si>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</si>
  <si>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</si>
  <si>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</si>
  <si>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</si>
  <si>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</si>
  <si>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</si>
  <si>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</si>
  <si>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</si>
  <si>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</si>
  <si>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</si>
  <si>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</si>
  <si>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</si>
  <si>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</si>
  <si>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</si>
  <si>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</si>
  <si>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</si>
  <si>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</si>
  <si>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</si>
  <si>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</si>
  <si>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</si>
  <si>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</si>
  <si>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</si>
  <si>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</si>
  <si>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</si>
  <si>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</si>
  <si>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</si>
  <si>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</si>
  <si>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</si>
  <si>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</si>
  <si>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</si>
  <si>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</si>
  <si>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</si>
  <si>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</si>
  <si>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</si>
  <si>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</si>
  <si>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</si>
  <si>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</si>
  <si>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</si>
  <si>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</si>
  <si>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</si>
  <si>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</si>
  <si>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</si>
  <si>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</si>
  <si>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</si>
  <si>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</si>
  <si>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</si>
  <si>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</si>
  <si>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</si>
  <si>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</si>
  <si>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</si>
  <si>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</si>
  <si>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</si>
  <si>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</si>
  <si>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</si>
  <si>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</si>
  <si>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</si>
  <si>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</si>
  <si>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</si>
  <si>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</si>
  <si>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</si>
  <si>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</si>
  <si>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</si>
  <si>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</si>
  <si>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</si>
  <si>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</si>
  <si>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</si>
  <si>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</si>
  <si>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</si>
  <si>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</si>
  <si>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</si>
  <si>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</si>
  <si>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</si>
  <si>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</si>
  <si>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</si>
  <si>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</si>
  <si>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</si>
  <si>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</si>
  <si>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</si>
  <si>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</si>
  <si>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</si>
  <si>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</si>
  <si>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</si>
  <si>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</si>
  <si>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</si>
  <si>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</si>
  <si>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</si>
  <si>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</si>
  <si>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</si>
  <si>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</si>
  <si>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</si>
  <si>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</si>
  <si>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</si>
  <si>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</si>
  <si>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</si>
  <si>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</si>
  <si>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</si>
  <si>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</si>
  <si>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</si>
  <si>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</si>
  <si>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</si>
  <si>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</si>
  <si>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</si>
  <si>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</si>
  <si>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</si>
  <si>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</si>
  <si>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</si>
  <si>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</si>
  <si>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</si>
  <si>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</si>
  <si>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</si>
  <si>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</si>
  <si>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</si>
  <si>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</si>
  <si>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</si>
  <si>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</si>
  <si>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</si>
  <si>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</si>
  <si>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</si>
  <si>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</si>
  <si>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</si>
  <si>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</si>
  <si>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</si>
  <si>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</si>
  <si>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</si>
  <si>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</si>
  <si>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</si>
  <si>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</si>
  <si>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</si>
  <si>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</si>
  <si>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</si>
  <si>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</si>
  <si>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</si>
  <si>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</si>
  <si>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</si>
  <si>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</si>
  <si>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</si>
  <si>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</si>
  <si>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</si>
  <si>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</si>
  <si>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</si>
  <si>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</si>
  <si>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</si>
  <si>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</si>
  <si>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</si>
  <si>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</si>
  <si>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</si>
  <si>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</si>
  <si>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</si>
  <si>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</si>
  <si>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</si>
  <si>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</si>
  <si>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</si>
  <si>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</si>
  <si>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</si>
  <si>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</si>
  <si>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</si>
  <si>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</si>
  <si>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</si>
  <si>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</si>
  <si>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</si>
  <si>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</si>
  <si>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</si>
  <si>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</si>
  <si>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</si>
  <si>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</si>
  <si>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</si>
  <si>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</si>
  <si>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</si>
  <si>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</si>
  <si>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</si>
  <si>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</si>
  <si>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</si>
  <si>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</si>
  <si>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</si>
  <si>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</si>
  <si>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</si>
  <si>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</si>
  <si>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</si>
  <si>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</si>
  <si>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</si>
  <si>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</si>
  <si>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</si>
  <si>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</si>
  <si>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</si>
  <si>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</si>
  <si>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</si>
  <si>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</si>
  <si>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</si>
  <si>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</si>
  <si>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</si>
  <si>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</si>
  <si>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</si>
  <si>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</si>
  <si>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</si>
  <si>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</si>
  <si>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</si>
  <si>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</si>
  <si>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</si>
  <si>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</si>
  <si>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</si>
  <si>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</si>
  <si>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</si>
  <si>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</si>
  <si>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</si>
  <si>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</si>
  <si>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</si>
  <si>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</si>
  <si>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</si>
  <si>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</si>
  <si>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</si>
  <si>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</si>
  <si>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</si>
  <si>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</si>
  <si>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</si>
  <si>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</si>
  <si>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</si>
  <si>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</si>
  <si>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</si>
  <si>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</si>
  <si>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</si>
  <si>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</si>
  <si>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</si>
  <si>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</si>
  <si>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</si>
  <si>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</si>
  <si>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</si>
  <si>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</si>
  <si>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</si>
  <si>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</si>
  <si>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</si>
  <si>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</si>
  <si>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</si>
  <si>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</si>
  <si>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</si>
  <si>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</si>
  <si>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</si>
  <si>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</si>
  <si>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</si>
  <si>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</si>
  <si>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</si>
  <si>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</si>
  <si>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</si>
  <si>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</si>
  <si>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</si>
  <si>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</si>
  <si>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</si>
  <si>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</si>
  <si>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</si>
  <si>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</si>
  <si>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</si>
  <si>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</si>
  <si>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</si>
  <si>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</si>
  <si>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</si>
  <si>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</si>
  <si>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</si>
  <si>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</si>
  <si>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</si>
  <si>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</si>
  <si>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</si>
  <si>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</si>
  <si>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</si>
  <si>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</si>
  <si>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</si>
  <si>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</si>
  <si>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</si>
  <si>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</si>
  <si>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</si>
  <si>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</si>
  <si>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</si>
  <si>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</si>
  <si>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</si>
  <si>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</si>
  <si>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</si>
  <si>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</si>
  <si>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</si>
  <si>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</si>
  <si>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</si>
  <si>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</si>
  <si>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</si>
  <si>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</si>
  <si>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</si>
  <si>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</si>
  <si>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</si>
  <si>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</si>
  <si>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</si>
  <si>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</si>
  <si>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</si>
  <si>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</si>
  <si>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</si>
  <si>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</si>
  <si>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</si>
  <si>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</si>
  <si>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</si>
  <si>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</si>
  <si>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</si>
  <si>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</si>
  <si>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</si>
  <si>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</si>
  <si>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</si>
  <si>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</si>
  <si>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</si>
  <si>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</si>
  <si>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</si>
  <si>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</si>
  <si>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</si>
  <si>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</si>
  <si>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</si>
  <si>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</si>
  <si>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</si>
  <si>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</si>
  <si>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</si>
  <si>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</si>
  <si>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</si>
  <si>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</si>
  <si>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</si>
  <si>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</si>
  <si>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</si>
  <si>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</si>
  <si>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</si>
  <si>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</si>
  <si>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</si>
  <si>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</si>
  <si>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</si>
  <si>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</si>
  <si>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</si>
  <si>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</si>
  <si>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</si>
  <si>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</si>
  <si>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</si>
  <si>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</si>
  <si>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</si>
  <si>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</si>
  <si>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</si>
  <si>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</si>
  <si>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</si>
  <si>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</si>
  <si>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</si>
  <si>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</si>
  <si>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</si>
  <si>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</si>
  <si>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</si>
  <si>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</si>
  <si>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</si>
  <si>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</si>
  <si>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</si>
  <si>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</si>
  <si>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</si>
  <si>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</si>
  <si>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</si>
  <si>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</si>
  <si>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</si>
  <si>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</si>
  <si>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</si>
  <si>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</si>
  <si>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</si>
  <si>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</si>
  <si>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</si>
  <si>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</si>
  <si>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</si>
  <si>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</si>
  <si>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</si>
  <si>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</si>
  <si>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</si>
  <si>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</si>
  <si>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</si>
  <si>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</si>
  <si>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</si>
  <si>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</si>
  <si>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</si>
  <si>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</si>
  <si>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</si>
  <si>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</si>
  <si>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</si>
  <si>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</si>
  <si>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</si>
  <si>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</si>
  <si>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</si>
  <si>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</si>
  <si>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</si>
  <si>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</si>
  <si>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</si>
  <si>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</si>
  <si>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</si>
  <si>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</si>
  <si>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</si>
  <si>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</si>
  <si>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</si>
  <si>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</si>
  <si>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</si>
  <si>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</si>
  <si>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</si>
  <si>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</si>
  <si>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</si>
  <si>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</si>
  <si>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</si>
  <si>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</si>
  <si>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</si>
  <si>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</si>
  <si>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</si>
  <si>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</si>
  <si>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</si>
  <si>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</si>
  <si>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</si>
  <si>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</si>
  <si>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</si>
  <si>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</si>
  <si>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</si>
  <si>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</si>
  <si>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</si>
  <si>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</si>
  <si>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</si>
  <si>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</si>
  <si>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</si>
  <si>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</si>
  <si>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</si>
  <si>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</si>
  <si>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</si>
  <si>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</si>
  <si>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</si>
  <si>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</si>
  <si>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</si>
  <si>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</si>
  <si>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</si>
  <si>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</si>
  <si>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</si>
  <si>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</si>
  <si>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</si>
  <si>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</si>
  <si>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</si>
  <si>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</si>
  <si>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</si>
  <si>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</si>
  <si>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</si>
  <si>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</si>
  <si>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</si>
  <si>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</si>
  <si>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</si>
  <si>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</si>
  <si>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</si>
  <si>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</si>
  <si>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</si>
  <si>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</si>
  <si>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</si>
  <si>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</si>
  <si>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</si>
  <si>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</si>
  <si>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</si>
  <si>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</si>
  <si>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</si>
  <si>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</si>
  <si>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</si>
  <si>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</si>
  <si>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</si>
  <si>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</si>
  <si>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</si>
  <si>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</si>
  <si>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</si>
  <si>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</si>
  <si>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</si>
  <si>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</si>
  <si>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</si>
  <si>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</si>
  <si>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</si>
  <si>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</si>
  <si>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</si>
  <si>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</si>
  <si>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</si>
  <si>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</si>
  <si>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</si>
  <si>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</si>
  <si>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</si>
  <si>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</si>
  <si>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</si>
  <si>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</si>
  <si>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</si>
  <si>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</si>
  <si>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</si>
  <si>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</si>
  <si>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</si>
  <si>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</si>
  <si>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</si>
  <si>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</si>
  <si>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</si>
  <si>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</si>
  <si>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</si>
  <si>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</si>
  <si>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</si>
  <si>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</si>
  <si>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</si>
  <si>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</si>
  <si>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</si>
  <si>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</si>
  <si>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</si>
  <si>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</si>
  <si>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</si>
  <si>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</si>
  <si>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</si>
  <si>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</si>
  <si>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</si>
  <si>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</si>
  <si>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</si>
  <si>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</si>
  <si>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</si>
  <si>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</si>
  <si>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</si>
  <si>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</si>
  <si>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</si>
  <si>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</si>
  <si>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</si>
  <si>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</si>
  <si>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</si>
  <si>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</si>
  <si>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</si>
  <si>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</si>
  <si>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</si>
  <si>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</si>
  <si>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</si>
  <si>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</si>
  <si>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</si>
  <si>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</si>
  <si>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</si>
  <si>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</si>
  <si>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</si>
  <si>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</si>
  <si>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</si>
  <si>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</si>
  <si>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</si>
  <si>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</si>
  <si>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</si>
  <si>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</si>
  <si>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</si>
  <si>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</si>
  <si>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</si>
  <si>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</si>
  <si>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</si>
  <si>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</si>
  <si>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</si>
  <si>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</si>
  <si>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</si>
  <si>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</si>
  <si>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</si>
  <si>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</si>
  <si>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</si>
  <si>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</si>
  <si>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</si>
  <si>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</si>
  <si>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</si>
  <si>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</si>
  <si>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</si>
  <si>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</si>
  <si>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</si>
  <si>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</si>
  <si>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</si>
  <si>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</si>
  <si>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</si>
  <si>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</si>
  <si>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</si>
  <si>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</si>
  <si>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</si>
  <si>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</si>
  <si>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</si>
  <si>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</si>
  <si>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</si>
  <si>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</si>
  <si>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</si>
  <si>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</si>
  <si>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</si>
  <si>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</si>
  <si>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</si>
  <si>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</si>
  <si>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</si>
  <si>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</si>
  <si>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</si>
  <si>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</si>
  <si>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</si>
  <si>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</si>
  <si>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</si>
  <si>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</si>
  <si>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</si>
  <si>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</si>
  <si>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</si>
  <si>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</si>
  <si>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</si>
  <si>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</si>
  <si>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</si>
  <si>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</si>
  <si>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</si>
  <si>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</si>
  <si>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</si>
  <si>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</si>
  <si>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</si>
  <si>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</si>
  <si>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</si>
  <si>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</si>
  <si>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</si>
  <si>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</si>
  <si>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</si>
  <si>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</si>
  <si>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</si>
  <si>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</si>
  <si>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</si>
  <si>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</si>
  <si>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</si>
  <si>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</si>
  <si>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</si>
  <si>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</si>
  <si>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</si>
  <si>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</si>
  <si>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</si>
  <si>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</si>
  <si>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</si>
  <si>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</si>
  <si>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</si>
  <si>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</si>
  <si>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</si>
  <si>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</si>
  <si>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</si>
  <si>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</si>
  <si>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</si>
  <si>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</si>
  <si>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</si>
  <si>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</si>
  <si>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</si>
  <si>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</si>
  <si>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</si>
  <si>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</si>
  <si>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</si>
  <si>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</si>
  <si>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</si>
  <si>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</si>
  <si>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</si>
  <si>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</si>
  <si>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</si>
  <si>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</si>
  <si>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</si>
  <si>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</si>
  <si>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</si>
  <si>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</si>
  <si>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</si>
  <si>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</si>
  <si>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</si>
  <si>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</si>
  <si>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</si>
  <si>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</si>
  <si>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</si>
  <si>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</si>
  <si>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</si>
  <si>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</si>
  <si>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</si>
  <si>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</si>
  <si>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</si>
  <si>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</si>
  <si>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</si>
  <si>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</si>
  <si>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</si>
  <si>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</si>
  <si>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</si>
  <si>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</si>
  <si>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</si>
  <si>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</si>
  <si>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</si>
  <si>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</si>
  <si>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</si>
  <si>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</si>
  <si>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</si>
  <si>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</si>
  <si>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</si>
  <si>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</si>
  <si>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</si>
  <si>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</si>
  <si>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</si>
  <si>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</si>
  <si>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</si>
  <si>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</si>
  <si>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</si>
  <si>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</si>
  <si>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</si>
  <si>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</si>
  <si>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</si>
  <si>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</si>
  <si>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</si>
  <si>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</si>
  <si>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</si>
  <si>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</si>
  <si>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</si>
  <si>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</si>
  <si>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</si>
  <si>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</si>
  <si>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</si>
  <si>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</si>
  <si>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</si>
  <si>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</si>
  <si>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</si>
  <si>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</si>
  <si>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</si>
  <si>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</si>
  <si>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</si>
  <si>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</si>
  <si>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</si>
  <si>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</si>
  <si>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</si>
  <si>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</si>
  <si>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</si>
  <si>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</si>
  <si>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</si>
  <si>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</si>
  <si>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</si>
  <si>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</si>
  <si>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</si>
  <si>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</si>
  <si>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</si>
  <si>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</si>
  <si>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</si>
  <si>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</si>
  <si>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</si>
  <si>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</si>
  <si>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</si>
  <si>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</si>
  <si>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</si>
  <si>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</si>
  <si>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</si>
  <si>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</si>
  <si>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</si>
  <si>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</si>
  <si>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</si>
  <si>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</si>
  <si>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</si>
  <si>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</si>
  <si>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</si>
  <si>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</si>
  <si>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</si>
  <si>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</si>
  <si>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</si>
  <si>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</si>
  <si>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</si>
  <si>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</si>
  <si>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</si>
  <si>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</si>
  <si>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</si>
  <si>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</si>
  <si>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</si>
  <si>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</si>
  <si>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</si>
  <si>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</si>
  <si>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</si>
  <si>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</si>
  <si>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</si>
  <si>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</si>
  <si>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</si>
  <si>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</si>
  <si>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</si>
  <si>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</si>
  <si>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</si>
  <si>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</si>
  <si>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</si>
  <si>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</si>
  <si>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</si>
  <si>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</si>
  <si>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</si>
  <si>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</si>
  <si>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</si>
  <si>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</si>
  <si>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</si>
  <si>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</si>
  <si>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</si>
  <si>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</si>
  <si>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</si>
  <si>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</si>
  <si>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</si>
  <si>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</si>
  <si>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</si>
  <si>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</si>
  <si>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</si>
  <si>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</si>
  <si>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</si>
  <si>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</si>
  <si>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</si>
  <si>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</si>
  <si>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</si>
  <si>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</si>
  <si>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</si>
  <si>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</si>
  <si>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</si>
  <si>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</si>
  <si>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</si>
  <si>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</si>
  <si>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</si>
  <si>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</si>
  <si>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</si>
  <si>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</si>
  <si>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</si>
  <si>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</si>
  <si>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</si>
  <si>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</si>
  <si>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</si>
  <si>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</si>
  <si>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</si>
  <si>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</si>
  <si>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</si>
  <si>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</si>
  <si>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</si>
  <si>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</si>
  <si>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</si>
  <si>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</si>
  <si>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</si>
  <si>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</si>
  <si>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</si>
  <si>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</si>
  <si>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</si>
  <si>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</si>
  <si>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</si>
  <si>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</si>
  <si>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</si>
  <si>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</si>
  <si>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</si>
  <si>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</si>
  <si>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</si>
  <si>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</si>
  <si>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</si>
  <si>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</si>
  <si>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</si>
  <si>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</si>
  <si>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</si>
  <si>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</si>
  <si>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</si>
  <si>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</si>
  <si>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</si>
  <si>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</si>
  <si>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</si>
  <si>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</si>
  <si>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</si>
  <si>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</si>
  <si>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</si>
  <si>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</si>
  <si>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</si>
  <si>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</si>
  <si>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</si>
  <si>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</si>
  <si>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</si>
  <si>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</si>
  <si>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</si>
  <si>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</si>
  <si>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</si>
  <si>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</si>
  <si>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</si>
  <si>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</si>
  <si>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</si>
  <si>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</si>
  <si>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</si>
  <si>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</si>
  <si>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</si>
  <si>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</si>
  <si>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</si>
  <si>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</si>
  <si>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</si>
  <si>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</si>
  <si>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</si>
  <si>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</si>
  <si>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</si>
  <si>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</si>
  <si>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</si>
  <si>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</si>
  <si>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</si>
  <si>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</si>
  <si>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</si>
  <si>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</si>
  <si>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</si>
  <si>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</si>
  <si>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</si>
  <si>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</si>
  <si>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</si>
  <si>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</si>
  <si>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</si>
  <si>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</si>
  <si>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</si>
  <si>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</si>
  <si>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</si>
  <si>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</si>
  <si>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</si>
  <si>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</si>
  <si>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</si>
  <si>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</si>
  <si>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</si>
  <si>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</si>
  <si>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</si>
  <si>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</si>
  <si>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</si>
  <si>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</si>
  <si>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</si>
  <si>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</si>
  <si>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</si>
  <si>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</si>
  <si>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</si>
  <si>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</si>
  <si>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</si>
  <si>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</si>
  <si>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</si>
  <si>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</si>
  <si>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</si>
  <si>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</si>
  <si>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</si>
  <si>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</si>
  <si>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</si>
  <si>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</si>
  <si>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</si>
  <si>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</si>
  <si>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</si>
  <si>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</si>
  <si>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</si>
  <si>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</si>
  <si>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</si>
  <si>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</si>
  <si>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</si>
  <si>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</si>
  <si>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</si>
  <si>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</si>
  <si>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</si>
  <si>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</si>
  <si>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</si>
  <si>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</si>
  <si>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</si>
  <si>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</si>
  <si>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</si>
  <si>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</si>
  <si>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</si>
  <si>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</si>
  <si>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</si>
  <si>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</si>
  <si>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</si>
  <si>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</si>
  <si>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</si>
  <si>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</si>
  <si>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</si>
  <si>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</si>
  <si>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</si>
  <si>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</si>
  <si>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</si>
  <si>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</si>
  <si>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</si>
  <si>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</si>
  <si>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</si>
  <si>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</si>
  <si>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</si>
  <si>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</si>
  <si>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</si>
  <si>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</si>
  <si>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</si>
  <si>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</si>
  <si>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</si>
  <si>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</si>
  <si>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</si>
  <si>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</si>
  <si>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</si>
  <si>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</si>
  <si>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</si>
  <si>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</si>
  <si>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</si>
  <si>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</si>
  <si>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</si>
  <si>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</si>
  <si>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</si>
  <si>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</si>
  <si>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</si>
  <si>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</si>
  <si>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</si>
  <si>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</si>
  <si>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</si>
  <si>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</si>
  <si>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</si>
  <si>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</si>
  <si>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</si>
  <si>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</si>
  <si>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</si>
  <si>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</si>
  <si>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</si>
  <si>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</si>
  <si>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</si>
  <si>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</si>
  <si>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</si>
  <si>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</si>
  <si>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</si>
  <si>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</si>
  <si>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</si>
  <si>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</si>
  <si>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</si>
  <si>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</si>
  <si>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</si>
  <si>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</si>
  <si>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</si>
  <si>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</si>
  <si>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</si>
  <si>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</si>
  <si>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</si>
  <si>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</si>
  <si>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</si>
  <si>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</si>
  <si>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</si>
  <si>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</si>
  <si>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</si>
  <si>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</si>
  <si>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</si>
  <si>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</si>
  <si>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</si>
  <si>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</si>
  <si>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</si>
  <si>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</si>
  <si>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</si>
  <si>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</si>
  <si>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</si>
  <si>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</si>
  <si>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</si>
  <si>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</si>
  <si>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</si>
  <si>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</si>
  <si>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</si>
  <si>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</si>
  <si>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</si>
  <si>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</si>
  <si>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</si>
  <si>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</si>
  <si>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</si>
  <si>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</si>
  <si>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</si>
  <si>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</si>
  <si>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</si>
  <si>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</si>
  <si>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</si>
  <si>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</si>
  <si>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</si>
  <si>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</si>
  <si>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</si>
  <si>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</si>
  <si>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</si>
  <si>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</si>
  <si>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</si>
  <si>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</si>
  <si>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</si>
  <si>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</si>
  <si>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</si>
  <si>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</si>
  <si>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</si>
  <si>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</si>
  <si>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</si>
  <si>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</si>
  <si>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</si>
  <si>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</si>
  <si>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</si>
  <si>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</si>
  <si>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</si>
  <si>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</si>
  <si>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</si>
  <si>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</si>
  <si>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</si>
  <si>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</si>
  <si>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</si>
  <si>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</si>
  <si>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</si>
  <si>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</si>
  <si>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</si>
  <si>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</si>
  <si>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</si>
  <si>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</si>
  <si>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</si>
  <si>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</si>
  <si>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</si>
  <si>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</si>
  <si>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</si>
  <si>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</si>
  <si>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</si>
  <si>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</si>
  <si>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</si>
  <si>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</si>
  <si>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</si>
  <si>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</si>
  <si>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</si>
  <si>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</si>
  <si>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</si>
  <si>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</si>
  <si>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</si>
  <si>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</si>
  <si>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</si>
  <si>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</si>
  <si>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</si>
  <si>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</si>
  <si>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</si>
  <si>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</si>
  <si>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</si>
  <si>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</si>
  <si>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</si>
  <si>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</si>
  <si>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</si>
  <si>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</si>
  <si>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</si>
  <si>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</si>
  <si>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</si>
  <si>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</si>
  <si>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</si>
  <si>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</si>
  <si>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</si>
  <si>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</si>
  <si>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</si>
  <si>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</si>
  <si>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</si>
  <si>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</si>
  <si>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</si>
  <si>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</si>
  <si>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</si>
  <si>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</si>
  <si>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</si>
  <si>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</si>
  <si>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</si>
  <si>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</si>
  <si>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</si>
  <si>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</si>
  <si>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</si>
  <si>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</si>
  <si>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</si>
  <si>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</si>
  <si>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</si>
  <si>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</si>
  <si>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</si>
  <si>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</si>
  <si>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</si>
  <si>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</si>
  <si>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</si>
  <si>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</si>
  <si>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</si>
  <si>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</si>
  <si>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</si>
  <si>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</si>
  <si>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</si>
  <si>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</si>
  <si>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</si>
  <si>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</si>
  <si>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</si>
  <si>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</si>
  <si>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</si>
  <si>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</si>
  <si>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</si>
  <si>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</si>
  <si>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</si>
  <si>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</si>
  <si>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</si>
  <si>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</si>
  <si>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</si>
  <si>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</si>
  <si>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</si>
  <si>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</si>
  <si>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</si>
  <si>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</si>
  <si>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</si>
  <si>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</si>
  <si>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</si>
  <si>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</si>
  <si>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</si>
  <si>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</si>
  <si>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</si>
  <si>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</si>
  <si>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</si>
  <si>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</si>
  <si>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</si>
  <si>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</si>
  <si>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</si>
  <si>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</si>
  <si>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</si>
  <si>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</si>
  <si>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</si>
  <si>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</si>
  <si>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</si>
  <si>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</si>
  <si>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</si>
  <si>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</si>
  <si>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</si>
  <si>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</si>
  <si>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</si>
  <si>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</si>
  <si>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</si>
  <si>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</si>
  <si>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</si>
  <si>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</si>
  <si>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</si>
  <si>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</si>
  <si>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</si>
  <si>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</si>
  <si>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</si>
  <si>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</si>
  <si>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</si>
  <si>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</si>
  <si>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</si>
  <si>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</si>
  <si>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</si>
  <si>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</si>
  <si>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</si>
  <si>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</si>
  <si>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</si>
  <si>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</si>
  <si>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</si>
  <si>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</si>
  <si>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</si>
  <si>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</si>
  <si>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</si>
  <si>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</si>
  <si>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</si>
  <si>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</si>
  <si>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</si>
  <si>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</si>
  <si>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</si>
  <si>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</si>
  <si>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</si>
  <si>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</si>
  <si>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</si>
  <si>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</si>
  <si>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</si>
  <si>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</si>
  <si>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</si>
  <si>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</si>
  <si>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</si>
  <si>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</si>
  <si>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</si>
  <si>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</si>
  <si>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</si>
  <si>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</si>
  <si>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</si>
  <si>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</si>
  <si>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</si>
  <si>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</si>
  <si>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</si>
  <si>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</si>
  <si>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</si>
  <si>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</si>
  <si>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</si>
  <si>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</si>
  <si>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</si>
  <si>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</si>
  <si>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</si>
  <si>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</si>
  <si>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</si>
  <si>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</si>
  <si>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</si>
  <si>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</si>
  <si>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</si>
  <si>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</si>
  <si>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</si>
  <si>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</si>
  <si>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</si>
  <si>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</si>
  <si>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</si>
  <si>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</si>
  <si>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</si>
  <si>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</si>
  <si>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</si>
  <si>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</si>
  <si>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</si>
  <si>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</si>
  <si>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</si>
  <si>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</si>
  <si>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</si>
  <si>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</si>
  <si>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</si>
  <si>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</si>
  <si>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</si>
  <si>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</si>
  <si>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</si>
  <si>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</si>
  <si>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</si>
  <si>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</si>
  <si>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</si>
  <si>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</si>
  <si>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</si>
  <si>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</si>
  <si>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</si>
  <si>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</si>
  <si>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</si>
  <si>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</si>
  <si>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</si>
  <si>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</si>
  <si>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</si>
  <si>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</si>
  <si>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</si>
  <si>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</si>
  <si>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</si>
  <si>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</si>
  <si>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</si>
  <si>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</si>
  <si>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</si>
  <si>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</si>
  <si>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</si>
  <si>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</si>
  <si>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</si>
  <si>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</si>
  <si>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</si>
  <si>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</si>
  <si>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</si>
  <si>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</si>
  <si>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</si>
  <si>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</si>
  <si>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</si>
  <si>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</si>
  <si>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</si>
  <si>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</si>
  <si>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</si>
  <si>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</si>
  <si>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</si>
  <si>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</si>
  <si>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</si>
  <si>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</si>
  <si>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</si>
  <si>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</si>
  <si>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</si>
  <si>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</si>
  <si>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</si>
  <si>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</si>
  <si>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</si>
  <si>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</si>
  <si>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</si>
  <si>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</si>
  <si>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</si>
  <si>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</si>
  <si>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</si>
  <si>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</si>
  <si>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</si>
  <si>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</si>
  <si>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</si>
  <si>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</si>
  <si>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</si>
  <si>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</si>
  <si>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</si>
  <si>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</si>
  <si>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</si>
  <si>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</si>
  <si>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</si>
  <si>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</si>
  <si>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</si>
  <si>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</si>
  <si>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</si>
  <si>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</si>
  <si>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</si>
  <si>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</si>
  <si>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</si>
  <si>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</si>
  <si>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</si>
  <si>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</si>
  <si>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</si>
  <si>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</si>
  <si>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</si>
  <si>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</si>
  <si>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</si>
  <si>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</si>
  <si>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</si>
  <si>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</si>
  <si>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</si>
  <si>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</si>
  <si>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</si>
  <si>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</si>
  <si>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</si>
  <si>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</si>
  <si>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</si>
  <si>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</si>
  <si>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</si>
  <si>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</si>
  <si>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</si>
  <si>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</si>
  <si>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</si>
  <si>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</si>
  <si>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</si>
  <si>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</si>
  <si>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</si>
  <si>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</si>
  <si>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</si>
  <si>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</si>
  <si>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</si>
  <si>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</si>
  <si>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</si>
  <si>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</si>
  <si>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</si>
  <si>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</si>
  <si>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</si>
  <si>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</si>
  <si>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</si>
  <si>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</si>
  <si>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</si>
  <si>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</si>
  <si>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</si>
  <si>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</si>
  <si>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</si>
  <si>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</si>
  <si>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</si>
  <si>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</si>
  <si>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</si>
  <si>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</si>
  <si>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</si>
  <si>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</si>
  <si>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</si>
  <si>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</si>
  <si>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</si>
  <si>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</si>
  <si>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</si>
  <si>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</si>
  <si>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</si>
  <si>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</si>
  <si>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</si>
  <si>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</si>
  <si>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</si>
  <si>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</si>
  <si>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</si>
  <si>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</si>
  <si>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</si>
  <si>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</si>
  <si>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</si>
  <si>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</si>
  <si>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</si>
  <si>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</si>
  <si>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</si>
  <si>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</si>
  <si>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</si>
  <si>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</si>
  <si>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</si>
  <si>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</si>
  <si>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</si>
  <si>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</si>
  <si>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</si>
  <si>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</si>
  <si>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</si>
  <si>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</si>
  <si>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</si>
  <si>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</si>
  <si>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</si>
  <si>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</si>
  <si>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</si>
  <si>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</si>
  <si>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</si>
  <si>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</si>
  <si>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</si>
  <si>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</si>
  <si>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</si>
  <si>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</si>
  <si>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</si>
  <si>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</si>
  <si>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</si>
  <si>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</si>
  <si>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</si>
  <si>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</si>
  <si>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</si>
  <si>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</si>
  <si>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</si>
  <si>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</si>
  <si>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</si>
  <si>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</si>
  <si>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</si>
  <si>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</si>
  <si>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</si>
  <si>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</si>
  <si>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</si>
  <si>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</si>
  <si>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</si>
  <si>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</si>
  <si>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</si>
  <si>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</si>
  <si>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</si>
  <si>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</si>
  <si>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</si>
  <si>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</si>
  <si>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</si>
  <si>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</si>
  <si>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</si>
  <si>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</si>
  <si>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</si>
  <si>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</si>
  <si>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</si>
  <si>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</si>
  <si>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</si>
  <si>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</si>
  <si>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</si>
  <si>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</si>
  <si>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</si>
  <si>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</si>
  <si>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</si>
  <si>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</si>
  <si>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</si>
  <si>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</si>
  <si>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</si>
  <si>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</si>
  <si>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</si>
  <si>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</si>
  <si>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</si>
  <si>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</si>
  <si>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</si>
  <si>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</si>
  <si>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</si>
  <si>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</si>
  <si>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</si>
  <si>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</si>
  <si>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</si>
  <si>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</si>
  <si>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</si>
  <si>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</si>
  <si>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</si>
  <si>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</si>
  <si>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</si>
  <si>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</si>
  <si>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</si>
  <si>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</si>
  <si>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</si>
  <si>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</si>
  <si>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</si>
  <si>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</si>
  <si>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</si>
  <si>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</si>
  <si>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</si>
  <si>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</si>
  <si>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</si>
  <si>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</si>
  <si>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</si>
  <si>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</si>
  <si>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</si>
  <si>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</si>
  <si>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</si>
  <si>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</si>
  <si>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</si>
  <si>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</si>
  <si>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</si>
  <si>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</si>
  <si>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</si>
  <si>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</si>
  <si>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</si>
  <si>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</si>
  <si>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</si>
  <si>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</si>
  <si>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</si>
  <si>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</si>
  <si>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</si>
  <si>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</si>
  <si>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</si>
  <si>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</si>
  <si>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</si>
  <si>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</si>
  <si>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</si>
  <si>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</si>
  <si>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</si>
  <si>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</si>
  <si>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</si>
  <si>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</si>
  <si>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</si>
  <si>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</si>
  <si>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</si>
  <si>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</si>
  <si>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</si>
  <si>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</si>
  <si>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</si>
  <si>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</si>
  <si>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</si>
  <si>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</si>
  <si>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</si>
  <si>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</si>
  <si>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</si>
  <si>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</si>
  <si>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</si>
  <si>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</si>
  <si>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</si>
  <si>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</si>
  <si>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</si>
  <si>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</si>
  <si>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</si>
  <si>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</si>
  <si>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</si>
  <si>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</si>
  <si>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</si>
  <si>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</si>
  <si>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</si>
  <si>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</si>
  <si>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</si>
  <si>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</si>
  <si>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</si>
  <si>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</si>
  <si>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</si>
  <si>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</si>
  <si>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</si>
  <si>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</si>
  <si>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</si>
  <si>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</si>
  <si>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</si>
  <si>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</si>
  <si>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</si>
  <si>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</si>
  <si>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</si>
  <si>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</si>
  <si>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</si>
  <si>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</si>
  <si>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</si>
  <si>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</si>
  <si>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</si>
  <si>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</si>
  <si>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</si>
  <si>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</si>
  <si>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</si>
  <si>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</si>
  <si>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</si>
  <si>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</si>
  <si>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</si>
  <si>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</si>
  <si>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</si>
  <si>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</si>
  <si>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</si>
  <si>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</si>
  <si>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</si>
  <si>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</si>
  <si>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</si>
  <si>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</si>
  <si>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</si>
  <si>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</si>
  <si>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</si>
  <si>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</si>
  <si>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</si>
  <si>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</si>
  <si>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</si>
  <si>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</si>
  <si>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</si>
  <si>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</si>
  <si>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</si>
  <si>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</si>
  <si>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</si>
  <si>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</si>
  <si>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</si>
  <si>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</si>
  <si>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</si>
  <si>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</si>
  <si>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</si>
  <si>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</si>
  <si>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</si>
  <si>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</si>
  <si>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</si>
  <si>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</si>
  <si>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</si>
  <si>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</si>
  <si>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</si>
  <si>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</si>
  <si>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</si>
  <si>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</si>
  <si>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</si>
  <si>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</si>
  <si>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</si>
  <si>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</si>
  <si>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</si>
  <si>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</si>
  <si>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</si>
  <si>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</si>
  <si>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</si>
  <si>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</si>
  <si>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</si>
  <si>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</si>
  <si>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</si>
  <si>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</si>
  <si>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</si>
  <si>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</si>
  <si>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</si>
  <si>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</si>
  <si>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</si>
  <si>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</si>
  <si>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</si>
  <si>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</si>
  <si>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</si>
  <si>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</si>
  <si>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</si>
  <si>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</si>
  <si>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</si>
  <si>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</si>
  <si>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</si>
  <si>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</si>
  <si>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</si>
  <si>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</si>
  <si>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</si>
  <si>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</si>
  <si>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</si>
  <si>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</si>
  <si>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</si>
  <si>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</si>
  <si>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</si>
  <si>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</si>
  <si>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</si>
  <si>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</si>
  <si>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</si>
  <si>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</si>
  <si>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</si>
  <si>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</si>
  <si>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</si>
  <si>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</si>
  <si>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</si>
  <si>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</si>
  <si>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</si>
  <si>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</si>
  <si>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</si>
  <si>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</si>
  <si>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</si>
  <si>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</si>
  <si>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</si>
  <si>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</si>
  <si>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</si>
  <si>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</si>
  <si>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</si>
  <si>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</si>
  <si>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</si>
  <si>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</si>
  <si>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</si>
  <si>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</si>
  <si>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</si>
  <si>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</si>
  <si>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</si>
  <si>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</si>
  <si>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</si>
  <si>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</si>
  <si>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</si>
  <si>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</si>
  <si>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</si>
  <si>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</si>
  <si>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</si>
  <si>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</si>
  <si>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</si>
  <si>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</si>
  <si>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</si>
  <si>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</si>
  <si>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</si>
  <si>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</si>
  <si>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</si>
  <si>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</si>
  <si>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</si>
  <si>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</si>
  <si>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</si>
  <si>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</si>
  <si>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</si>
  <si>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</si>
  <si>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</si>
  <si>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</si>
  <si>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</si>
  <si>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</si>
  <si>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</si>
  <si>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</si>
  <si>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</si>
  <si>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</si>
  <si>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</si>
  <si>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</si>
  <si>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</si>
  <si>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</si>
  <si>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</si>
  <si>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</si>
  <si>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</si>
  <si>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</si>
  <si>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</si>
  <si>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</si>
  <si>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</si>
  <si>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</si>
  <si>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</si>
  <si>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</si>
  <si>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</si>
  <si>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</si>
  <si>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</si>
  <si>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</si>
  <si>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</si>
  <si>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</si>
  <si>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</si>
  <si>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</si>
  <si>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</si>
  <si>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</si>
  <si>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</si>
  <si>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</si>
  <si>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</si>
  <si>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</si>
  <si>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</si>
  <si>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</si>
  <si>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</si>
  <si>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</si>
  <si>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</si>
  <si>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</si>
  <si>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</si>
  <si>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</si>
  <si>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</si>
  <si>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</si>
  <si>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</si>
  <si>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</si>
  <si>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</si>
  <si>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</si>
  <si>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</si>
  <si>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</si>
  <si>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</si>
  <si>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</si>
  <si>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</si>
  <si>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</si>
  <si>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</si>
  <si>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</si>
  <si>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</si>
  <si>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</si>
  <si>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</si>
  <si>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</si>
  <si>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</si>
  <si>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</si>
  <si>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</si>
  <si>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</si>
  <si>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</si>
  <si>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</si>
  <si>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</si>
  <si>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</si>
  <si>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</si>
  <si>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</si>
  <si>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</si>
  <si>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</si>
  <si>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</si>
  <si>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</si>
  <si>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</si>
  <si>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</si>
  <si>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</si>
  <si>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</si>
  <si>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</si>
  <si>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</si>
  <si>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</si>
  <si>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</si>
  <si>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</si>
  <si>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</si>
  <si>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</si>
  <si>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</si>
  <si>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</si>
  <si>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</si>
  <si>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</si>
  <si>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</si>
  <si>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</si>
  <si>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</si>
  <si>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</si>
  <si>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</si>
  <si>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</si>
  <si>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</si>
  <si>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</si>
  <si>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</si>
  <si>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</si>
  <si>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</si>
  <si>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</si>
  <si>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</si>
  <si>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</si>
  <si>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</si>
  <si>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</si>
  <si>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</si>
  <si>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</si>
  <si>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</si>
  <si>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</si>
  <si>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</si>
  <si>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</si>
  <si>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</si>
  <si>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</si>
  <si>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</si>
  <si>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</si>
  <si>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</si>
  <si>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</si>
  <si>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</si>
  <si>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</si>
  <si>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</si>
  <si>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</si>
  <si>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</si>
  <si>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</si>
  <si>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</si>
  <si>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</si>
  <si>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</si>
  <si>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</si>
  <si>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</si>
  <si>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</si>
  <si>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</si>
  <si>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</si>
  <si>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</si>
  <si>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</si>
  <si>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</si>
  <si>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</si>
  <si>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</si>
  <si>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</si>
  <si>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</si>
  <si>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</si>
  <si>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</si>
  <si>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</si>
  <si>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</si>
  <si>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</si>
  <si>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</si>
  <si>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</si>
  <si>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</si>
  <si>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</si>
  <si>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</si>
  <si>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</si>
  <si>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</si>
  <si>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</si>
  <si>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</si>
  <si>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</si>
  <si>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</si>
  <si>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</si>
  <si>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</si>
  <si>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</si>
  <si>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</si>
  <si>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</si>
  <si>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</si>
  <si>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</si>
  <si>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</si>
  <si>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</si>
  <si>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</si>
  <si>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</si>
  <si>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</si>
  <si>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</si>
  <si>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</si>
  <si>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</si>
  <si>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</si>
  <si>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</si>
  <si>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</si>
  <si>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</si>
  <si>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</si>
  <si>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</si>
  <si>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</si>
  <si>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</si>
  <si>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</si>
  <si>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</si>
  <si>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</si>
  <si>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</si>
  <si>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</si>
  <si>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</si>
  <si>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</si>
  <si>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</si>
  <si>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</si>
  <si>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</si>
  <si>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</si>
  <si>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</si>
  <si>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</si>
  <si>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</si>
  <si>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</si>
  <si>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</si>
  <si>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</si>
  <si>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</si>
  <si>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</si>
  <si>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</si>
  <si>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</si>
  <si>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</si>
  <si>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</si>
  <si>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</si>
  <si>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</si>
  <si>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</si>
  <si>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</si>
  <si>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</si>
  <si>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</si>
  <si>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</si>
  <si>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</si>
  <si>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</si>
  <si>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</si>
  <si>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</si>
  <si>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</si>
  <si>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</si>
  <si>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</si>
  <si>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</si>
  <si>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</si>
  <si>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</si>
  <si>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</si>
  <si>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</si>
  <si>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</si>
  <si>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</si>
  <si>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</si>
  <si>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</si>
  <si>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</si>
  <si>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</si>
  <si>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</si>
  <si>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</si>
  <si>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</si>
  <si>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</si>
  <si>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</si>
  <si>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</si>
  <si>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</si>
  <si>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</si>
  <si>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</si>
  <si>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</si>
  <si>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</si>
  <si>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</si>
  <si>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</si>
  <si>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</si>
  <si>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</si>
  <si>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</si>
  <si>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</si>
  <si>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</si>
  <si>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</si>
  <si>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</si>
  <si>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</si>
  <si>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</si>
  <si>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</si>
  <si>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</si>
  <si>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</si>
  <si>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</si>
  <si>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</si>
  <si>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</si>
  <si>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</si>
  <si>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</si>
  <si>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</si>
  <si>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</si>
  <si>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</si>
  <si>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</si>
  <si>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</si>
  <si>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</si>
  <si>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</si>
  <si>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</si>
  <si>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</si>
  <si>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</si>
  <si>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</si>
  <si>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</si>
  <si>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</si>
  <si>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</si>
  <si>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</si>
  <si>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</si>
  <si>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</si>
  <si>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</si>
  <si>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</si>
  <si>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</si>
  <si>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</si>
  <si>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</si>
  <si>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</si>
  <si>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</si>
  <si>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</si>
  <si>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</si>
  <si>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</si>
  <si>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</si>
  <si>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</si>
  <si>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</si>
  <si>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</si>
  <si>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</si>
  <si>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</si>
  <si>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</si>
  <si>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</si>
  <si>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</si>
  <si>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</si>
  <si>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</si>
  <si>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</si>
  <si>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</si>
  <si>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</si>
  <si>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</si>
  <si>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</si>
  <si>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</si>
  <si>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</si>
  <si>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</si>
  <si>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</si>
  <si>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</si>
  <si>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</si>
  <si>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</si>
  <si>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</si>
  <si>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</si>
  <si>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</si>
  <si>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</si>
  <si>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</si>
  <si>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</si>
  <si>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</si>
  <si>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</si>
  <si>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</si>
  <si>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</si>
  <si>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</si>
  <si>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</si>
  <si>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</si>
  <si>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</si>
  <si>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</si>
  <si>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</si>
  <si>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</si>
  <si>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</si>
  <si>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</si>
  <si>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</si>
  <si>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</si>
  <si>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</si>
  <si>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</si>
  <si>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</si>
  <si>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</si>
  <si>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</si>
  <si>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</si>
  <si>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</si>
  <si>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</si>
  <si>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</si>
  <si>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</si>
  <si>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</si>
  <si>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</si>
  <si>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</si>
  <si>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</si>
  <si>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</si>
  <si>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</si>
  <si>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</si>
  <si>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</si>
  <si>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</si>
  <si>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</si>
  <si>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</si>
  <si>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</si>
  <si>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</si>
  <si>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</si>
  <si>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</si>
  <si>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</si>
  <si>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</si>
  <si>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</si>
  <si>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</si>
  <si>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</si>
  <si>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</si>
  <si>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</si>
  <si>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</si>
  <si>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</si>
  <si>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</si>
  <si>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</si>
  <si>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</si>
  <si>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</si>
  <si>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</si>
  <si>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</si>
  <si>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</si>
  <si>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</si>
  <si>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</si>
  <si>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</si>
  <si>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</si>
  <si>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</si>
  <si>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</si>
  <si>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</si>
  <si>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</si>
  <si>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</si>
  <si>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</si>
  <si>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</si>
  <si>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</si>
  <si>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</si>
  <si>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</si>
  <si>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</si>
  <si>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</si>
  <si>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</si>
  <si>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</si>
  <si>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</si>
  <si>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</si>
  <si>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</si>
  <si>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</si>
  <si>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</si>
  <si>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</si>
  <si>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</si>
  <si>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</si>
  <si>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</si>
  <si>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</si>
  <si>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</si>
  <si>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</si>
  <si>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</si>
  <si>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</si>
  <si>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</si>
  <si>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</si>
  <si>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</si>
  <si>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</si>
  <si>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</si>
  <si>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</si>
  <si>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</si>
  <si>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</si>
  <si>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</si>
  <si>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</si>
  <si>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</si>
  <si>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</si>
  <si>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</si>
  <si>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</si>
  <si>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</si>
  <si>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</si>
  <si>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</si>
  <si>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</si>
  <si>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</si>
  <si>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</si>
  <si>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</si>
  <si>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</si>
  <si>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</si>
  <si>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</si>
  <si>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</si>
  <si>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</si>
  <si>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</si>
  <si>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</si>
  <si>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</si>
  <si>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</si>
  <si>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</si>
  <si>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</si>
  <si>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</si>
  <si>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</si>
  <si>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</si>
  <si>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</si>
  <si>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</si>
  <si>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</si>
  <si>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</si>
  <si>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</si>
  <si>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</si>
  <si>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</si>
  <si>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</si>
  <si>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</si>
  <si>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</si>
  <si>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</si>
  <si>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</si>
  <si>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</si>
  <si>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</si>
  <si>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</si>
  <si>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</si>
  <si>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</si>
  <si>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</si>
  <si>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</si>
  <si>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</si>
  <si>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</si>
  <si>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</si>
  <si>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</si>
  <si>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</si>
  <si>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</si>
  <si>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</si>
  <si>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</si>
  <si>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</si>
  <si>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</si>
  <si>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</si>
  <si>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</si>
  <si>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</si>
  <si>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</si>
  <si>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</si>
  <si>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</si>
  <si>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</si>
  <si>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</si>
  <si>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</si>
  <si>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</si>
  <si>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</si>
  <si>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</si>
  <si>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</si>
  <si>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</si>
  <si>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</si>
  <si>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</si>
  <si>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</si>
  <si>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</si>
  <si>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</si>
  <si>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</si>
  <si>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</si>
  <si>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</si>
  <si>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</si>
  <si>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</si>
  <si>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</si>
  <si>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</si>
  <si>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</si>
  <si>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</si>
  <si>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</si>
  <si>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</si>
  <si>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</si>
  <si>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</si>
  <si>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</si>
  <si>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</si>
  <si>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</si>
  <si>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</si>
  <si>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</si>
  <si>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</si>
  <si>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</si>
  <si>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</si>
  <si>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</si>
  <si>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</si>
  <si>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</si>
  <si>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</si>
  <si>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</si>
  <si>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</si>
  <si>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</si>
  <si>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</si>
  <si>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</si>
  <si>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</si>
  <si>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</si>
  <si>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</si>
  <si>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</si>
  <si>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</si>
  <si>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</si>
  <si>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</si>
  <si>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</si>
  <si>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</si>
  <si>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</si>
  <si>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</si>
  <si>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</si>
  <si>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</si>
  <si>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</si>
  <si>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</si>
  <si>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</si>
  <si>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</si>
  <si>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</si>
  <si>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</si>
  <si>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</si>
  <si>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</si>
  <si>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</si>
  <si>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</si>
  <si>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</si>
  <si>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</si>
  <si>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</si>
  <si>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</si>
  <si>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</si>
  <si>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</si>
  <si>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</si>
  <si>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</si>
  <si>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</si>
  <si>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</si>
  <si>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</si>
  <si>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</si>
  <si>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</si>
  <si>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</si>
  <si>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</si>
  <si>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</si>
  <si>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</si>
  <si>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</si>
  <si>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</si>
  <si>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</si>
  <si>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</si>
  <si>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</si>
  <si>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</si>
  <si>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</si>
  <si>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</si>
  <si>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</si>
  <si>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</si>
  <si>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</si>
  <si>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</si>
  <si>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</si>
  <si>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</si>
  <si>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</si>
  <si>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</si>
  <si>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</si>
  <si>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</si>
  <si>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</si>
  <si>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</si>
  <si>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</si>
  <si>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</si>
  <si>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</si>
  <si>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</si>
  <si>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</si>
  <si>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</si>
  <si>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</si>
  <si>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</si>
  <si>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</si>
  <si>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</si>
  <si>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</si>
  <si>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</si>
  <si>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</si>
  <si>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</si>
  <si>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</si>
  <si>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</si>
  <si>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</si>
  <si>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</si>
  <si>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</si>
  <si>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</si>
  <si>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</si>
  <si>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</si>
  <si>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</si>
  <si>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</si>
  <si>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</si>
  <si>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</si>
  <si>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</si>
  <si>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</si>
  <si>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</si>
  <si>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</si>
  <si>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</si>
  <si>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</si>
  <si>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</si>
  <si>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</si>
  <si>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</si>
  <si>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</si>
  <si>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</si>
  <si>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</si>
  <si>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</si>
  <si>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</si>
  <si>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</si>
  <si>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</si>
  <si>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</si>
  <si>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</si>
  <si>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</si>
  <si>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</si>
  <si>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</si>
  <si>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</si>
  <si>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</si>
  <si>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</si>
  <si>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</si>
  <si>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</si>
  <si>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</si>
  <si>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</si>
  <si>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</si>
  <si>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</si>
  <si>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</si>
  <si>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</si>
  <si>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</si>
  <si>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</si>
  <si>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</si>
  <si>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</si>
  <si>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</si>
  <si>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</si>
  <si>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</si>
  <si>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</si>
  <si>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</si>
  <si>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</si>
  <si>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</si>
  <si>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</si>
  <si>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</si>
  <si>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</si>
  <si>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</si>
  <si>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</si>
  <si>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</si>
  <si>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</si>
  <si>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</si>
  <si>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</si>
  <si>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</si>
  <si>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</si>
  <si>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</si>
  <si>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</si>
  <si>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</si>
  <si>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</si>
  <si>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</si>
  <si>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</si>
  <si>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</si>
  <si>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</si>
  <si>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</si>
  <si>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</si>
  <si>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</si>
  <si>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</si>
  <si>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</si>
  <si>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</si>
  <si>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</si>
  <si>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</si>
  <si>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</si>
  <si>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</si>
  <si>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</si>
  <si>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</si>
  <si>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</si>
  <si>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</si>
  <si>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</si>
  <si>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</si>
  <si>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</si>
  <si>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</si>
  <si>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</si>
  <si>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</si>
  <si>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</si>
  <si>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</si>
  <si>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</si>
  <si>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</si>
  <si>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</si>
  <si>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</si>
  <si>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</si>
  <si>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</si>
  <si>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</si>
  <si>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</si>
  <si>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</si>
  <si>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</si>
  <si>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</si>
  <si>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</si>
  <si>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</si>
  <si>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</si>
  <si>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</si>
  <si>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</si>
  <si>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</si>
  <si>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</si>
  <si>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</si>
  <si>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</si>
  <si>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</si>
  <si>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</si>
  <si>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</si>
  <si>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</si>
  <si>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</si>
  <si>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</si>
  <si>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</si>
  <si>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</si>
  <si>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</si>
  <si>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</si>
  <si>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</si>
  <si>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</si>
  <si>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</si>
  <si>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</si>
  <si>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</si>
  <si>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</si>
  <si>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</si>
  <si>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</si>
  <si>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</si>
  <si>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</si>
  <si>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</si>
  <si>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</si>
  <si>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</si>
  <si>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</si>
  <si>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</si>
  <si>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</si>
  <si>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</si>
  <si>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</si>
  <si>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</si>
  <si>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</si>
  <si>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</si>
  <si>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</si>
  <si>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</si>
  <si>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</si>
  <si>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</si>
  <si>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</si>
  <si>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</si>
  <si>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</si>
  <si>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</si>
  <si>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</si>
  <si>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</si>
  <si>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</si>
  <si>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</si>
  <si>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</si>
  <si>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</si>
  <si>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</si>
  <si>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</si>
  <si>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</si>
  <si>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</si>
  <si>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</si>
  <si>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</si>
  <si>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</si>
  <si>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</si>
  <si>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</si>
  <si>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</si>
  <si>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</si>
  <si>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</si>
  <si>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</si>
  <si>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</si>
  <si>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</si>
  <si>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</si>
  <si>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</si>
  <si>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</si>
  <si>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</si>
  <si>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</si>
  <si>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</si>
  <si>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</si>
  <si>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</si>
  <si>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</si>
  <si>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</si>
  <si>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</si>
  <si>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</si>
  <si>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</si>
  <si>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</si>
  <si>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</si>
  <si>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</si>
  <si>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</si>
  <si>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</si>
  <si>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</si>
  <si>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</si>
  <si>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</si>
  <si>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</si>
  <si>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</si>
  <si>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</si>
  <si>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</si>
  <si>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</si>
  <si>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</si>
  <si>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</si>
  <si>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</si>
  <si>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</si>
  <si>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</si>
  <si>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</si>
  <si>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</si>
  <si>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</si>
  <si>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</si>
  <si>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</si>
  <si>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</si>
  <si>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</si>
  <si>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</si>
  <si>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</si>
  <si>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</si>
  <si>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</si>
  <si>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</si>
  <si>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</si>
  <si>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</si>
  <si>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</si>
  <si>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</si>
  <si>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</si>
  <si>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</si>
  <si>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</si>
  <si>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</si>
  <si>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</si>
  <si>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</si>
  <si>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</si>
  <si>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</si>
  <si>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</si>
  <si>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</si>
  <si>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</si>
  <si>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</si>
  <si>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</si>
  <si>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</si>
  <si>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</si>
  <si>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</si>
  <si>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</si>
  <si>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</si>
  <si>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</si>
  <si>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</si>
  <si>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</si>
  <si>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</si>
  <si>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</si>
  <si>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</si>
  <si>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</si>
  <si>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</si>
  <si>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</si>
  <si>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</si>
  <si>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</si>
  <si>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</si>
  <si>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</si>
  <si>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</si>
  <si>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</si>
  <si>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</si>
  <si>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</si>
  <si>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</si>
  <si>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</si>
  <si>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</si>
  <si>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</si>
  <si>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</si>
  <si>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</si>
  <si>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</si>
  <si>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</si>
  <si>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</si>
  <si>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</si>
  <si>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</si>
  <si>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</si>
  <si>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</si>
  <si>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</si>
  <si>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</si>
  <si>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</si>
  <si>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</si>
  <si>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</si>
  <si>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</si>
  <si>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</si>
  <si>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</si>
  <si>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</si>
  <si>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</si>
  <si>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</si>
  <si>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</si>
  <si>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</si>
  <si>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</si>
  <si>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</si>
  <si>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</si>
  <si>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</si>
  <si>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</si>
  <si>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</si>
  <si>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</si>
  <si>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</si>
  <si>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</si>
  <si>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</si>
  <si>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</si>
  <si>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</si>
  <si>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</si>
  <si>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</si>
  <si>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</si>
  <si>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</si>
  <si>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</si>
  <si>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</si>
  <si>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</si>
  <si>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</si>
  <si>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</si>
  <si>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</si>
  <si>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</si>
  <si>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</si>
  <si>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</si>
  <si>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</si>
  <si>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</si>
  <si>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</si>
  <si>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</si>
  <si>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</si>
  <si>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</si>
  <si>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</si>
  <si>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</si>
  <si>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</si>
  <si>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</si>
  <si>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</si>
  <si>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</si>
  <si>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</si>
  <si>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</si>
  <si>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</si>
  <si>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</si>
  <si>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</si>
  <si>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</si>
  <si>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</si>
  <si>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</si>
  <si>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</si>
  <si>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</si>
  <si>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</si>
  <si>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</si>
  <si>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</si>
  <si>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</si>
  <si>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</si>
  <si>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</si>
  <si>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</si>
  <si>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</si>
  <si>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</si>
  <si>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</si>
  <si>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</si>
  <si>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</si>
  <si>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</si>
  <si>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</si>
  <si>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</si>
  <si>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</si>
  <si>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</si>
  <si>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</si>
  <si>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</si>
  <si>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</si>
  <si>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</si>
  <si>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</si>
  <si>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</si>
  <si>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</si>
  <si>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</si>
  <si>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</si>
  <si>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</si>
  <si>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</si>
  <si>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</si>
  <si>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</si>
  <si>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</si>
  <si>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</si>
  <si>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</si>
  <si>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</si>
  <si>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</si>
  <si>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</si>
  <si>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</si>
  <si>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</si>
  <si>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</si>
  <si>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</si>
  <si>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</si>
  <si>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</si>
  <si>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</si>
  <si>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</si>
  <si>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</si>
  <si>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</si>
  <si>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</si>
  <si>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</si>
  <si>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</si>
  <si>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</si>
  <si>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</si>
  <si>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</si>
  <si>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</si>
  <si>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</si>
  <si>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</si>
  <si>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</si>
  <si>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</si>
  <si>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</si>
  <si>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</si>
  <si>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</si>
  <si>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</si>
  <si>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</si>
  <si>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</si>
  <si>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</si>
  <si>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</si>
  <si>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</si>
  <si>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</si>
  <si>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</si>
  <si>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</si>
  <si>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</si>
  <si>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</si>
  <si>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</si>
  <si>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</si>
  <si>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</si>
  <si>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</si>
  <si>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</si>
  <si>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</si>
  <si>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</si>
  <si>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</si>
  <si>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</si>
  <si>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</si>
  <si>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</si>
  <si>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</si>
  <si>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</si>
  <si>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</si>
  <si>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</si>
  <si>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</si>
  <si>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</si>
  <si>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</si>
  <si>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</si>
  <si>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</si>
  <si>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</si>
  <si>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</si>
  <si>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</si>
  <si>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</si>
  <si>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</si>
  <si>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</si>
  <si>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</si>
  <si>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</si>
  <si>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</si>
  <si>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</si>
  <si>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</si>
  <si>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</si>
  <si>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</si>
  <si>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</si>
  <si>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</si>
  <si>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</si>
  <si>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</si>
  <si>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</si>
  <si>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</si>
  <si>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</si>
  <si>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</si>
  <si>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</si>
  <si>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</si>
  <si>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</si>
  <si>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</si>
  <si>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</si>
  <si>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</si>
  <si>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</si>
  <si>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</si>
  <si>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</si>
  <si>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</si>
  <si>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</si>
  <si>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</si>
  <si>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</si>
  <si>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</si>
  <si>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</si>
  <si>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</si>
  <si>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</si>
  <si>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</si>
  <si>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</si>
  <si>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</si>
  <si>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</si>
  <si>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</si>
  <si>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</si>
  <si>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</si>
  <si>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</si>
  <si>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</si>
  <si>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</si>
  <si>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</si>
  <si>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</si>
  <si>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</si>
  <si>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</si>
  <si>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</si>
  <si>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</si>
  <si>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</si>
  <si>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</si>
  <si>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</si>
  <si>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</si>
  <si>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</si>
  <si>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</si>
  <si>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</si>
  <si>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</si>
  <si>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</si>
  <si>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</si>
  <si>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</si>
  <si>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</si>
  <si>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</si>
  <si>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</si>
  <si>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</si>
  <si>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</si>
  <si>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</si>
  <si>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</si>
  <si>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</si>
  <si>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</si>
  <si>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</si>
  <si>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</si>
  <si>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</si>
  <si>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</si>
  <si>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</si>
  <si>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</si>
  <si>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</si>
  <si>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</si>
  <si>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</si>
  <si>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</si>
  <si>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</si>
  <si>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</si>
  <si>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</si>
  <si>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</si>
  <si>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</si>
  <si>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</si>
  <si>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</si>
  <si>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</si>
  <si>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</si>
  <si>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</si>
  <si>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</si>
  <si>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</si>
  <si>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</si>
  <si>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</si>
  <si>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</si>
  <si>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</si>
  <si>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</si>
  <si>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</si>
  <si>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</si>
  <si>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</si>
  <si>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</si>
  <si>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</si>
  <si>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</si>
  <si>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</si>
  <si>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</si>
  <si>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</si>
  <si>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</si>
  <si>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</si>
  <si>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</si>
  <si>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</si>
  <si>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</si>
  <si>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</si>
  <si>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</si>
  <si>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</si>
  <si>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</si>
  <si>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</si>
  <si>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</si>
  <si>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</si>
  <si>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</si>
  <si>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</si>
  <si>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</si>
  <si>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</si>
  <si>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</si>
  <si>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</si>
  <si>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</si>
  <si>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</si>
  <si>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</si>
  <si>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</si>
  <si>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</si>
  <si>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</si>
  <si>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</si>
  <si>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</si>
  <si>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</si>
  <si>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</si>
  <si>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</si>
  <si>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</si>
  <si>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</si>
  <si>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</si>
  <si>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</si>
  <si>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</si>
  <si>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</si>
  <si>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</si>
  <si>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</si>
  <si>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</si>
  <si>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</si>
  <si>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</si>
  <si>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</si>
  <si>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</si>
  <si>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</si>
  <si>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</si>
  <si>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</si>
  <si>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</si>
  <si>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</si>
  <si>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</si>
  <si>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</si>
  <si>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</si>
  <si>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</si>
  <si>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</si>
  <si>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</si>
  <si>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</si>
  <si>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</si>
  <si>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</si>
  <si>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</si>
  <si>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</si>
  <si>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</si>
  <si>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</si>
  <si>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</si>
  <si>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</si>
  <si>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</si>
  <si>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</si>
  <si>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</si>
  <si>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</si>
  <si>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</si>
  <si>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</si>
  <si>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</si>
  <si>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</si>
  <si>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</si>
  <si>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</si>
  <si>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</si>
  <si>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</si>
  <si>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</si>
  <si>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</si>
  <si>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</si>
  <si>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</si>
  <si>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</si>
  <si>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</si>
  <si>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</si>
  <si>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</si>
  <si>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</si>
  <si>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</si>
  <si>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</si>
  <si>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</si>
  <si>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</si>
  <si>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</si>
  <si>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</si>
  <si>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</si>
  <si>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</si>
  <si>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</si>
  <si>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</si>
  <si>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</si>
  <si>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</si>
  <si>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</si>
  <si>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</si>
  <si>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</si>
  <si>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</si>
  <si>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</si>
  <si>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</si>
  <si>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</si>
  <si>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</si>
  <si>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</si>
  <si>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</si>
  <si>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</si>
  <si>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</si>
  <si>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</si>
  <si>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</si>
  <si>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</si>
  <si>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</si>
  <si>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</si>
  <si>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</si>
  <si>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</si>
  <si>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</si>
  <si>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</si>
  <si>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</si>
  <si>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</si>
  <si>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</si>
  <si>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</si>
  <si>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</si>
  <si>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</si>
  <si>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</si>
  <si>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</si>
  <si>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</si>
  <si>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</si>
  <si>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</si>
  <si>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</si>
  <si>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</si>
  <si>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</si>
  <si>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</si>
  <si>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</si>
  <si>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</si>
  <si>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</si>
  <si>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</si>
  <si>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</si>
  <si>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</si>
  <si>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</si>
  <si>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</si>
  <si>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</si>
  <si>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</si>
  <si>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</si>
  <si>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</si>
  <si>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</si>
  <si>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</si>
  <si>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</si>
  <si>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</si>
  <si>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</si>
  <si>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</si>
  <si>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</si>
  <si>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</si>
  <si>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</si>
  <si>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</si>
  <si>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</si>
  <si>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</si>
  <si>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</si>
  <si>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</si>
  <si>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</si>
  <si>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</si>
  <si>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</si>
  <si>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</si>
  <si>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</si>
  <si>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</si>
  <si>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</si>
  <si>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</si>
  <si>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</si>
  <si>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</si>
  <si>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</si>
  <si>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</si>
  <si>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</si>
  <si>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</si>
  <si>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</si>
  <si>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</si>
  <si>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</si>
  <si>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</si>
  <si>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</si>
  <si>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</si>
  <si>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</si>
  <si>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</si>
  <si>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</si>
  <si>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</si>
  <si>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</si>
  <si>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</si>
  <si>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</si>
  <si>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</si>
  <si>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</si>
  <si>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</si>
  <si>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</si>
  <si>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</si>
  <si>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</si>
  <si>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</si>
  <si>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</si>
  <si>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</si>
  <si>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</si>
  <si>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</si>
  <si>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</si>
  <si>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</si>
  <si>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</si>
  <si>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</si>
  <si>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</si>
  <si>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</si>
  <si>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</si>
  <si>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</si>
  <si>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</si>
  <si>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</si>
  <si>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</si>
  <si>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</si>
  <si>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</si>
  <si>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</si>
  <si>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</si>
  <si>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</si>
  <si>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</si>
  <si>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</si>
  <si>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</si>
  <si>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</si>
  <si>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</si>
  <si>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</si>
  <si>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</si>
  <si>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</si>
  <si>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</si>
  <si>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</si>
  <si>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</si>
  <si>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</si>
  <si>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</si>
  <si>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</si>
  <si>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</si>
  <si>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</si>
  <si>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</si>
  <si>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</si>
  <si>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</si>
  <si>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</si>
  <si>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</si>
  <si>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</si>
  <si>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</si>
  <si>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</si>
  <si>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</si>
  <si>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</si>
  <si>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</si>
  <si>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</si>
  <si>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</si>
  <si>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</si>
  <si>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</si>
  <si>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</si>
  <si>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</si>
  <si>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</si>
  <si>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</si>
  <si>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</si>
  <si>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</si>
  <si>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</si>
  <si>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</si>
  <si>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</si>
  <si>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</si>
  <si>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</si>
  <si>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</si>
  <si>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</si>
  <si>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</si>
  <si>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</si>
  <si>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</si>
  <si>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</si>
  <si>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</si>
  <si>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</si>
  <si>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</si>
  <si>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</si>
  <si>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</si>
  <si>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</si>
  <si>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</si>
  <si>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</si>
  <si>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</si>
  <si>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</si>
  <si>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</si>
  <si>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</si>
  <si>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</si>
  <si>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</si>
  <si>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</si>
  <si>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</si>
  <si>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</si>
  <si>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</si>
  <si>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</si>
  <si>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</si>
  <si>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</si>
  <si>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</si>
  <si>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</si>
  <si>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</si>
  <si>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</si>
  <si>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</si>
  <si>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</si>
  <si>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</si>
  <si>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</si>
  <si>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</si>
  <si>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</si>
  <si>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</si>
  <si>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</si>
  <si>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</si>
  <si>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</si>
  <si>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</si>
  <si>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</si>
  <si>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</si>
  <si>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</si>
  <si>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</si>
  <si>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</si>
  <si>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</si>
  <si>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</si>
  <si>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</si>
  <si>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</si>
  <si>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</si>
  <si>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</si>
  <si>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</si>
  <si>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</si>
  <si>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</si>
  <si>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</si>
  <si>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</si>
  <si>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</si>
  <si>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</si>
  <si>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</si>
  <si>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</si>
  <si>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</si>
  <si>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</si>
  <si>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</si>
  <si>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</si>
  <si>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</si>
  <si>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</si>
  <si>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</si>
  <si>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</si>
  <si>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</si>
  <si>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</si>
  <si>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</si>
  <si>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</si>
  <si>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</si>
  <si>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</si>
  <si>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</si>
  <si>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</si>
  <si>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</si>
  <si>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</si>
  <si>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</si>
  <si>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</si>
  <si>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</si>
  <si>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</si>
  <si>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</si>
  <si>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</si>
  <si>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</si>
  <si>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</si>
  <si>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</si>
  <si>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</si>
  <si>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</si>
  <si>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</si>
  <si>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</si>
  <si>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</si>
  <si>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</si>
  <si>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</si>
  <si>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</si>
  <si>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</si>
  <si>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</si>
  <si>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</si>
  <si>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</si>
  <si>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</si>
  <si>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</si>
  <si>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</si>
  <si>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</si>
  <si>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</si>
  <si>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</si>
  <si>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</si>
  <si>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</si>
  <si>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</si>
  <si>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</si>
  <si>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</si>
  <si>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</si>
  <si>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</si>
  <si>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</si>
  <si>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</si>
  <si>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</si>
  <si>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</si>
  <si>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</si>
  <si>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</si>
  <si>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</si>
  <si>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</si>
  <si>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</si>
  <si>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</si>
  <si>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</si>
  <si>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</si>
  <si>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</si>
  <si>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</si>
  <si>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</si>
  <si>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</si>
  <si>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</si>
  <si>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</si>
  <si>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</si>
  <si>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</si>
  <si>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</si>
  <si>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</si>
  <si>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</si>
  <si>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</si>
  <si>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</si>
  <si>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</si>
  <si>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</si>
  <si>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</si>
  <si>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</si>
  <si>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</si>
  <si>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</si>
  <si>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</si>
  <si>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</si>
  <si>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</si>
  <si>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</si>
  <si>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</si>
  <si>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</si>
  <si>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</si>
  <si>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</si>
  <si>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</si>
  <si>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</si>
  <si>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</si>
  <si>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</si>
  <si>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</si>
  <si>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</si>
  <si>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</si>
  <si>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</si>
  <si>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</si>
  <si>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</si>
  <si>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</si>
  <si>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</si>
  <si>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</si>
  <si>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</si>
  <si>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</si>
  <si>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</si>
  <si>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</si>
  <si>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</si>
  <si>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</si>
  <si>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</si>
  <si>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</si>
  <si>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</si>
  <si>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</si>
  <si>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</si>
  <si>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</si>
  <si>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</si>
  <si>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</si>
  <si>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</si>
  <si>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</si>
  <si>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</si>
  <si>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</si>
  <si>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</si>
  <si>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</si>
  <si>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</si>
  <si>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</si>
  <si>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</si>
  <si>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</si>
  <si>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</si>
  <si>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</si>
  <si>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</si>
  <si>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</si>
  <si>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</si>
  <si>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</si>
  <si>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</si>
  <si>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</si>
  <si>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</si>
  <si>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</si>
  <si>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</si>
  <si>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</si>
  <si>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</si>
  <si>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</si>
  <si>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</si>
  <si>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</si>
  <si>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</si>
  <si>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</si>
  <si>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</si>
  <si>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</si>
  <si>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</si>
  <si>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</si>
  <si>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</si>
  <si>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</si>
  <si>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</si>
  <si>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</si>
  <si>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</si>
  <si>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</si>
  <si>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</si>
  <si>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</si>
  <si>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</si>
  <si>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</si>
  <si>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</si>
  <si>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</si>
  <si>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</si>
  <si>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</si>
  <si>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</si>
  <si>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</si>
  <si>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</si>
  <si>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</si>
  <si>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</si>
  <si>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</si>
  <si>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</si>
  <si>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</si>
  <si>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</si>
  <si>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</si>
  <si>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</si>
  <si>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</si>
  <si>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</si>
  <si>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</si>
  <si>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</si>
  <si>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</si>
  <si>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</si>
  <si>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</si>
  <si>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</si>
  <si>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</si>
  <si>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</si>
  <si>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</si>
  <si>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</si>
  <si>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</si>
  <si>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</si>
  <si>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</si>
  <si>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</si>
  <si>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</si>
  <si>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</si>
  <si>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</si>
  <si>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</si>
  <si>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</si>
  <si>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</si>
  <si>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</si>
  <si>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</si>
  <si>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</si>
  <si>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</si>
  <si>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</si>
  <si>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</si>
  <si>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</si>
  <si>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</si>
  <si>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</si>
  <si>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</si>
  <si>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</si>
  <si>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</si>
  <si>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</si>
  <si>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</si>
  <si>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</si>
  <si>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</si>
  <si>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</si>
  <si>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</si>
  <si>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</si>
  <si>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</si>
  <si>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</si>
  <si>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</si>
  <si>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</si>
  <si>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</si>
  <si>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</si>
  <si>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</si>
  <si>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</si>
  <si>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</si>
  <si>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</si>
  <si>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</si>
  <si>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</si>
  <si>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</si>
  <si>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</si>
  <si>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</si>
  <si>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</si>
  <si>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</si>
  <si>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</si>
  <si>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</si>
  <si>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</si>
  <si>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</si>
  <si>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</si>
  <si>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</si>
  <si>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</si>
  <si>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</si>
  <si>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</si>
  <si>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</si>
  <si>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</si>
  <si>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</si>
  <si>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</si>
  <si>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</si>
  <si>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</si>
  <si>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</si>
  <si>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</si>
  <si>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</si>
  <si>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</si>
  <si>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</si>
  <si>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</si>
  <si>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</si>
  <si>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</si>
  <si>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</si>
  <si>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</si>
  <si>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</si>
  <si>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</si>
  <si>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</si>
  <si>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</si>
  <si>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</si>
  <si>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</si>
  <si>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</si>
  <si>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</si>
  <si>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</si>
  <si>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</si>
  <si>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</si>
  <si>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</si>
  <si>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</si>
  <si>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</si>
  <si>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</si>
  <si>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</si>
  <si>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</si>
  <si>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</si>
  <si>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</si>
  <si>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</si>
  <si>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</si>
  <si>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</si>
  <si>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</si>
  <si>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</si>
  <si>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</si>
  <si>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</si>
  <si>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</si>
  <si>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</si>
  <si>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</si>
  <si>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</si>
  <si>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</si>
  <si>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</si>
  <si>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</si>
  <si>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</si>
  <si>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</si>
  <si>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</si>
  <si>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</si>
  <si>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</si>
  <si>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</si>
  <si>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</si>
  <si>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</si>
  <si>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</si>
  <si>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</si>
  <si>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</si>
  <si>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</si>
  <si>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</si>
  <si>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</si>
  <si>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</si>
  <si>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</si>
  <si>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</si>
  <si>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</si>
  <si>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</si>
  <si>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</si>
  <si>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</si>
  <si>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</si>
  <si>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</si>
  <si>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</si>
  <si>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</si>
  <si>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</si>
  <si>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</si>
  <si>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</si>
  <si>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</si>
  <si>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</si>
  <si>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</si>
  <si>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</si>
  <si>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</si>
  <si>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</si>
  <si>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</si>
  <si>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</si>
  <si>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</si>
  <si>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</si>
  <si>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</si>
  <si>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</si>
  <si>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</si>
  <si>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</si>
  <si>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</si>
  <si>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</si>
  <si>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</si>
  <si>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</si>
  <si>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</si>
  <si>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</si>
  <si>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</si>
  <si>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</si>
  <si>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</si>
  <si>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</si>
  <si>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</si>
  <si>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</si>
  <si>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</si>
  <si>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</si>
  <si>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</si>
  <si>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</si>
  <si>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</si>
  <si>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</si>
  <si>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</si>
  <si>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</si>
  <si>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</si>
  <si>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</si>
  <si>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</si>
  <si>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</si>
  <si>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</si>
  <si>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</si>
  <si>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</si>
  <si>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</si>
  <si>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</si>
  <si>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</si>
  <si>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</si>
  <si>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</si>
  <si>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</si>
  <si>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</si>
  <si>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</si>
  <si>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</si>
  <si>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</si>
  <si>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</si>
  <si>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</si>
  <si>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</si>
  <si>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</si>
  <si>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</si>
  <si>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</si>
  <si>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</si>
  <si>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</si>
  <si>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</si>
  <si>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</si>
  <si>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</si>
  <si>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</si>
  <si>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</si>
  <si>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</si>
  <si>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</si>
  <si>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</si>
  <si>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</si>
  <si>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</si>
  <si>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</si>
  <si>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</si>
  <si>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</si>
  <si>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</si>
  <si>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</si>
  <si>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</si>
  <si>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</si>
  <si>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</si>
  <si>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</si>
  <si>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</si>
  <si>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</si>
  <si>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</si>
  <si>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</si>
  <si>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</si>
  <si>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</si>
  <si>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</si>
  <si>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</si>
  <si>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</si>
  <si>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</si>
  <si>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</si>
  <si>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</si>
  <si>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</si>
  <si>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</si>
  <si>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</si>
  <si>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</si>
  <si>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</si>
  <si>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</si>
  <si>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</si>
  <si>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</si>
  <si>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</si>
  <si>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</si>
  <si>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</si>
  <si>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</si>
  <si>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</si>
  <si>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</si>
  <si>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</si>
  <si>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</si>
  <si>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</si>
  <si>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</si>
  <si>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</si>
  <si>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</si>
  <si>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</si>
  <si>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</si>
  <si>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</si>
  <si>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</si>
  <si>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</si>
  <si>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</si>
  <si>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</si>
  <si>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</si>
  <si>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</si>
  <si>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</si>
  <si>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</si>
  <si>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</si>
  <si>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</si>
  <si>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</si>
  <si>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</si>
  <si>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</si>
  <si>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</si>
  <si>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</si>
  <si>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</si>
  <si>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</si>
  <si>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</si>
  <si>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</si>
  <si>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</si>
  <si>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</si>
  <si>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</si>
  <si>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</si>
  <si>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</si>
  <si>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</si>
  <si>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</si>
  <si>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</si>
  <si>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</si>
  <si>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</si>
  <si>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</si>
  <si>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</si>
  <si>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</si>
  <si>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</si>
  <si>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</si>
  <si>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</si>
  <si>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</si>
  <si>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</si>
  <si>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</si>
  <si>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</si>
  <si>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</si>
  <si>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</si>
  <si>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</si>
  <si>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</si>
  <si>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</si>
  <si>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</si>
  <si>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</si>
  <si>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</si>
  <si>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</si>
  <si>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</si>
  <si>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</si>
  <si>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</si>
  <si>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</si>
  <si>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</si>
  <si>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</si>
  <si>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</si>
  <si>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</si>
  <si>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</si>
  <si>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</si>
  <si>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</si>
  <si>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</si>
  <si>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</si>
  <si>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</si>
  <si>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</si>
  <si>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</si>
  <si>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</si>
  <si>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</si>
  <si>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</si>
  <si>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</si>
  <si>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</si>
  <si>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</si>
  <si>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</si>
  <si>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</si>
  <si>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</si>
  <si>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</si>
  <si>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</si>
  <si>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</si>
  <si>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</si>
  <si>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</si>
  <si>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</si>
  <si>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</si>
  <si>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</si>
  <si>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</si>
  <si>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</si>
  <si>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</si>
  <si>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</si>
  <si>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</si>
  <si>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</si>
  <si>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</si>
  <si>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</si>
  <si>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</si>
  <si>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</si>
  <si>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</si>
  <si>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</si>
  <si>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</si>
  <si>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</si>
  <si>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</si>
  <si>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</si>
  <si>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</si>
  <si>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</si>
  <si>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</si>
  <si>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</si>
  <si>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</si>
  <si>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</si>
  <si>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</si>
  <si>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</si>
  <si>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</si>
  <si>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</si>
  <si>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</si>
  <si>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</si>
  <si>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</si>
  <si>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</si>
  <si>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</si>
  <si>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</si>
  <si>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</si>
  <si>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</si>
  <si>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</si>
  <si>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</si>
  <si>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</si>
  <si>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</si>
  <si>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</si>
  <si>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</si>
  <si>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</si>
  <si>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</si>
  <si>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</si>
  <si>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</si>
  <si>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</si>
  <si>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</si>
  <si>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</si>
  <si>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</si>
  <si>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</si>
  <si>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</si>
  <si>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</si>
  <si>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</si>
  <si>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</si>
  <si>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</si>
  <si>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</si>
  <si>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</si>
  <si>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</si>
  <si>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</si>
  <si>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</si>
  <si>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</si>
  <si>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</si>
  <si>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</si>
  <si>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</si>
  <si>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</si>
  <si>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</si>
  <si>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</si>
  <si>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</si>
  <si>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</si>
  <si>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</si>
  <si>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</si>
  <si>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</si>
  <si>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</si>
  <si>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</si>
  <si>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</si>
  <si>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</si>
  <si>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</si>
  <si>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</si>
  <si>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</si>
  <si>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</si>
  <si>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</si>
  <si>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</si>
  <si>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</si>
  <si>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</si>
  <si>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</si>
  <si>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</si>
  <si>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</si>
  <si>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</si>
  <si>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</si>
  <si>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</si>
  <si>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</si>
  <si>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</si>
  <si>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</si>
  <si>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</si>
  <si>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</si>
  <si>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</si>
  <si>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</si>
  <si>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</si>
  <si>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</si>
  <si>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</si>
  <si>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</si>
  <si>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</si>
  <si>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</si>
  <si>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</si>
  <si>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</si>
  <si>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</si>
  <si>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</si>
  <si>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</si>
  <si>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</si>
  <si>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</si>
  <si>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</si>
  <si>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</si>
  <si>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</si>
  <si>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</si>
  <si>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</si>
  <si>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</si>
  <si>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</si>
  <si>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</si>
  <si>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</si>
  <si>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</si>
  <si>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</si>
  <si>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</si>
  <si>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</si>
  <si>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</si>
  <si>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</si>
  <si>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</si>
  <si>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</si>
  <si>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</si>
  <si>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</si>
  <si>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</si>
  <si>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</si>
  <si>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</si>
  <si>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</si>
  <si>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</si>
  <si>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</si>
  <si>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</si>
  <si>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</si>
  <si>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</si>
  <si>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</si>
  <si>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</si>
  <si>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</si>
  <si>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</si>
  <si>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</si>
  <si>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</si>
  <si>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</si>
  <si>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</si>
  <si>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</si>
  <si>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</si>
  <si>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</si>
  <si>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</si>
  <si>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</si>
  <si>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</si>
  <si>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</si>
  <si>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</si>
  <si>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</si>
  <si>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</si>
  <si>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</si>
  <si>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</si>
  <si>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</si>
  <si>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</si>
  <si>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</si>
  <si>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</si>
  <si>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</si>
  <si>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</si>
  <si>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</si>
  <si>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</si>
  <si>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</si>
  <si>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</si>
  <si>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</si>
  <si>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</si>
  <si>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</si>
  <si>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</si>
  <si>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</si>
  <si>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</si>
  <si>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</si>
  <si>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</si>
  <si>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</si>
  <si>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</si>
  <si>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</si>
  <si>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</si>
  <si>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</si>
  <si>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</si>
  <si>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</si>
  <si>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</si>
  <si>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</si>
  <si>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</si>
  <si>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</si>
  <si>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</si>
  <si>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</si>
  <si>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</si>
  <si>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</si>
  <si>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</si>
  <si>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</si>
  <si>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</si>
  <si>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</si>
  <si>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</si>
  <si>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</si>
  <si>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</si>
  <si>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</si>
  <si>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</si>
  <si>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</si>
  <si>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</si>
  <si>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</si>
  <si>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</si>
  <si>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</si>
  <si>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</si>
  <si>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</si>
  <si>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</si>
  <si>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</si>
  <si>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</si>
  <si>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</si>
  <si>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</si>
  <si>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</si>
  <si>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</si>
  <si>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</si>
  <si>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</si>
  <si>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</si>
  <si>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</si>
  <si>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</si>
  <si>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</si>
  <si>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</si>
  <si>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</si>
  <si>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</si>
  <si>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</si>
  <si>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</si>
  <si>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</si>
  <si>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</si>
  <si>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</si>
  <si>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</si>
  <si>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</si>
  <si>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</si>
  <si>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</si>
  <si>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</si>
  <si>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</si>
  <si>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</si>
  <si>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</si>
  <si>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</si>
  <si>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</si>
  <si>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</si>
  <si>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</si>
  <si>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</si>
  <si>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</si>
  <si>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</si>
  <si>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</si>
  <si>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</si>
  <si>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</si>
  <si>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</si>
  <si>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</si>
  <si>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</si>
  <si>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</si>
  <si>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</si>
  <si>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</si>
  <si>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</si>
  <si>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</si>
  <si>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</si>
  <si>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</si>
  <si>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</si>
  <si>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</si>
  <si>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</si>
  <si>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</si>
  <si>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</si>
  <si>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</si>
  <si>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</si>
  <si>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</si>
  <si>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</si>
  <si>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</si>
  <si>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</si>
  <si>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</si>
  <si>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</si>
  <si>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</si>
  <si>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</si>
  <si>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</si>
  <si>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</si>
  <si>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</si>
  <si>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</si>
  <si>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</si>
  <si>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</si>
  <si>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</si>
  <si>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</si>
  <si>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</si>
  <si>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</si>
  <si>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</si>
  <si>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</si>
  <si>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</si>
  <si>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</si>
  <si>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</si>
  <si>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</si>
  <si>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</si>
  <si>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</si>
  <si>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</si>
  <si>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</si>
  <si>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</si>
  <si>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</si>
  <si>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</si>
  <si>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</si>
  <si>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</si>
  <si>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</si>
  <si>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</si>
  <si>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</si>
  <si>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</si>
  <si>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</si>
  <si>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</si>
  <si>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</si>
  <si>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</si>
  <si>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</si>
  <si>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</si>
  <si>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</si>
  <si>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</si>
  <si>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</si>
  <si>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</si>
  <si>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</si>
  <si>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</si>
  <si>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</si>
  <si>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</si>
  <si>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</si>
  <si>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</si>
  <si>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</si>
  <si>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</si>
  <si>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</si>
  <si>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</si>
  <si>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</si>
  <si>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</si>
  <si>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</si>
  <si>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</si>
  <si>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</si>
  <si>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</si>
  <si>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</si>
  <si>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</si>
  <si>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</si>
  <si>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</si>
  <si>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</si>
  <si>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</si>
  <si>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</si>
  <si>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</si>
  <si>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</si>
  <si>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</si>
  <si>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</si>
  <si>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</si>
  <si>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</si>
  <si>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</si>
  <si>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</si>
  <si>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</si>
  <si>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</si>
  <si>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</si>
  <si>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</si>
  <si>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</si>
  <si>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</si>
  <si>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</si>
  <si>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</si>
  <si>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</si>
  <si>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</si>
  <si>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</si>
  <si>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</si>
  <si>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</si>
  <si>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</si>
  <si>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</si>
  <si>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</si>
  <si>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</si>
  <si>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</si>
  <si>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</si>
  <si>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</si>
  <si>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</si>
  <si>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</si>
  <si>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</si>
  <si>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</si>
  <si>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</si>
  <si>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</si>
  <si>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</si>
  <si>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</si>
  <si>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</si>
  <si>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</si>
  <si>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</si>
  <si>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</si>
  <si>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</si>
  <si>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</si>
  <si>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</si>
  <si>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</si>
  <si>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</si>
  <si>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</si>
  <si>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</si>
  <si>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</si>
  <si>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</si>
  <si>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</si>
  <si>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</si>
  <si>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</si>
  <si>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</si>
  <si>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</si>
  <si>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</si>
  <si>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</si>
  <si>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</si>
  <si>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</si>
  <si>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</si>
  <si>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</si>
  <si>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</si>
  <si>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</si>
  <si>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</si>
  <si>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</si>
  <si>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</si>
  <si>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</si>
  <si>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</si>
  <si>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</si>
  <si>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</si>
  <si>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</si>
  <si>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</si>
  <si>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</si>
  <si>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</si>
  <si>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</si>
  <si>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</si>
  <si>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</si>
  <si>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</si>
  <si>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</si>
  <si>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</si>
  <si>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</si>
  <si>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</si>
  <si>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</si>
  <si>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</si>
  <si>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</si>
  <si>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</si>
  <si>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</si>
  <si>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</si>
  <si>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</si>
  <si>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</si>
  <si>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</si>
  <si>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</si>
  <si>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</si>
  <si>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</si>
  <si>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</si>
  <si>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</si>
  <si>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</si>
  <si>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</si>
  <si>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</si>
  <si>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</si>
  <si>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</si>
  <si>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</si>
  <si>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</si>
  <si>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</si>
  <si>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</si>
  <si>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</si>
  <si>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</si>
  <si>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</si>
  <si>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</si>
  <si>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</si>
  <si>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</si>
  <si>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</si>
  <si>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</si>
  <si>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</si>
  <si>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</si>
  <si>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</si>
  <si>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</si>
  <si>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</si>
  <si>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</si>
  <si>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</si>
  <si>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</si>
  <si>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</si>
  <si>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</si>
  <si>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</si>
  <si>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</si>
  <si>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</si>
  <si>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</si>
  <si>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</si>
  <si>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</si>
  <si>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</si>
  <si>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</si>
  <si>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</si>
  <si>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</si>
  <si>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</si>
  <si>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</si>
  <si>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</si>
  <si>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</si>
  <si>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</si>
  <si>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</si>
  <si>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</si>
  <si>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</si>
  <si>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</si>
  <si>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</si>
  <si>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</si>
  <si>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</si>
  <si>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</si>
  <si>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</si>
  <si>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</si>
  <si>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</si>
  <si>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</si>
  <si>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</si>
  <si>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</si>
  <si>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</si>
  <si>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</si>
  <si>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</si>
  <si>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</si>
  <si>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</si>
  <si>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</si>
  <si>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</si>
  <si>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</si>
  <si>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</si>
  <si>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</si>
  <si>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</si>
  <si>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</si>
  <si>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</si>
  <si>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</si>
  <si>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</si>
  <si>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</si>
  <si>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</si>
  <si>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</si>
  <si>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</si>
  <si>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</si>
  <si>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</si>
  <si>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</si>
  <si>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</si>
  <si>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</si>
  <si>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</si>
  <si>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</si>
  <si>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</si>
  <si>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</si>
  <si>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</si>
  <si>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</si>
  <si>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</si>
  <si>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</si>
  <si>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</si>
  <si>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</si>
  <si>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</si>
  <si>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</si>
  <si>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</si>
  <si>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</si>
  <si>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</si>
  <si>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</si>
  <si>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</si>
  <si>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</si>
  <si>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</si>
  <si>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</si>
  <si>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</si>
  <si>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</si>
  <si>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</si>
  <si>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</si>
  <si>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</si>
  <si>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</si>
  <si>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</si>
  <si>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</si>
  <si>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</si>
  <si>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</si>
  <si>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</si>
  <si>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</si>
  <si>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</si>
  <si>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</si>
  <si>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</si>
  <si>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</si>
  <si>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</si>
  <si>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</si>
  <si>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</si>
  <si>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</si>
  <si>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</si>
  <si>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</si>
  <si>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</si>
  <si>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</si>
  <si>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</si>
  <si>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</si>
  <si>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</si>
  <si>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</si>
  <si>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</si>
  <si>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</si>
  <si>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</si>
  <si>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</si>
  <si>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</si>
  <si>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</si>
  <si>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</si>
  <si>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</si>
  <si>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</si>
  <si>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</si>
  <si>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</si>
  <si>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</si>
  <si>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</si>
  <si>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</si>
  <si>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</si>
  <si>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</si>
  <si>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</si>
  <si>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</si>
  <si>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</si>
  <si>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</si>
  <si>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</si>
  <si>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</si>
  <si>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</si>
  <si>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</si>
  <si>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</si>
  <si>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</si>
  <si>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</si>
  <si>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</si>
  <si>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</si>
  <si>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</si>
  <si>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</si>
  <si>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</si>
  <si>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</si>
  <si>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</si>
  <si>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</si>
  <si>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</si>
  <si>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</si>
  <si>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</si>
  <si>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</si>
  <si>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</si>
  <si>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</si>
  <si>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</si>
  <si>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</si>
  <si>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</si>
  <si>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</si>
  <si>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</si>
  <si>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</si>
  <si>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</si>
  <si>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</si>
  <si>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</si>
  <si>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</si>
  <si>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</si>
  <si>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</si>
  <si>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</si>
  <si>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</si>
  <si>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</si>
  <si>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</si>
  <si>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</si>
  <si>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</si>
  <si>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</si>
  <si>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</si>
  <si>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</si>
  <si>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</si>
  <si>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</si>
  <si>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</si>
  <si>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</si>
  <si>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</si>
  <si>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</si>
  <si>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</si>
  <si>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</si>
  <si>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</si>
  <si>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</si>
  <si>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</si>
  <si>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</si>
  <si>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</si>
  <si>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</si>
  <si>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</si>
  <si>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</si>
  <si>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</si>
  <si>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</si>
  <si>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</si>
  <si>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</si>
  <si>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</si>
  <si>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</si>
  <si>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</si>
  <si>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</si>
  <si>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</si>
  <si>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</si>
  <si>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</si>
  <si>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</si>
  <si>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</si>
  <si>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</si>
  <si>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</si>
  <si>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</si>
  <si>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</si>
  <si>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</si>
  <si>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</si>
  <si>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</si>
  <si>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</si>
  <si>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</si>
  <si>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</si>
  <si>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</si>
  <si>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</si>
  <si>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</si>
  <si>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</si>
  <si>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</si>
  <si>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</si>
  <si>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</si>
  <si>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</si>
  <si>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</si>
  <si>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</si>
  <si>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</si>
  <si>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</si>
  <si>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</si>
  <si>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</si>
  <si>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</si>
  <si>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</si>
  <si>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</si>
  <si>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</si>
  <si>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</si>
  <si>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</si>
  <si>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</si>
  <si>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</si>
  <si>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</si>
  <si>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</si>
  <si>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</si>
  <si>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</si>
  <si>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</si>
  <si>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</si>
  <si>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</si>
  <si>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</si>
  <si>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</si>
  <si>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</si>
  <si>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</si>
  <si>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</si>
  <si>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</si>
  <si>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</si>
  <si>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</si>
  <si>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</si>
  <si>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</si>
  <si>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</si>
  <si>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</si>
  <si>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</si>
  <si>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</si>
  <si>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</si>
  <si>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</si>
  <si>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</si>
  <si>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</si>
  <si>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</si>
  <si>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</si>
  <si>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</si>
  <si>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</si>
  <si>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</si>
  <si>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</si>
  <si>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</si>
  <si>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</si>
  <si>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</si>
  <si>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</si>
  <si>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</si>
  <si>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</si>
  <si>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</si>
  <si>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</si>
  <si>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</si>
  <si>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</si>
  <si>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</si>
  <si>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</si>
  <si>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</si>
  <si>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</si>
  <si>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</si>
  <si>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</si>
  <si>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</si>
  <si>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</si>
  <si>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</si>
  <si>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</si>
  <si>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</si>
  <si>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</si>
  <si>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</si>
  <si>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</si>
  <si>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</si>
  <si>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</si>
  <si>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</si>
  <si>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</si>
  <si>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</si>
  <si>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</si>
  <si>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</si>
  <si>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</si>
  <si>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</si>
  <si>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</si>
  <si>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</si>
  <si>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</si>
  <si>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</si>
  <si>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</si>
  <si>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</si>
  <si>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</si>
  <si>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</si>
  <si>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</si>
  <si>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</si>
  <si>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</si>
  <si>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</si>
  <si>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</si>
  <si>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</si>
  <si>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</si>
  <si>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</si>
  <si>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</si>
  <si>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</si>
  <si>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</si>
  <si>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</si>
  <si>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</si>
  <si>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</si>
  <si>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</si>
  <si>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</si>
  <si>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</si>
  <si>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</si>
  <si>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</si>
  <si>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</si>
  <si>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</si>
  <si>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</si>
  <si>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</si>
  <si>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</si>
  <si>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</si>
  <si>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</si>
  <si>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</si>
  <si>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</si>
  <si>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</si>
  <si>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</si>
  <si>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</si>
  <si>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</si>
  <si>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</si>
  <si>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</si>
  <si>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</si>
  <si>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</si>
  <si>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</si>
  <si>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</si>
  <si>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</si>
  <si>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</si>
  <si>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</si>
  <si>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</si>
  <si>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</si>
  <si>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</si>
  <si>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</si>
  <si>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</si>
  <si>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</si>
  <si>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</si>
  <si>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</si>
  <si>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</si>
  <si>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</si>
  <si>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</si>
  <si>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</si>
  <si>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</si>
  <si>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</si>
  <si>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</si>
  <si>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</si>
  <si>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</si>
  <si>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</si>
  <si>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</si>
  <si>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</si>
  <si>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</si>
  <si>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</si>
  <si>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</si>
  <si>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</si>
  <si>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</si>
  <si>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</si>
  <si>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</si>
  <si>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</si>
  <si>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</si>
  <si>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</si>
  <si>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</si>
  <si>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</si>
  <si>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</si>
  <si>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</si>
  <si>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</si>
  <si>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</si>
  <si>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</si>
  <si>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</si>
  <si>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</si>
  <si>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</si>
  <si>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</si>
  <si>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</si>
  <si>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</si>
  <si>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</si>
  <si>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</si>
  <si>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</si>
  <si>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</si>
  <si>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</si>
  <si>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</si>
  <si>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</si>
  <si>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</si>
  <si>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</si>
  <si>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</si>
  <si>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</si>
  <si>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</si>
  <si>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</si>
  <si>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</si>
  <si>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</si>
  <si>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</si>
  <si>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</si>
  <si>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</si>
  <si>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</si>
  <si>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</si>
  <si>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</si>
  <si>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</si>
  <si>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</si>
  <si>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</si>
  <si>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</si>
  <si>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</si>
  <si>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</si>
  <si>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</si>
  <si>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</si>
  <si>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</si>
  <si>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</si>
  <si>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</si>
  <si>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</si>
  <si>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</si>
  <si>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</si>
  <si>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</si>
  <si>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</si>
  <si>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</si>
  <si>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</si>
  <si>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</si>
  <si>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</si>
  <si>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</si>
  <si>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</si>
  <si>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</si>
  <si>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</si>
  <si>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</si>
  <si>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</si>
  <si>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</si>
  <si>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</si>
  <si>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</si>
  <si>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</si>
  <si>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</si>
  <si>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</si>
  <si>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</si>
  <si>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</si>
  <si>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</si>
  <si>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</si>
  <si>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</si>
  <si>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</si>
  <si>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</si>
  <si>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</si>
  <si>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</si>
  <si>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</si>
  <si>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</si>
  <si>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</si>
  <si>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</si>
  <si>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</si>
  <si>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</si>
  <si>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</si>
  <si>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</si>
  <si>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</si>
  <si>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</si>
  <si>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</si>
  <si>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</si>
  <si>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</si>
  <si>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</si>
  <si>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</si>
  <si>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</si>
  <si>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</si>
  <si>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</si>
  <si>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</si>
  <si>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</si>
  <si>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</si>
  <si>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</si>
  <si>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</si>
  <si>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</si>
  <si>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</si>
  <si>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</si>
  <si>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</si>
  <si>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</si>
  <si>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</si>
  <si>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</si>
  <si>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</si>
  <si>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</si>
  <si>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</si>
  <si>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</si>
  <si>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</si>
  <si>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</si>
  <si>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</si>
  <si>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</si>
  <si>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</si>
  <si>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</si>
  <si>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</si>
  <si>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</si>
  <si>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</si>
  <si>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</si>
  <si>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</si>
  <si>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</si>
  <si>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</si>
  <si>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</si>
  <si>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</si>
  <si>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</si>
  <si>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</si>
  <si>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</si>
  <si>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</si>
  <si>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</si>
  <si>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</si>
  <si>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</si>
  <si>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</si>
  <si>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</si>
  <si>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</si>
  <si>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</si>
  <si>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</si>
  <si>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</si>
  <si>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</si>
  <si>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</si>
  <si>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</si>
  <si>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</si>
  <si>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</si>
  <si>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</si>
  <si>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</si>
  <si>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</si>
  <si>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</si>
  <si>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</si>
  <si>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</si>
  <si>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</si>
  <si>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</si>
  <si>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</si>
  <si>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</si>
  <si>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</si>
  <si>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</si>
  <si>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</si>
  <si>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</si>
  <si>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</si>
  <si>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</si>
  <si>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</si>
  <si>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</si>
  <si>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</si>
  <si>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</si>
  <si>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</si>
  <si>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</si>
  <si>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</si>
  <si>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</si>
  <si>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</si>
  <si>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</si>
  <si>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</si>
  <si>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</si>
  <si>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</si>
  <si>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</si>
  <si>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</si>
  <si>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</si>
  <si>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</si>
  <si>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</si>
  <si>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</si>
  <si>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</si>
  <si>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</si>
  <si>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</si>
  <si>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</si>
  <si>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</si>
  <si>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</si>
  <si>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</si>
  <si>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</si>
  <si>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</si>
  <si>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</si>
  <si>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</si>
  <si>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</si>
  <si>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</si>
  <si>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</si>
  <si>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</si>
  <si>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</si>
  <si>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</si>
  <si>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</si>
  <si>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</si>
  <si>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</si>
  <si>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</si>
  <si>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</si>
  <si>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</si>
  <si>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</si>
  <si>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</si>
  <si>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</si>
  <si>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</si>
  <si>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</si>
  <si>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</si>
  <si>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</si>
  <si>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</si>
  <si>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</si>
  <si>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</si>
  <si>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</si>
  <si>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</si>
  <si>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</si>
  <si>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</si>
  <si>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</si>
  <si>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</si>
  <si>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</si>
  <si>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</si>
  <si>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</si>
  <si>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</si>
  <si>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</si>
  <si>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</si>
  <si>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</si>
  <si>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</si>
  <si>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</si>
  <si>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</si>
  <si>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</si>
  <si>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</si>
  <si>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</si>
  <si>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</si>
  <si>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</si>
  <si>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</si>
  <si>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</si>
  <si>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</si>
  <si>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</si>
  <si>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</si>
  <si>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</si>
  <si>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</si>
  <si>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</si>
  <si>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</si>
  <si>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</si>
  <si>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</si>
  <si>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</si>
  <si>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</si>
  <si>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</si>
  <si>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</si>
  <si>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</si>
  <si>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</si>
  <si>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</si>
  <si>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</si>
  <si>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</si>
  <si>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</si>
  <si>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</si>
  <si>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</si>
  <si>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</si>
  <si>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</si>
  <si>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</si>
  <si>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</si>
  <si>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</si>
  <si>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</si>
  <si>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</si>
  <si>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</si>
  <si>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</si>
  <si>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</si>
  <si>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</si>
  <si>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</si>
  <si>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</si>
  <si>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</si>
  <si>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</si>
  <si>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</si>
  <si>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</si>
  <si>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</si>
  <si>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</si>
  <si>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</si>
  <si>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</si>
  <si>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</si>
  <si>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</si>
  <si>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</si>
  <si>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</si>
  <si>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</si>
  <si>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</si>
  <si>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</si>
  <si>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</si>
  <si>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</si>
  <si>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</si>
  <si>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</si>
  <si>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</si>
  <si>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</si>
  <si>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</si>
  <si>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</si>
  <si>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</si>
  <si>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</si>
  <si>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</si>
  <si>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</si>
  <si>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</si>
  <si>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</si>
  <si>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</si>
  <si>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</si>
  <si>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</si>
  <si>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</si>
  <si>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</si>
  <si>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</si>
  <si>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</si>
  <si>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</si>
  <si>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</si>
  <si>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</si>
  <si>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</si>
  <si>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</si>
  <si>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</si>
  <si>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</si>
  <si>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</si>
  <si>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</si>
  <si>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</si>
  <si>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</si>
  <si>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</si>
  <si>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</si>
  <si>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</si>
  <si>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</si>
  <si>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</si>
  <si>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</si>
  <si>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</si>
  <si>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</si>
  <si>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</si>
  <si>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</si>
  <si>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</si>
  <si>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</si>
  <si>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</si>
  <si>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</si>
  <si>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</si>
  <si>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</si>
  <si>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</si>
  <si>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</si>
  <si>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</si>
  <si>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</si>
  <si>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</si>
  <si>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</si>
  <si>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</si>
  <si>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</si>
  <si>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</si>
  <si>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</si>
  <si>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</si>
  <si>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</si>
  <si>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</si>
  <si>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</si>
  <si>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</si>
  <si>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</si>
  <si>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</si>
  <si>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</si>
  <si>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</si>
  <si>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</si>
  <si>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</si>
  <si>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</si>
  <si>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</si>
  <si>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</si>
  <si>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</si>
  <si>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</si>
  <si>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</si>
  <si>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</si>
  <si>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</si>
  <si>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</si>
  <si>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</si>
  <si>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</si>
  <si>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</si>
  <si>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</si>
  <si>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</si>
  <si>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</si>
  <si>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</si>
  <si>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</si>
  <si>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</si>
  <si>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</si>
  <si>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</si>
  <si>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</si>
  <si>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</si>
  <si>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</si>
  <si>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</si>
  <si>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</si>
  <si>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</si>
  <si>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</si>
  <si>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</si>
  <si>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</si>
  <si>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</si>
  <si>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</si>
  <si>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</si>
  <si>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</si>
  <si>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</si>
  <si>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</si>
  <si>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</si>
  <si>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</si>
  <si>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</si>
  <si>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</si>
  <si>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</si>
  <si>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</si>
  <si>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</si>
  <si>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</si>
  <si>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</si>
  <si>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</si>
  <si>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</si>
  <si>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</si>
  <si>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</si>
  <si>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</si>
  <si>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</si>
  <si>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</si>
  <si>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</si>
  <si>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</si>
  <si>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</si>
  <si>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</si>
  <si>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</si>
  <si>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</si>
  <si>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</si>
  <si>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</si>
  <si>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</si>
  <si>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</si>
  <si>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</si>
  <si>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</si>
  <si>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</si>
  <si>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</si>
  <si>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</si>
  <si>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</si>
  <si>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</si>
  <si>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</si>
  <si>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</si>
  <si>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</si>
  <si>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</si>
  <si>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</si>
  <si>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</si>
  <si>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</si>
  <si>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</si>
  <si>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</si>
  <si>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</si>
  <si>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</si>
  <si>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</si>
  <si>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</si>
  <si>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</si>
  <si>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</si>
  <si>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</si>
  <si>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</si>
  <si>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</si>
  <si>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</si>
  <si>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</si>
  <si>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</si>
  <si>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</si>
  <si>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</si>
  <si>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</si>
  <si>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</si>
  <si>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</si>
  <si>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</si>
  <si>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</si>
  <si>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</si>
  <si>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</si>
  <si>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</si>
  <si>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</si>
  <si>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</si>
  <si>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</si>
  <si>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</si>
  <si>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</si>
  <si>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</si>
  <si>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</si>
  <si>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</si>
  <si>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</si>
  <si>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</si>
  <si>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</si>
  <si>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</si>
  <si>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</si>
  <si>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</si>
  <si>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</si>
  <si>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</si>
  <si>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</si>
  <si>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</si>
  <si>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</si>
  <si>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</si>
  <si>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</si>
  <si>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</si>
  <si>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</si>
  <si>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</si>
  <si>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</si>
  <si>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</si>
  <si>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</si>
  <si>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</si>
  <si>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</si>
  <si>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</si>
  <si>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</si>
  <si>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</si>
  <si>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</si>
  <si>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</si>
  <si>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</si>
  <si>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</si>
  <si>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</si>
  <si>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</si>
  <si>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</si>
  <si>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</si>
  <si>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</si>
  <si>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</si>
  <si>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</si>
  <si>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</si>
  <si>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</si>
  <si>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</si>
  <si>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</si>
  <si>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</si>
  <si>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</si>
  <si>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</si>
  <si>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</si>
  <si>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</si>
  <si>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</si>
  <si>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</si>
  <si>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</si>
  <si>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</si>
  <si>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</si>
  <si>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</si>
  <si>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</si>
  <si>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</si>
  <si>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</si>
  <si>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</si>
  <si>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</si>
  <si>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</si>
  <si>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</si>
  <si>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</si>
  <si>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</si>
  <si>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</si>
  <si>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</si>
  <si>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</si>
  <si>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</si>
  <si>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</si>
  <si>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</si>
  <si>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</si>
  <si>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</si>
  <si>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</si>
  <si>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</si>
  <si>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</si>
  <si>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</si>
  <si>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</si>
  <si>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</si>
  <si>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</si>
  <si>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</si>
  <si>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</si>
  <si>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</si>
  <si>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</si>
  <si>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</si>
  <si>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</si>
  <si>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</si>
  <si>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</si>
  <si>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</si>
  <si>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</si>
  <si>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</si>
  <si>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</si>
  <si>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</si>
  <si>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</si>
  <si>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</si>
  <si>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</si>
  <si>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</si>
  <si>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</si>
  <si>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</si>
  <si>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</si>
  <si>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</si>
  <si>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</si>
  <si>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</si>
  <si>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</si>
  <si>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</si>
  <si>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</si>
  <si>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</si>
  <si>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</si>
  <si>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</si>
  <si>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</si>
  <si>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</si>
  <si>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</si>
  <si>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</si>
  <si>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</si>
  <si>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</si>
  <si>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</si>
  <si>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</si>
  <si>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</si>
  <si>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</si>
  <si>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</si>
  <si>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</si>
  <si>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</si>
  <si>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</si>
  <si>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</si>
  <si>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</si>
  <si>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</si>
  <si>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</si>
  <si>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</si>
  <si>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</si>
  <si>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</si>
  <si>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</si>
  <si>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</si>
  <si>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</si>
  <si>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</si>
  <si>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</si>
  <si>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</si>
  <si>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</si>
  <si>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</si>
  <si>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</si>
  <si>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</si>
  <si>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</si>
  <si>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</si>
  <si>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</si>
  <si>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</si>
  <si>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</si>
  <si>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</si>
  <si>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</si>
  <si>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</si>
  <si>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</si>
  <si>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</si>
  <si>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</si>
  <si>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</si>
  <si>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</si>
  <si>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</si>
  <si>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</si>
  <si>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</si>
  <si>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</si>
  <si>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</si>
  <si>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</si>
  <si>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</si>
  <si>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</si>
  <si>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</si>
  <si>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</si>
  <si>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</si>
  <si>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</si>
  <si>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</si>
  <si>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</si>
  <si>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</si>
  <si>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</si>
  <si>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</si>
  <si>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</si>
  <si>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</si>
  <si>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</si>
  <si>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</si>
  <si>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</si>
  <si>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</si>
  <si>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</si>
  <si>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</si>
  <si>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</si>
  <si>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</si>
  <si>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</si>
  <si>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</si>
  <si>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</si>
  <si>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</si>
  <si>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</si>
  <si>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</si>
  <si>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</si>
  <si>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</si>
  <si>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</si>
  <si>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</si>
  <si>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</si>
  <si>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</si>
  <si>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</si>
  <si>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</si>
  <si>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</si>
  <si>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</si>
  <si>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</si>
  <si>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</si>
  <si>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</si>
  <si>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</si>
  <si>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</si>
  <si>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</si>
  <si>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</si>
  <si>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</si>
  <si>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</si>
  <si>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</si>
  <si>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</si>
  <si>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</si>
  <si>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</si>
  <si>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</si>
  <si>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</si>
  <si>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</si>
  <si>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</si>
  <si>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</si>
  <si>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</si>
  <si>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</si>
  <si>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</si>
  <si>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</si>
  <si>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</si>
  <si>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</si>
  <si>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</si>
  <si>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</si>
  <si>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</si>
  <si>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</si>
  <si>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</si>
  <si>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</si>
  <si>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</si>
  <si>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</si>
  <si>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</si>
  <si>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</si>
  <si>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</si>
  <si>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</si>
  <si>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</si>
  <si>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</si>
  <si>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</si>
  <si>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</si>
  <si>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</si>
  <si>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</si>
  <si>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</si>
  <si>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</si>
  <si>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</si>
  <si>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</si>
  <si>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</si>
  <si>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</si>
  <si>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</si>
  <si>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</si>
  <si>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</si>
  <si>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</si>
  <si>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</si>
  <si>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</si>
  <si>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</si>
  <si>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</si>
  <si>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</si>
  <si>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</si>
  <si>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</si>
  <si>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</si>
  <si>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</si>
  <si>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</si>
  <si>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</si>
  <si>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</si>
  <si>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</si>
  <si>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</si>
  <si>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</si>
  <si>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</si>
  <si>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</si>
  <si>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</si>
  <si>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</si>
  <si>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</si>
  <si>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</si>
  <si>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</si>
  <si>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</si>
  <si>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</si>
  <si>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</si>
  <si>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</si>
  <si>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</si>
  <si>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</si>
  <si>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</si>
  <si>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</si>
  <si>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</si>
  <si>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</si>
  <si>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</si>
  <si>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</si>
  <si>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</si>
  <si>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</si>
  <si>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</si>
  <si>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</si>
  <si>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</si>
  <si>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</si>
  <si>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</si>
  <si>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</si>
  <si>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</si>
  <si>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</si>
  <si>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</si>
  <si>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</si>
  <si>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</si>
  <si>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</si>
  <si>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</si>
  <si>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</si>
  <si>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</si>
  <si>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</si>
  <si>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</si>
  <si>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</si>
  <si>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</si>
  <si>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</si>
  <si>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</si>
  <si>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</si>
  <si>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</si>
  <si>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</si>
  <si>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</si>
  <si>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</si>
  <si>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</si>
  <si>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</si>
  <si>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</si>
  <si>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</si>
  <si>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</si>
  <si>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</si>
  <si>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</si>
  <si>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</si>
  <si>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</si>
  <si>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</si>
  <si>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</si>
  <si>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</si>
  <si>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</si>
  <si>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</si>
  <si>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</si>
  <si>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</si>
  <si>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</si>
  <si>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</si>
  <si>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</si>
  <si>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</si>
  <si>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</si>
  <si>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</si>
  <si>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</si>
  <si>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</si>
  <si>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</si>
  <si>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</si>
  <si>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</si>
  <si>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</si>
  <si>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</si>
  <si>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</si>
  <si>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</si>
  <si>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</si>
  <si>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</si>
  <si>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</si>
  <si>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</si>
  <si>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</si>
  <si>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</si>
  <si>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</si>
  <si>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</si>
  <si>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</si>
  <si>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</si>
  <si>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</si>
  <si>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</si>
  <si>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</si>
  <si>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</si>
  <si>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</si>
  <si>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</si>
  <si>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</si>
  <si>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</si>
  <si>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</si>
  <si>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</si>
  <si>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</si>
  <si>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</si>
  <si>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</si>
  <si>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</si>
  <si>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</si>
  <si>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</si>
  <si>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</si>
  <si>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</si>
  <si>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</si>
  <si>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</si>
  <si>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</si>
  <si>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</si>
  <si>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</si>
  <si>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</si>
  <si>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</si>
  <si>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</si>
  <si>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</si>
  <si>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</si>
  <si>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</si>
  <si>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</si>
  <si>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</si>
  <si>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</si>
  <si>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</si>
  <si>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</si>
  <si>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</si>
  <si>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</si>
  <si>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</si>
  <si>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</si>
  <si>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</si>
  <si>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</si>
  <si>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</si>
  <si>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</si>
  <si>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</si>
  <si>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</si>
  <si>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</si>
  <si>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</si>
  <si>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</si>
  <si>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</si>
  <si>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</si>
  <si>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</si>
  <si>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</si>
  <si>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</si>
  <si>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</si>
  <si>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</si>
  <si>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</si>
  <si>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</si>
  <si>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</si>
  <si>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</si>
  <si>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</si>
  <si>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</si>
  <si>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</si>
  <si>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</si>
  <si>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</si>
  <si>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</si>
  <si>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</si>
  <si>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</si>
  <si>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</si>
  <si>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</si>
  <si>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</si>
  <si>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</si>
  <si>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</si>
  <si>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</si>
  <si>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</si>
  <si>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</si>
  <si>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</si>
  <si>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</si>
  <si>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</si>
  <si>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</si>
  <si>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</si>
  <si>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</si>
  <si>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</si>
  <si>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</si>
  <si>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</si>
  <si>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</si>
  <si>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</si>
  <si>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</si>
  <si>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</si>
  <si>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</si>
  <si>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</si>
  <si>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</si>
  <si>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</si>
  <si>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</si>
  <si>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</si>
  <si>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</si>
  <si>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</si>
  <si>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</si>
  <si>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</si>
  <si>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</si>
  <si>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</si>
  <si>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</si>
  <si>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</si>
  <si>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</si>
  <si>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</si>
  <si>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</si>
  <si>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</si>
  <si>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</si>
  <si>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</si>
  <si>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</si>
  <si>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</si>
  <si>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</si>
  <si>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</si>
  <si>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</si>
  <si>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</si>
  <si>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</si>
  <si>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</si>
  <si>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</si>
  <si>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</si>
  <si>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</si>
  <si>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</si>
  <si>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</si>
  <si>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</si>
  <si>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</si>
  <si>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</si>
  <si>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</si>
  <si>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</si>
  <si>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</si>
  <si>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</si>
  <si>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</si>
  <si>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</si>
  <si>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</si>
  <si>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</si>
  <si>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</si>
  <si>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</si>
  <si>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</si>
  <si>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</si>
  <si>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</si>
  <si>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</si>
  <si>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</si>
  <si>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</si>
  <si>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</si>
  <si>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</si>
  <si>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</si>
  <si>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</si>
  <si>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</si>
  <si>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</si>
  <si>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</si>
  <si>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</si>
  <si>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</si>
  <si>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</si>
  <si>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</si>
  <si>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</si>
  <si>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</si>
  <si>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</si>
  <si>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</si>
  <si>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</si>
  <si>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</si>
  <si>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</si>
  <si>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</si>
  <si>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</si>
  <si>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</si>
  <si>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</si>
  <si>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</si>
  <si>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</si>
  <si>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</si>
  <si>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</si>
  <si>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</si>
  <si>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</si>
  <si>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</si>
  <si>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</si>
  <si>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</si>
  <si>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</si>
  <si>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</si>
  <si>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</si>
  <si>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</si>
  <si>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</si>
  <si>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</si>
  <si>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</si>
  <si>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</si>
  <si>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</si>
  <si>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</si>
  <si>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</si>
  <si>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</si>
  <si>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</si>
  <si>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</si>
  <si>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</si>
  <si>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</si>
  <si>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</si>
  <si>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</si>
  <si>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</si>
  <si>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</si>
  <si>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</si>
  <si>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</si>
  <si>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</si>
  <si>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</si>
  <si>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</si>
  <si>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</si>
  <si>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</si>
  <si>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</si>
  <si>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</si>
  <si>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</si>
  <si>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</si>
  <si>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</si>
  <si>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</si>
  <si>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</si>
  <si>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</si>
  <si>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</si>
  <si>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</si>
  <si>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</si>
  <si>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</si>
  <si>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</si>
  <si>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</si>
  <si>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</si>
  <si>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</si>
  <si>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</si>
  <si>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</si>
  <si>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</si>
  <si>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</si>
  <si>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</si>
  <si>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</si>
  <si>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</si>
  <si>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</si>
  <si>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</si>
  <si>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</si>
  <si>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</si>
  <si>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</si>
  <si>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</si>
  <si>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</si>
  <si>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</si>
  <si>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</si>
  <si>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</si>
  <si>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</si>
  <si>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</si>
  <si>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</si>
  <si>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</si>
  <si>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</si>
  <si>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</si>
  <si>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</si>
  <si>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</si>
  <si>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</si>
  <si>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</si>
  <si>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</si>
  <si>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</si>
  <si>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</si>
  <si>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</si>
  <si>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</si>
  <si>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</si>
  <si>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</si>
  <si>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</si>
  <si>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</si>
  <si>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</si>
  <si>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</si>
  <si>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</si>
  <si>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</si>
  <si>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</si>
  <si>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</si>
  <si>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</si>
  <si>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</si>
  <si>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</si>
  <si>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</si>
  <si>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</si>
  <si>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</si>
  <si>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</si>
  <si>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</si>
  <si>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</si>
  <si>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</si>
  <si>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</si>
  <si>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</si>
  <si>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</si>
  <si>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</si>
  <si>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</si>
  <si>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</si>
  <si>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</si>
  <si>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</si>
  <si>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</si>
  <si>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</si>
  <si>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</si>
  <si>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</si>
  <si>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</si>
  <si>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</si>
  <si>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</si>
  <si>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</si>
  <si>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</si>
  <si>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</si>
  <si>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</si>
  <si>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</si>
  <si>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</si>
  <si>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</si>
  <si>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</si>
  <si>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</si>
  <si>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</si>
  <si>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</si>
  <si>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</si>
  <si>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</si>
  <si>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</si>
  <si>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</si>
  <si>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</si>
  <si>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</si>
  <si>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</si>
  <si>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</si>
  <si>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</si>
  <si>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</si>
  <si>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</si>
  <si>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</si>
  <si>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</si>
  <si>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</si>
  <si>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</si>
  <si>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</si>
  <si>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</si>
  <si>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</si>
  <si>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</si>
  <si>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</si>
  <si>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</si>
  <si>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</si>
  <si>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</si>
  <si>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</si>
  <si>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</si>
  <si>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</si>
  <si>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</si>
  <si>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</si>
  <si>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</si>
  <si>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</si>
  <si>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</si>
  <si>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</si>
  <si>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</si>
  <si>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</si>
  <si>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</si>
  <si>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</si>
  <si>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</si>
  <si>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</si>
  <si>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</si>
  <si>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</si>
  <si>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</si>
  <si>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</si>
  <si>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</si>
  <si>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</si>
  <si>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</si>
  <si>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</si>
  <si>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</si>
  <si>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</si>
  <si>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</si>
  <si>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</si>
  <si>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</si>
  <si>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</si>
  <si>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</si>
  <si>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</si>
  <si>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</si>
  <si>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</si>
  <si>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</si>
  <si>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</si>
  <si>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</si>
  <si>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</si>
  <si>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</si>
  <si>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</si>
  <si>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</si>
  <si>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</si>
  <si>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</si>
  <si>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</si>
  <si>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</si>
  <si>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</si>
  <si>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</si>
  <si>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</si>
  <si>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</si>
  <si>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</si>
  <si>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</si>
  <si>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</si>
  <si>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</si>
  <si>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</si>
  <si>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</si>
  <si>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</si>
  <si>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</si>
  <si>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</si>
  <si>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</si>
  <si>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</si>
  <si>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</si>
  <si>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</si>
  <si>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</si>
  <si>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</si>
  <si>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</si>
  <si>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</si>
  <si>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</si>
  <si>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</si>
  <si>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</si>
  <si>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</si>
  <si>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</si>
  <si>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</si>
  <si>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</si>
  <si>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</si>
  <si>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</si>
  <si>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</si>
  <si>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</si>
  <si>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</si>
  <si>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</si>
  <si>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</si>
  <si>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</si>
  <si>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</si>
  <si>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</si>
  <si>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</si>
  <si>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</si>
  <si>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</si>
  <si>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</si>
  <si>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</si>
  <si>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</si>
  <si>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</si>
  <si>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</si>
  <si>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</si>
  <si>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</si>
  <si>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</si>
  <si>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</si>
  <si>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</si>
  <si>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</si>
  <si>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</si>
  <si>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</si>
  <si>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</si>
  <si>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</si>
  <si>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</si>
  <si>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</si>
  <si>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</si>
  <si>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</si>
  <si>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</si>
  <si>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</si>
  <si>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</si>
  <si>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</si>
  <si>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</si>
  <si>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</si>
  <si>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</si>
  <si>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</si>
  <si>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</si>
  <si>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</si>
  <si>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</si>
  <si>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</si>
  <si>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</si>
  <si>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</si>
  <si>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</si>
  <si>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</si>
  <si>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</si>
  <si>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</si>
  <si>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</si>
  <si>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</si>
  <si>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</si>
  <si>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</si>
  <si>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</si>
  <si>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</si>
  <si>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</si>
  <si>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</si>
  <si>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</si>
  <si>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</si>
  <si>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</si>
  <si>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</si>
  <si>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</si>
  <si>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</si>
  <si>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</si>
  <si>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</si>
  <si>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</si>
  <si>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</si>
  <si>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</si>
  <si>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</si>
  <si>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</si>
  <si>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</si>
  <si>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</si>
  <si>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</si>
  <si>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</si>
  <si>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</si>
  <si>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</si>
  <si>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</si>
  <si>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</si>
  <si>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</si>
  <si>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</si>
  <si>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</si>
  <si>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</si>
  <si>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</si>
  <si>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</si>
  <si>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</si>
  <si>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</si>
  <si>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</si>
  <si>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</si>
  <si>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</si>
  <si>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</si>
  <si>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</si>
  <si>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</si>
  <si>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</si>
  <si>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</si>
  <si>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</si>
  <si>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</si>
  <si>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</si>
  <si>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</si>
  <si>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</si>
  <si>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</si>
  <si>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</si>
  <si>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</si>
  <si>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</si>
  <si>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</si>
  <si>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</si>
  <si>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</si>
  <si>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</si>
  <si>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</si>
  <si>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</si>
  <si>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</si>
  <si>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</si>
  <si>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</si>
  <si>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</si>
  <si>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</si>
  <si>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</si>
  <si>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</si>
  <si>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</si>
  <si>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</si>
  <si>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</si>
  <si>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</si>
  <si>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</si>
  <si>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</si>
  <si>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</si>
  <si>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</si>
  <si>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</si>
  <si>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</si>
  <si>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</si>
  <si>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</si>
  <si>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</si>
  <si>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</si>
  <si>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</si>
  <si>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</si>
  <si>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</si>
  <si>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</si>
  <si>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</si>
  <si>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</si>
  <si>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</si>
  <si>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</si>
  <si>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</si>
  <si>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</si>
  <si>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</si>
  <si>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</si>
  <si>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</si>
  <si>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</si>
  <si>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</si>
  <si>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</si>
  <si>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</si>
  <si>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</si>
  <si>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</si>
  <si>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</si>
  <si>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</si>
  <si>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</si>
  <si>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</si>
  <si>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</si>
  <si>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</si>
  <si>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</si>
  <si>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</si>
  <si>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</si>
  <si>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</si>
  <si>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</si>
  <si>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</si>
  <si>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</si>
  <si>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</si>
  <si>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</si>
  <si>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</si>
  <si>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</si>
  <si>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</si>
  <si>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</si>
  <si>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</si>
  <si>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</si>
  <si>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</si>
  <si>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</si>
  <si>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</si>
  <si>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</si>
  <si>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</si>
  <si>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</si>
  <si>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</si>
  <si>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</si>
  <si>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</si>
  <si>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</si>
  <si>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</si>
  <si>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</si>
  <si>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</si>
  <si>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</si>
  <si>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</si>
  <si>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</si>
  <si>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</si>
  <si>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</si>
  <si>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</si>
  <si>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</si>
  <si>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</si>
  <si>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</si>
  <si>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</si>
  <si>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</si>
  <si>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</si>
  <si>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</si>
  <si>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</si>
  <si>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</si>
  <si>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</si>
  <si>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</si>
  <si>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</si>
  <si>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</si>
  <si>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</si>
  <si>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</si>
  <si>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</si>
  <si>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</si>
  <si>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</si>
  <si>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</si>
  <si>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</si>
  <si>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</si>
  <si>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</si>
  <si>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</si>
  <si>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</si>
  <si>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</si>
  <si>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</si>
  <si>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</si>
  <si>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</si>
  <si>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</si>
  <si>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</si>
  <si>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</si>
  <si>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</si>
  <si>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</si>
  <si>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</si>
  <si>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</si>
  <si>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</si>
  <si>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</si>
  <si>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</si>
  <si>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</si>
  <si>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</si>
  <si>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</si>
  <si>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</si>
  <si>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</si>
  <si>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</si>
  <si>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</si>
  <si>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</si>
  <si>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</si>
  <si>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</si>
  <si>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</si>
  <si>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</si>
  <si>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</si>
  <si>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</si>
  <si>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</si>
  <si>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</si>
  <si>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</si>
  <si>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</si>
  <si>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</si>
  <si>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</si>
  <si>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</si>
  <si>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</si>
  <si>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</si>
  <si>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</si>
  <si>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</si>
  <si>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</si>
  <si>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</si>
  <si>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</si>
  <si>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</si>
  <si>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</si>
  <si>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</si>
  <si>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</si>
  <si>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</si>
  <si>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</si>
  <si>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</si>
  <si>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</si>
  <si>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</si>
  <si>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</si>
  <si>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</si>
  <si>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</si>
  <si>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</si>
  <si>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</si>
  <si>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</si>
  <si>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</si>
  <si>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</si>
  <si>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</si>
  <si>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</si>
  <si>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</si>
  <si>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</si>
  <si>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</si>
  <si>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</si>
  <si>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</si>
  <si>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</si>
  <si>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</si>
  <si>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</si>
  <si>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</si>
  <si>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</si>
  <si>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</si>
  <si>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</si>
  <si>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</si>
  <si>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</si>
  <si>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</si>
  <si>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</si>
  <si>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</si>
  <si>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</si>
  <si>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</si>
  <si>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</si>
  <si>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</si>
  <si>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</si>
  <si>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</si>
  <si>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</si>
  <si>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</si>
  <si>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</si>
  <si>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</si>
  <si>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</si>
  <si>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</si>
  <si>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</si>
  <si>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</si>
  <si>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</si>
  <si>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</si>
  <si>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</si>
  <si>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</si>
  <si>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</si>
  <si>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</si>
  <si>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</si>
  <si>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</si>
  <si>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</si>
  <si>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</si>
  <si>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</si>
  <si>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</si>
  <si>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</si>
  <si>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</si>
  <si>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</si>
  <si>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</si>
  <si>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</si>
  <si>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</si>
  <si>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</si>
  <si>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</si>
  <si>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</si>
  <si>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</si>
  <si>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</si>
  <si>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</si>
  <si>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</si>
  <si>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</si>
  <si>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</si>
  <si>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</si>
  <si>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</si>
  <si>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</si>
  <si>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</si>
  <si>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</si>
  <si>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</si>
  <si>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</si>
  <si>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</si>
  <si>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</si>
  <si>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</si>
  <si>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</si>
  <si>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</si>
  <si>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</si>
  <si>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</si>
  <si>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</si>
  <si>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</si>
  <si>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</si>
  <si>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</si>
  <si>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</si>
  <si>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</si>
  <si>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</si>
  <si>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</si>
  <si>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</si>
  <si>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</si>
  <si>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</si>
  <si>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</si>
  <si>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</si>
  <si>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</si>
  <si>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</si>
  <si>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</si>
  <si>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</si>
  <si>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</si>
  <si>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</si>
  <si>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</si>
  <si>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</si>
  <si>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</si>
  <si>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</si>
  <si>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</si>
  <si>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</si>
  <si>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</si>
  <si>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</si>
  <si>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</si>
  <si>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</si>
  <si>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</si>
  <si>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</si>
  <si>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</si>
  <si>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</si>
  <si>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</si>
  <si>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</si>
  <si>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</si>
  <si>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</si>
  <si>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</si>
  <si>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</si>
  <si>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</si>
  <si>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</si>
  <si>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</si>
  <si>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</si>
  <si>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</si>
  <si>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</si>
  <si>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</si>
  <si>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</si>
  <si>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</si>
  <si>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</si>
  <si>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</si>
  <si>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</si>
  <si>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</si>
  <si>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</si>
  <si>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</si>
  <si>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</si>
  <si>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</si>
  <si>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</si>
  <si>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</si>
  <si>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</si>
  <si>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</si>
  <si>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</si>
  <si>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</si>
  <si>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</si>
  <si>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</si>
  <si>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</si>
  <si>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</si>
  <si>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</si>
  <si>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</si>
  <si>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</si>
  <si>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</si>
  <si>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</si>
  <si>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</si>
  <si>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</si>
  <si>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</si>
  <si>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</si>
  <si>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</si>
  <si>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</si>
  <si>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</si>
  <si>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</si>
  <si>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</si>
  <si>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</si>
  <si>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</si>
  <si>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</si>
  <si>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</si>
  <si>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</si>
  <si>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</si>
  <si>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</si>
  <si>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</si>
  <si>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</si>
  <si>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</si>
  <si>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</si>
  <si>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</si>
  <si>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</si>
  <si>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</si>
  <si>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</si>
  <si>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</si>
  <si>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</si>
  <si>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</si>
  <si>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</si>
  <si>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</si>
  <si>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</si>
  <si>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</si>
  <si>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</si>
  <si>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</si>
  <si>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</si>
  <si>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</si>
  <si>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</si>
  <si>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</si>
  <si>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</si>
  <si>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</si>
  <si>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</si>
  <si>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</si>
  <si>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</si>
  <si>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</si>
  <si>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</si>
  <si>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</si>
  <si>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</si>
  <si>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</si>
  <si>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</si>
  <si>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</si>
  <si>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</si>
  <si>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</si>
  <si>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</si>
  <si>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</si>
  <si>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</si>
  <si>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</si>
  <si>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</si>
  <si>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</si>
  <si>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</si>
  <si>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</si>
  <si>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</si>
  <si>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</si>
  <si>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</si>
  <si>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</si>
  <si>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</si>
  <si>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</si>
  <si>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</si>
  <si>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</si>
  <si>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</si>
  <si>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</si>
  <si>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</si>
  <si>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</si>
  <si>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</si>
  <si>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</si>
  <si>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</si>
  <si>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</si>
  <si>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</si>
  <si>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</si>
  <si>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</si>
  <si>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</si>
  <si>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</si>
  <si>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</si>
  <si>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</si>
  <si>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</si>
  <si>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</si>
  <si>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</si>
  <si>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</si>
  <si>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</si>
  <si>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</si>
  <si>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</si>
  <si>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</si>
  <si>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</si>
  <si>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</si>
  <si>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</si>
  <si>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</si>
  <si>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</si>
  <si>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</si>
  <si>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</si>
  <si>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</si>
  <si>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</si>
  <si>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</si>
  <si>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</si>
  <si>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</si>
  <si>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</si>
  <si>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</si>
  <si>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</si>
  <si>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</si>
  <si>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</si>
  <si>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</si>
  <si>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</si>
  <si>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</si>
  <si>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</si>
  <si>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</si>
  <si>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</si>
  <si>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</si>
  <si>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</si>
  <si>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</si>
  <si>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</si>
  <si>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</si>
  <si>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</si>
  <si>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</si>
  <si>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</si>
  <si>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</si>
  <si>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</si>
  <si>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</si>
  <si>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</si>
  <si>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</si>
  <si>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</si>
  <si>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</si>
  <si>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</si>
  <si>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</si>
  <si>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</si>
  <si>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</si>
  <si>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</si>
  <si>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</si>
  <si>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</si>
  <si>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</si>
  <si>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</si>
  <si>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</si>
  <si>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</si>
  <si>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</si>
  <si>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</si>
  <si>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</si>
  <si>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</si>
  <si>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</si>
  <si>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</si>
  <si>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</si>
  <si>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</si>
  <si>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</si>
  <si>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</si>
  <si>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</si>
  <si>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</si>
  <si>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</si>
  <si>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</si>
  <si>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</si>
  <si>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</si>
  <si>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</si>
  <si>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</si>
  <si>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</si>
  <si>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</si>
  <si>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</si>
  <si>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</si>
  <si>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</si>
  <si>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</si>
  <si>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</si>
  <si>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</si>
  <si>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</si>
  <si>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</si>
  <si>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</si>
  <si>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</si>
  <si>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</si>
  <si>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</si>
  <si>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</si>
  <si>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</si>
  <si>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</si>
  <si>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</si>
  <si>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</si>
  <si>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</si>
  <si>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</si>
  <si>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</si>
  <si>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</si>
  <si>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</si>
  <si>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</si>
  <si>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</si>
  <si>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</si>
  <si>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</si>
  <si>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</si>
  <si>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</si>
  <si>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</si>
  <si>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</si>
  <si>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</si>
  <si>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</si>
  <si>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</si>
  <si>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</si>
  <si>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</si>
  <si>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</si>
  <si>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</si>
  <si>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</si>
  <si>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</si>
  <si>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</si>
  <si>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</si>
  <si>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</si>
  <si>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</si>
  <si>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</si>
  <si>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</si>
  <si>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</si>
  <si>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</si>
  <si>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</si>
  <si>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</si>
  <si>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</si>
  <si>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</si>
  <si>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</si>
  <si>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</si>
  <si>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</si>
  <si>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</si>
  <si>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</si>
  <si>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</si>
  <si>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</si>
  <si>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</si>
  <si>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</si>
  <si>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</si>
  <si>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</si>
  <si>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</si>
  <si>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</si>
  <si>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</si>
  <si>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</si>
  <si>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</si>
  <si>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</si>
  <si>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</si>
  <si>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</si>
  <si>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</si>
  <si>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</si>
  <si>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</si>
  <si>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</si>
  <si>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</si>
  <si>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</si>
  <si>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</si>
  <si>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</si>
  <si>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</si>
  <si>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</si>
  <si>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</si>
  <si>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</si>
  <si>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</si>
  <si>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</si>
  <si>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</si>
  <si>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</si>
  <si>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</si>
  <si>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</si>
  <si>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</si>
  <si>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</si>
  <si>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</si>
  <si>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</si>
  <si>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</si>
  <si>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</si>
  <si>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</si>
  <si>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</si>
  <si>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</si>
  <si>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</si>
  <si>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</si>
  <si>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</si>
  <si>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</si>
  <si>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</si>
  <si>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</si>
  <si>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</si>
  <si>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</si>
  <si>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</si>
  <si>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</si>
  <si>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</si>
  <si>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</si>
  <si>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</si>
  <si>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</si>
  <si>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</si>
  <si>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</si>
  <si>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</si>
  <si>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</si>
  <si>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</si>
  <si>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</si>
  <si>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</si>
  <si>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</si>
  <si>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</si>
  <si>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</si>
  <si>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</si>
  <si>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</si>
  <si>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</si>
  <si>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</si>
  <si>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</si>
  <si>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</si>
  <si>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</si>
  <si>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</si>
  <si>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</si>
  <si>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</si>
  <si>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</si>
  <si>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</si>
  <si>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</si>
  <si>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</si>
  <si>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</si>
  <si>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</si>
  <si>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</si>
  <si>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</si>
  <si>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</si>
  <si>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</si>
  <si>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</si>
  <si>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</si>
  <si>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</si>
  <si>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</si>
  <si>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</si>
  <si>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</si>
  <si>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</si>
  <si>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</si>
  <si>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</si>
  <si>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</si>
  <si>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</si>
  <si>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</si>
  <si>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</si>
  <si>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</si>
  <si>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</si>
  <si>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</si>
  <si>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</si>
  <si>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</si>
  <si>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</si>
  <si>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</si>
  <si>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</si>
  <si>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</si>
  <si>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</si>
  <si>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</si>
  <si>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</si>
  <si>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</si>
  <si>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</si>
  <si>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</si>
  <si>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</si>
  <si>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</si>
  <si>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</si>
  <si>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</si>
  <si>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</si>
  <si>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</si>
  <si>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</si>
  <si>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</si>
  <si>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</si>
  <si>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</si>
  <si>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</si>
  <si>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</si>
  <si>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</si>
  <si>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</si>
  <si>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</si>
  <si>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</si>
  <si>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</si>
  <si>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</si>
  <si>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</si>
  <si>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</si>
  <si>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</si>
  <si>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</si>
  <si>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</si>
  <si>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</si>
  <si>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</si>
  <si>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</si>
  <si>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</si>
  <si>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</si>
  <si>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</si>
  <si>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</si>
  <si>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</si>
  <si>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</si>
  <si>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</si>
  <si>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</si>
  <si>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</si>
  <si>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</si>
  <si>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</si>
  <si>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</si>
  <si>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</si>
  <si>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</si>
  <si>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</si>
  <si>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</si>
  <si>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</si>
  <si>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</si>
  <si>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</si>
  <si>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</si>
  <si>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</si>
  <si>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</si>
  <si>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</si>
  <si>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</si>
  <si>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</si>
  <si>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</si>
  <si>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</si>
  <si>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</si>
  <si>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</si>
  <si>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</si>
  <si>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</si>
  <si>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</si>
  <si>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</si>
  <si>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</si>
  <si>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</si>
  <si>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</si>
  <si>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</si>
  <si>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</si>
  <si>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</si>
  <si>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</si>
  <si>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</si>
  <si>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</si>
  <si>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</si>
  <si>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</si>
  <si>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</si>
  <si>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</si>
  <si>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</si>
  <si>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</si>
  <si>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</si>
  <si>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</si>
  <si>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</si>
  <si>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</si>
  <si>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</si>
  <si>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</si>
  <si>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</si>
  <si>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</si>
  <si>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</si>
  <si>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</si>
  <si>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</si>
  <si>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</si>
  <si>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</si>
  <si>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</si>
  <si>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</si>
  <si>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</si>
  <si>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</si>
  <si>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</si>
  <si>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</si>
  <si>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</si>
  <si>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</si>
  <si>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</si>
  <si>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</si>
  <si>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</si>
  <si>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</si>
  <si>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</si>
  <si>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</si>
  <si>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</si>
  <si>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</si>
  <si>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</si>
  <si>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</si>
  <si>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</si>
  <si>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</si>
  <si>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</si>
  <si>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</si>
  <si>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</si>
  <si>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</si>
  <si>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</si>
  <si>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</si>
  <si>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</si>
  <si>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</si>
  <si>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</si>
  <si>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</si>
  <si>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</si>
  <si>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</si>
  <si>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</si>
  <si>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</si>
  <si>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</si>
  <si>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</si>
  <si>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</si>
  <si>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</si>
  <si>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</si>
  <si>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</si>
  <si>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</si>
  <si>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</si>
  <si>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</si>
  <si>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</si>
  <si>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</si>
  <si>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</si>
  <si>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</si>
  <si>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</si>
  <si>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</si>
  <si>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</si>
  <si>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</si>
  <si>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</si>
  <si>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</si>
  <si>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</si>
  <si>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</si>
  <si>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</si>
  <si>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</si>
  <si>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</si>
  <si>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</si>
  <si>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</si>
  <si>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</si>
  <si>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</si>
  <si>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</si>
  <si>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</si>
  <si>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</si>
  <si>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</si>
  <si>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</si>
  <si>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</si>
  <si>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</si>
  <si>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</si>
  <si>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</si>
  <si>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</si>
  <si>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</si>
  <si>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</si>
  <si>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</si>
  <si>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</si>
  <si>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</si>
  <si>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</si>
  <si>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</si>
  <si>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</si>
  <si>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</si>
  <si>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</si>
  <si>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</si>
  <si>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</si>
  <si>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</si>
  <si>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</si>
  <si>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</si>
  <si>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</si>
  <si>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</si>
  <si>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</si>
  <si>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</si>
  <si>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</si>
  <si>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</si>
  <si>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</si>
  <si>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</si>
  <si>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</si>
  <si>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</si>
  <si>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</si>
  <si>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</si>
  <si>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</si>
  <si>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</si>
  <si>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</si>
  <si>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</si>
  <si>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</si>
  <si>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</si>
  <si>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</si>
  <si>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</si>
  <si>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</si>
  <si>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</si>
  <si>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</si>
  <si>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</si>
  <si>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</si>
  <si>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</si>
  <si>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</si>
  <si>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</si>
  <si>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</si>
  <si>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</si>
  <si>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</si>
  <si>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</si>
  <si>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</si>
  <si>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</si>
  <si>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</si>
  <si>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</si>
  <si>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</si>
  <si>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</si>
  <si>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</si>
  <si>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</si>
  <si>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</si>
  <si>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</si>
  <si>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</si>
  <si>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</si>
  <si>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</si>
  <si>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</si>
  <si>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</si>
  <si>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</si>
  <si>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</si>
  <si>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</si>
  <si>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</si>
  <si>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</si>
  <si>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</si>
  <si>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</si>
  <si>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</si>
  <si>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</si>
  <si>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</si>
  <si>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</si>
  <si>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</si>
  <si>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</si>
  <si>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</si>
  <si>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</si>
  <si>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</si>
  <si>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</si>
  <si>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</si>
  <si>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</si>
  <si>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</si>
  <si>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</si>
  <si>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</si>
  <si>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</si>
  <si>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</si>
  <si>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</si>
  <si>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</si>
  <si>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</si>
  <si>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</si>
  <si>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</si>
  <si>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</si>
  <si>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</si>
  <si>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</si>
  <si>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</si>
  <si>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</si>
  <si>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</si>
  <si>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</si>
  <si>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</si>
  <si>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</si>
  <si>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</si>
  <si>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</si>
  <si>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</si>
  <si>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</si>
  <si>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</si>
  <si>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</si>
  <si>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</si>
  <si>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</si>
  <si>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</si>
  <si>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</si>
  <si>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</si>
  <si>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</si>
  <si>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</si>
  <si>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</si>
  <si>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</si>
  <si>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</si>
  <si>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</si>
  <si>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</si>
  <si>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</si>
  <si>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</si>
  <si>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</si>
  <si>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</si>
  <si>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</si>
  <si>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</si>
  <si>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</si>
  <si>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</si>
  <si>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</si>
  <si>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</si>
  <si>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</si>
  <si>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</si>
  <si>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</si>
  <si>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</si>
  <si>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</si>
  <si>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</si>
  <si>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</si>
  <si>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</si>
  <si>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</si>
  <si>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</si>
  <si>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</si>
  <si>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</si>
  <si>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</si>
  <si>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</si>
  <si>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</si>
  <si>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</si>
  <si>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</si>
  <si>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</si>
  <si>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</si>
  <si>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</si>
  <si>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</si>
  <si>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</si>
  <si>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</si>
  <si>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</si>
  <si>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</si>
  <si>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</si>
  <si>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</si>
  <si>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</si>
  <si>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</si>
  <si>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</si>
  <si>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</si>
  <si>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</si>
  <si>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</si>
  <si>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</si>
  <si>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</si>
  <si>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</si>
  <si>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</si>
  <si>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</si>
  <si>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</si>
  <si>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</si>
  <si>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</si>
  <si>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</si>
  <si>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</si>
  <si>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</si>
  <si>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</si>
  <si>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</si>
  <si>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</si>
  <si>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</si>
  <si>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</si>
  <si>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</si>
  <si>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</si>
  <si>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</si>
  <si>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</si>
  <si>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</si>
  <si>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</si>
  <si>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</si>
  <si>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</si>
  <si>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</si>
  <si>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</si>
  <si>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</si>
  <si>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</si>
  <si>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</si>
  <si>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</si>
  <si>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</si>
  <si>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</si>
  <si>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</si>
  <si>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</si>
  <si>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</si>
  <si>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</si>
  <si>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</si>
  <si>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</si>
  <si>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</si>
  <si>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</si>
  <si>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</si>
  <si>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</si>
  <si>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</si>
  <si>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</si>
  <si>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</si>
  <si>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</si>
  <si>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</si>
  <si>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</si>
  <si>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</si>
  <si>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</si>
  <si>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</si>
  <si>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</si>
  <si>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</si>
  <si>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</si>
  <si>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</si>
  <si>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</si>
  <si>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</si>
  <si>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</si>
  <si>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</si>
  <si>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</si>
  <si>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</si>
  <si>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</si>
  <si>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</si>
  <si>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</si>
  <si>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</si>
  <si>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</si>
  <si>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</si>
  <si>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</si>
  <si>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</si>
  <si>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</si>
  <si>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</si>
  <si>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</si>
  <si>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</si>
  <si>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</si>
  <si>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</si>
  <si>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</si>
  <si>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</si>
  <si>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</si>
  <si>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</si>
  <si>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</si>
  <si>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</si>
  <si>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</si>
  <si>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</si>
  <si>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</si>
  <si>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</si>
  <si>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</si>
  <si>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</si>
  <si>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</si>
  <si>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</si>
  <si>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</si>
  <si>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</si>
  <si>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</si>
  <si>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</si>
  <si>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</si>
  <si>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</si>
  <si>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</si>
  <si>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</si>
  <si>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</si>
  <si>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</si>
  <si>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</si>
  <si>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</si>
  <si>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</si>
  <si>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</si>
  <si>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</si>
  <si>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</si>
  <si>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</si>
  <si>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</si>
  <si>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</si>
  <si>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</si>
  <si>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</si>
  <si>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</si>
  <si>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</si>
  <si>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</si>
  <si>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</si>
  <si>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</si>
  <si>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</si>
  <si>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</si>
  <si>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</si>
  <si>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</si>
  <si>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</si>
  <si>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</si>
  <si>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</si>
  <si>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</si>
  <si>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</si>
  <si>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</si>
  <si>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</si>
  <si>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</si>
  <si>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</si>
  <si>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</si>
  <si>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</si>
  <si>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</si>
  <si>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</si>
  <si>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</si>
  <si>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</si>
  <si>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</si>
  <si>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</si>
  <si>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</si>
  <si>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</si>
  <si>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</si>
  <si>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</si>
  <si>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</si>
  <si>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</si>
  <si>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</si>
  <si>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</si>
  <si>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</si>
  <si>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</si>
  <si>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</si>
  <si>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</si>
  <si>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</si>
  <si>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</si>
  <si>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</si>
  <si>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</si>
  <si>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</si>
  <si>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</si>
  <si>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</si>
  <si>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</si>
  <si>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</si>
  <si>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</si>
  <si>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</si>
  <si>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</si>
  <si>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</si>
  <si>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</si>
  <si>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</si>
  <si>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</si>
  <si>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</si>
  <si>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</si>
  <si>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</si>
  <si>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</si>
  <si>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</si>
  <si>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</si>
  <si>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</si>
  <si>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</si>
  <si>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</si>
  <si>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</si>
  <si>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</si>
  <si>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</si>
  <si>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</si>
  <si>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</si>
  <si>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</si>
  <si>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</si>
  <si>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</si>
  <si>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</si>
  <si>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</si>
  <si>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</si>
  <si>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</si>
  <si>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</si>
  <si>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</si>
  <si>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</si>
  <si>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</si>
  <si>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</si>
  <si>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</si>
  <si>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</si>
  <si>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</si>
  <si>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</si>
  <si>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</si>
  <si>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</si>
  <si>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</si>
  <si>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</si>
  <si>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</si>
  <si>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</si>
  <si>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</si>
  <si>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</si>
  <si>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</si>
  <si>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</si>
  <si>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</si>
  <si>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</si>
  <si>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</si>
  <si>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</si>
  <si>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</si>
  <si>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</si>
  <si>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</si>
  <si>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</si>
  <si>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</si>
  <si>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</si>
  <si>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</si>
  <si>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</si>
  <si>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</si>
  <si>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</si>
  <si>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</si>
  <si>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</si>
  <si>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</si>
  <si>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</si>
  <si>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</si>
  <si>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</si>
  <si>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</si>
  <si>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</si>
  <si>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</si>
  <si>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</si>
  <si>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</si>
  <si>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</si>
  <si>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</si>
  <si>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</si>
  <si>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</si>
  <si>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</si>
  <si>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</si>
  <si>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</si>
  <si>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</si>
  <si>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</si>
  <si>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</si>
  <si>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</si>
  <si>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</si>
  <si>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</si>
  <si>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</si>
  <si>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</si>
  <si>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</si>
  <si>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</si>
  <si>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</si>
  <si>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</si>
  <si>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</si>
  <si>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</si>
  <si>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</si>
  <si>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</si>
  <si>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</si>
  <si>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</si>
  <si>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</si>
  <si>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</si>
  <si>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</si>
  <si>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</si>
  <si>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</si>
  <si>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</si>
  <si>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</si>
  <si>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</si>
  <si>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</si>
  <si>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</si>
  <si>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</si>
  <si>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</si>
  <si>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</si>
  <si>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</si>
  <si>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</si>
  <si>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</si>
  <si>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</si>
  <si>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</si>
  <si>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</si>
  <si>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</si>
  <si>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</si>
  <si>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</si>
  <si>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</si>
  <si>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</si>
  <si>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</si>
  <si>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</si>
  <si>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</si>
  <si>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</si>
  <si>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</si>
  <si>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</si>
  <si>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</si>
  <si>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</si>
  <si>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</si>
  <si>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</si>
  <si>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</si>
  <si>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</si>
  <si>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</si>
  <si>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</si>
  <si>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</si>
  <si>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</si>
  <si>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</si>
  <si>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</si>
  <si>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</si>
  <si>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</si>
  <si>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</si>
  <si>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</si>
  <si>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</si>
  <si>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</si>
  <si>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</si>
  <si>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</si>
  <si>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</si>
  <si>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</si>
  <si>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</si>
  <si>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</si>
  <si>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</si>
  <si>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</si>
  <si>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</si>
  <si>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</si>
  <si>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</si>
  <si>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</si>
  <si>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</si>
  <si>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</si>
  <si>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</si>
  <si>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</si>
  <si>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</si>
  <si>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</si>
  <si>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</si>
  <si>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</si>
  <si>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</si>
  <si>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</si>
  <si>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</si>
  <si>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</si>
  <si>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</si>
  <si>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</si>
  <si>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</si>
  <si>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</si>
  <si>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</si>
  <si>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</si>
  <si>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</si>
  <si>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</si>
  <si>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</si>
  <si>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</si>
  <si>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</si>
  <si>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</si>
  <si>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</si>
  <si>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</si>
  <si>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</si>
  <si>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</si>
  <si>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</si>
  <si>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</si>
  <si>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</si>
  <si>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</si>
  <si>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</si>
  <si>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</si>
  <si>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</si>
  <si>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</si>
  <si>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</si>
  <si>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</si>
  <si>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</si>
  <si>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</si>
  <si>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</si>
  <si>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</si>
  <si>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</si>
  <si>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</si>
  <si>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</si>
  <si>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</si>
  <si>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</si>
  <si>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</si>
  <si>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</si>
  <si>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</si>
  <si>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</si>
  <si>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</si>
  <si>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</si>
  <si>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</si>
  <si>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</si>
  <si>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</si>
  <si>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</si>
  <si>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</si>
  <si>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</si>
  <si>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</si>
  <si>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</si>
  <si>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</si>
  <si>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</si>
  <si>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</si>
  <si>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</si>
  <si>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</si>
  <si>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</si>
  <si>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</si>
  <si>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</si>
  <si>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</si>
  <si>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</si>
  <si>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</si>
  <si>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</si>
  <si>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</si>
  <si>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</si>
  <si>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</si>
  <si>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</si>
  <si>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</si>
  <si>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</si>
  <si>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</si>
  <si>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</si>
  <si>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</si>
  <si>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</si>
  <si>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</si>
  <si>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</si>
  <si>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</si>
  <si>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</si>
  <si>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</si>
  <si>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</si>
  <si>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</si>
  <si>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</si>
  <si>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</si>
  <si>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</si>
  <si>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</si>
  <si>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</si>
  <si>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</si>
  <si>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</si>
  <si>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</si>
  <si>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</si>
  <si>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</si>
  <si>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</si>
  <si>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</si>
  <si>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</si>
  <si>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</si>
  <si>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</si>
  <si>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</si>
  <si>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</si>
  <si>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</si>
  <si>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</si>
  <si>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</si>
  <si>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</si>
  <si>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</si>
  <si>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</si>
  <si>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</si>
  <si>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</si>
  <si>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</si>
  <si>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</si>
  <si>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</si>
  <si>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</si>
  <si>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</si>
  <si>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</si>
  <si>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</si>
  <si>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</si>
  <si>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</si>
  <si>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</si>
  <si>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</si>
  <si>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</si>
  <si>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</si>
  <si>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</si>
  <si>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</si>
  <si>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</si>
  <si>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</si>
  <si>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</si>
  <si>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</si>
  <si>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</si>
  <si>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</si>
  <si>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</si>
  <si>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</si>
  <si>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</si>
  <si>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</si>
  <si>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</si>
  <si>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</si>
  <si>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</si>
  <si>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</si>
  <si>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</si>
  <si>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</si>
  <si>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</si>
  <si>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</si>
  <si>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</si>
  <si>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</si>
  <si>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</si>
  <si>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</si>
  <si>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</si>
  <si>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</si>
  <si>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</si>
  <si>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</si>
  <si>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</si>
  <si>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</si>
  <si>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</si>
  <si>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</si>
  <si>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</si>
  <si>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</si>
  <si>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</si>
  <si>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</si>
  <si>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</si>
  <si>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</si>
  <si>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</si>
  <si>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</si>
  <si>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</si>
  <si>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</si>
  <si>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</si>
  <si>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</si>
  <si>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</si>
  <si>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</si>
  <si>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</si>
  <si>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</si>
  <si>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</si>
  <si>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</si>
  <si>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</si>
  <si>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</si>
  <si>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</si>
  <si>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</si>
  <si>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</si>
  <si>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</si>
  <si>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</si>
  <si>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</si>
  <si>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</si>
  <si>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</si>
  <si>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</si>
  <si>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</si>
  <si>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</si>
  <si>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</si>
  <si>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</si>
  <si>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</si>
  <si>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</si>
  <si>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</si>
  <si>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</si>
  <si>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</si>
  <si>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</si>
  <si>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</si>
  <si>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</si>
  <si>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</si>
  <si>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</si>
  <si>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</si>
  <si>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</si>
  <si>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</si>
  <si>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</si>
  <si>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</si>
  <si>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</si>
  <si>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</si>
  <si>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</si>
  <si>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</si>
  <si>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</si>
  <si>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</si>
  <si>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</si>
  <si>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</si>
  <si>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</si>
  <si>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</si>
  <si>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</si>
  <si>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</si>
  <si>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</si>
  <si>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</si>
  <si>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</si>
  <si>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</si>
  <si>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</si>
  <si>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</si>
  <si>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</si>
  <si>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</si>
  <si>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</si>
  <si>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</si>
  <si>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</si>
  <si>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</si>
  <si>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</si>
  <si>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</si>
  <si>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</si>
  <si>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</si>
  <si>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</si>
  <si>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</si>
  <si>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</si>
  <si>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</si>
  <si>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</si>
  <si>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</si>
  <si>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</si>
  <si>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</si>
  <si>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</si>
  <si>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</si>
  <si>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</si>
  <si>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</si>
  <si>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</si>
  <si>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</si>
  <si>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</si>
  <si>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</si>
  <si>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</si>
  <si>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</si>
  <si>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</si>
  <si>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</si>
  <si>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</si>
  <si>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</si>
  <si>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</si>
  <si>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</si>
  <si>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</si>
  <si>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</si>
  <si>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</si>
  <si>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</si>
  <si>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</si>
  <si>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</si>
  <si>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</si>
  <si>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</si>
  <si>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</si>
  <si>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</si>
  <si>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</si>
  <si>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</si>
  <si>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</si>
  <si>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</si>
  <si>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</si>
  <si>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</si>
  <si>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</si>
  <si>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</si>
  <si>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</si>
  <si>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</si>
  <si>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</si>
  <si>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</si>
  <si>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</si>
  <si>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</si>
  <si>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</si>
  <si>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</si>
  <si>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</si>
  <si>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</si>
  <si>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</si>
  <si>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</si>
  <si>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</si>
  <si>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</si>
  <si>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</si>
  <si>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</si>
  <si>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</si>
  <si>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</si>
  <si>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</si>
  <si>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</si>
  <si>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</si>
  <si>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</si>
  <si>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</si>
  <si>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</si>
  <si>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</si>
  <si>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</si>
  <si>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</si>
  <si>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</si>
  <si>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</si>
  <si>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</si>
  <si>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</si>
  <si>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</si>
  <si>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</si>
  <si>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</si>
  <si>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</si>
  <si>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</si>
  <si>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</si>
  <si>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</si>
  <si>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</si>
  <si>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</si>
  <si>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</si>
  <si>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</si>
  <si>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</si>
  <si>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</si>
  <si>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</si>
  <si>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</si>
  <si>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</si>
  <si>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</si>
  <si>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</si>
  <si>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</si>
  <si>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</si>
  <si>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</si>
  <si>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</si>
  <si>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</si>
  <si>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</si>
  <si>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</si>
  <si>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</si>
  <si>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</si>
  <si>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</si>
  <si>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</si>
  <si>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</si>
  <si>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</si>
  <si>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</si>
  <si>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</si>
  <si>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</si>
  <si>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</si>
  <si>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</si>
  <si>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</si>
  <si>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</si>
  <si>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</si>
  <si>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</si>
  <si>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</si>
  <si>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</si>
  <si>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</si>
  <si>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</si>
  <si>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</si>
  <si>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</si>
  <si>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</si>
  <si>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</si>
  <si>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</si>
  <si>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</si>
  <si>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</si>
  <si>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</si>
  <si>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</si>
  <si>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</si>
  <si>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</si>
  <si>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</si>
  <si>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</si>
  <si>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</si>
  <si>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</si>
  <si>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</si>
  <si>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</si>
  <si>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</si>
  <si>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</si>
  <si>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</si>
  <si>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</si>
  <si>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</si>
  <si>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</si>
  <si>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</si>
  <si>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</si>
  <si>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</si>
  <si>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</si>
  <si>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</si>
  <si>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</si>
  <si>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</si>
  <si>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</si>
  <si>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</si>
  <si>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</si>
  <si>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</si>
  <si>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</si>
  <si>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</si>
  <si>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</si>
  <si>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</si>
  <si>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</si>
  <si>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</si>
  <si>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</si>
  <si>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</si>
  <si>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</si>
  <si>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</si>
  <si>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</si>
  <si>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</si>
  <si>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</si>
  <si>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</si>
  <si>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</si>
  <si>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</si>
  <si>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</si>
  <si>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</si>
  <si>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</si>
  <si>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</si>
  <si>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</si>
  <si>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</si>
  <si>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</si>
  <si>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</si>
  <si>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</si>
  <si>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</si>
  <si>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</si>
  <si>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</si>
  <si>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</si>
  <si>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</si>
  <si>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</si>
  <si>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</si>
  <si>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</si>
  <si>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</si>
  <si>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</si>
  <si>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</si>
  <si>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</si>
  <si>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</si>
  <si>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</si>
  <si>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</si>
  <si>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</si>
  <si>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</si>
  <si>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</si>
  <si>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</si>
  <si>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</si>
  <si>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</si>
  <si>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</si>
  <si>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</si>
  <si>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</si>
  <si>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</si>
  <si>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</si>
  <si>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</si>
  <si>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</si>
  <si>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</si>
  <si>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</si>
  <si>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</si>
  <si>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</si>
  <si>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</si>
  <si>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</si>
  <si>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</si>
  <si>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</si>
  <si>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</si>
  <si>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</si>
  <si>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</si>
  <si>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</si>
  <si>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</si>
  <si>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</si>
  <si>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</si>
  <si>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</si>
  <si>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</si>
  <si>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</si>
  <si>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</si>
  <si>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</si>
  <si>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</si>
  <si>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</si>
  <si>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</si>
  <si>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</si>
  <si>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</si>
  <si>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</si>
  <si>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</si>
  <si>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</si>
  <si>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</si>
  <si>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</si>
  <si>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</si>
  <si>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</si>
  <si>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</si>
  <si>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</si>
  <si>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</si>
  <si>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</si>
  <si>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</si>
  <si>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</si>
  <si>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</si>
  <si>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</si>
  <si>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</si>
  <si>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</si>
  <si>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</si>
  <si>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</si>
  <si>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</si>
  <si>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</si>
  <si>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</si>
  <si>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</si>
  <si>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</si>
  <si>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</si>
  <si>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</si>
  <si>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</si>
  <si>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</si>
  <si>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</si>
  <si>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</si>
  <si>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</si>
  <si>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</si>
  <si>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</si>
  <si>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</si>
  <si>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</si>
  <si>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</si>
  <si>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</si>
  <si>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</si>
  <si>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</si>
  <si>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</si>
  <si>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</si>
  <si>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</si>
  <si>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</si>
  <si>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</si>
  <si>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</si>
  <si>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</si>
  <si>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</si>
  <si>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</si>
  <si>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</si>
  <si>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</si>
  <si>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</si>
  <si>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</si>
  <si>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</si>
  <si>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</si>
  <si>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</si>
  <si>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</si>
  <si>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</si>
  <si>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</si>
  <si>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</si>
  <si>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</si>
  <si>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</si>
  <si>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</si>
  <si>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</si>
  <si>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</si>
  <si>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</si>
  <si>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</si>
  <si>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</si>
  <si>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</si>
  <si>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</si>
  <si>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</si>
  <si>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</si>
  <si>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</si>
  <si>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</si>
  <si>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</si>
  <si>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</si>
  <si>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</si>
  <si>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</si>
  <si>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</si>
  <si>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</si>
  <si>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</si>
  <si>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</si>
  <si>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</si>
  <si>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</si>
  <si>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</si>
  <si>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</si>
  <si>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</si>
  <si>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</si>
  <si>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</si>
  <si>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</si>
  <si>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</si>
  <si>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</si>
  <si>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</si>
  <si>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</si>
  <si>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</si>
  <si>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</si>
  <si>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</si>
  <si>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</si>
  <si>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</si>
  <si>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</si>
  <si>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</si>
  <si>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</si>
  <si>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</si>
  <si>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</si>
  <si>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</si>
  <si>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</si>
  <si>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</si>
  <si>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</si>
  <si>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</si>
  <si>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</si>
  <si>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</si>
  <si>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</si>
  <si>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</si>
  <si>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</si>
  <si>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</si>
  <si>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</si>
  <si>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</si>
  <si>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</si>
  <si>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</si>
  <si>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</si>
  <si>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</si>
  <si>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</si>
  <si>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</si>
  <si>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</si>
  <si>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</si>
  <si>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</si>
  <si>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</si>
  <si>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</si>
  <si>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</si>
  <si>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</si>
  <si>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</si>
  <si>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</si>
  <si>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</si>
  <si>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</si>
  <si>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</si>
  <si>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</si>
  <si>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</si>
  <si>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</si>
  <si>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</si>
  <si>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</si>
  <si>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</si>
  <si>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</si>
  <si>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</si>
  <si>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</si>
  <si>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</si>
  <si>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</si>
  <si>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</si>
  <si>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</si>
  <si>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</si>
  <si>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</si>
  <si>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</si>
  <si>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</si>
  <si>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</si>
  <si>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</si>
  <si>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</si>
  <si>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</si>
  <si>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</si>
  <si>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</si>
  <si>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</si>
  <si>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</si>
  <si>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</si>
  <si>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</si>
  <si>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</si>
  <si>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</si>
  <si>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</si>
  <si>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</si>
  <si>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</si>
  <si>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</si>
  <si>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</si>
  <si>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</si>
  <si>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</si>
  <si>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</si>
  <si>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</si>
  <si>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</si>
  <si>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</si>
  <si>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</si>
  <si>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</si>
  <si>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</si>
  <si>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</si>
  <si>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</si>
  <si>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</si>
  <si>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</si>
  <si>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</si>
  <si>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</si>
  <si>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</si>
  <si>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</si>
  <si>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</si>
  <si>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</si>
  <si>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</si>
  <si>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</si>
  <si>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</si>
  <si>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</si>
  <si>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</si>
  <si>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</si>
  <si>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</si>
  <si>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</si>
  <si>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</si>
  <si>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</si>
  <si>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</si>
  <si>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</si>
  <si>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</si>
  <si>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</si>
  <si>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</si>
  <si>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</si>
  <si>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</si>
  <si>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</si>
  <si>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</si>
  <si>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</si>
  <si>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</si>
  <si>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</si>
  <si>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</si>
  <si>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</si>
  <si>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</si>
  <si>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</si>
  <si>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</si>
  <si>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</si>
  <si>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</si>
  <si>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</si>
  <si>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</si>
  <si>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</si>
  <si>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</si>
  <si>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</si>
  <si>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</si>
  <si>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</si>
  <si>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</si>
  <si>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</si>
  <si>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</si>
  <si>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</si>
  <si>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</si>
  <si>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</si>
  <si>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</si>
  <si>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</si>
  <si>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</si>
  <si>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</si>
  <si>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</si>
  <si>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</si>
  <si>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</si>
  <si>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</si>
  <si>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</si>
  <si>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</si>
  <si>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</si>
  <si>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</si>
  <si>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</si>
  <si>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</si>
  <si>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</si>
  <si>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</si>
  <si>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</si>
  <si>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</si>
  <si>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</si>
  <si>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</si>
  <si>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</si>
  <si>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</si>
  <si>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</si>
  <si>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</si>
  <si>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</si>
  <si>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</si>
  <si>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</si>
  <si>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</si>
  <si>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</si>
  <si>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</si>
  <si>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</si>
  <si>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</si>
  <si>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</si>
  <si>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</si>
  <si>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</si>
  <si>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</si>
  <si>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</si>
  <si>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</si>
  <si>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</si>
  <si>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</si>
  <si>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</si>
  <si>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</si>
  <si>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</si>
  <si>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</si>
  <si>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</si>
  <si>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</si>
  <si>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</si>
  <si>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</si>
  <si>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</si>
  <si>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</si>
  <si>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</si>
  <si>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</si>
  <si>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</si>
  <si>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</si>
  <si>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</si>
  <si>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</si>
  <si>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</si>
  <si>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</si>
  <si>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</si>
  <si>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</si>
  <si>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</si>
  <si>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</si>
  <si>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</si>
  <si>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</si>
  <si>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</si>
  <si>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</si>
  <si>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</si>
  <si>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</si>
  <si>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</si>
  <si>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</si>
  <si>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</si>
  <si>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</si>
  <si>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</si>
  <si>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</si>
  <si>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</si>
  <si>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</si>
  <si>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</si>
  <si>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</si>
  <si>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</si>
  <si>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</si>
  <si>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</si>
  <si>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</si>
  <si>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</si>
  <si>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</si>
  <si>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</si>
  <si>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</si>
  <si>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</si>
  <si>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</si>
  <si>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</si>
  <si>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</si>
  <si>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</si>
  <si>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</si>
  <si>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</si>
  <si>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</si>
  <si>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</si>
  <si>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</si>
  <si>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</si>
  <si>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</si>
  <si>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</si>
  <si>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</si>
  <si>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</si>
  <si>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</si>
  <si>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</si>
  <si>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</si>
  <si>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</si>
  <si>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</si>
  <si>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</si>
  <si>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</si>
  <si>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</si>
  <si>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</si>
  <si>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</si>
  <si>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</si>
  <si>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</si>
  <si>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</si>
  <si>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</si>
  <si>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</si>
  <si>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</si>
  <si>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</si>
  <si>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</si>
  <si>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</si>
  <si>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</si>
  <si>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</si>
  <si>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</si>
  <si>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</si>
  <si>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</si>
  <si>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</si>
  <si>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</si>
  <si>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</si>
  <si>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</si>
  <si>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</si>
  <si>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</si>
  <si>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</si>
  <si>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</si>
  <si>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</si>
  <si>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</si>
  <si>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</si>
  <si>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</si>
  <si>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</si>
  <si>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</si>
  <si>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</si>
  <si>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</si>
  <si>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</si>
  <si>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</si>
  <si>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</si>
  <si>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</si>
  <si>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</si>
  <si>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</si>
  <si>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</si>
  <si>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</si>
  <si>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</si>
  <si>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</si>
  <si>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</si>
  <si>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</si>
  <si>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</si>
  <si>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</si>
  <si>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</si>
  <si>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</si>
  <si>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</si>
  <si>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</si>
  <si>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</si>
  <si>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</si>
  <si>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</si>
  <si>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</si>
  <si>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</si>
  <si>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</si>
  <si>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</si>
  <si>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</si>
  <si>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</si>
  <si>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</si>
  <si>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</si>
  <si>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</si>
  <si>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</si>
  <si>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</si>
  <si>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</si>
  <si>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</si>
  <si>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</si>
  <si>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</si>
  <si>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</si>
  <si>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</si>
  <si>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</si>
  <si>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</si>
  <si>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</si>
  <si>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</si>
  <si>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</si>
  <si>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</si>
  <si>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</si>
  <si>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</si>
  <si>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</si>
  <si>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</si>
  <si>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</si>
  <si>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</si>
  <si>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</si>
  <si>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</si>
  <si>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</si>
  <si>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</si>
  <si>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</si>
  <si>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</si>
  <si>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</si>
  <si>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</si>
  <si>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</si>
  <si>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</si>
  <si>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</si>
  <si>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</si>
  <si>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</si>
  <si>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</si>
  <si>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</si>
  <si>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</si>
  <si>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</si>
  <si>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</si>
  <si>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</si>
  <si>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</si>
  <si>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</si>
  <si>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</si>
  <si>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</si>
  <si>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</si>
  <si>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</si>
  <si>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</si>
  <si>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</si>
  <si>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</si>
  <si>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</si>
  <si>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</si>
  <si>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</si>
  <si>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</si>
  <si>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</si>
  <si>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</si>
  <si>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</si>
  <si>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</si>
  <si>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</si>
  <si>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</si>
  <si>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</si>
  <si>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</si>
  <si>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</si>
  <si>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</si>
  <si>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</si>
  <si>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</si>
  <si>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</si>
  <si>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</si>
  <si>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</si>
  <si>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</si>
  <si>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</si>
  <si>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</si>
  <si>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</si>
  <si>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</si>
  <si>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</si>
  <si>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</si>
  <si>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</si>
  <si>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</si>
  <si>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</si>
  <si>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</si>
  <si>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</si>
  <si>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</si>
  <si>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</si>
  <si>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</si>
  <si>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</si>
  <si>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</si>
  <si>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</si>
  <si>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</si>
  <si>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</si>
  <si>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</si>
  <si>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</si>
  <si>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</si>
  <si>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</si>
  <si>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</si>
  <si>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</si>
  <si>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</si>
  <si>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</si>
  <si>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</si>
  <si>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</si>
  <si>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</si>
  <si>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</si>
  <si>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</si>
  <si>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</si>
  <si>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</si>
  <si>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</si>
  <si>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</si>
  <si>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</si>
  <si>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</si>
  <si>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</si>
  <si>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</si>
  <si>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</si>
  <si>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</si>
  <si>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</si>
  <si>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</si>
  <si>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</si>
  <si>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</si>
  <si>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</si>
  <si>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</si>
  <si>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</si>
  <si>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</si>
  <si>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</si>
  <si>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</si>
  <si>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</si>
  <si>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</si>
  <si>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</si>
  <si>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</si>
  <si>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</si>
  <si>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</si>
  <si>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</si>
  <si>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</si>
  <si>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</si>
  <si>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</si>
  <si>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</si>
  <si>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</si>
  <si>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</si>
  <si>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</si>
  <si>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</si>
  <si>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</si>
  <si>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</si>
  <si>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</si>
  <si>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</si>
  <si>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</si>
  <si>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</si>
  <si>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</si>
  <si>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</si>
  <si>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</si>
  <si>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</si>
  <si>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</si>
  <si>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</si>
  <si>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</si>
  <si>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</si>
  <si>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</si>
  <si>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</si>
  <si>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</si>
  <si>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</si>
  <si>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</si>
  <si>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</si>
  <si>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</si>
  <si>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</si>
  <si>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</si>
  <si>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</si>
  <si>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</si>
  <si>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</si>
  <si>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</si>
  <si>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</si>
  <si>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</si>
  <si>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</si>
  <si>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</si>
  <si>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</si>
  <si>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</si>
  <si>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</si>
  <si>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</si>
  <si>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</si>
  <si>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</si>
  <si>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</si>
  <si>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</si>
  <si>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</si>
  <si>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</si>
  <si>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</si>
  <si>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</si>
  <si>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</si>
  <si>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</si>
  <si>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</si>
  <si>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</si>
  <si>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</si>
  <si>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</si>
  <si>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</si>
  <si>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</si>
  <si>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</si>
  <si>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</si>
  <si>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</si>
  <si>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</si>
  <si>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</si>
  <si>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</si>
  <si>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</si>
  <si>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</si>
  <si>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</si>
  <si>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</si>
  <si>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</si>
  <si>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</si>
  <si>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</si>
  <si>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</si>
  <si>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</si>
  <si>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</si>
  <si>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</si>
  <si>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</si>
  <si>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</si>
  <si>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</si>
  <si>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</si>
  <si>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</si>
  <si>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</si>
  <si>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</si>
  <si>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</si>
  <si>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</si>
  <si>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</si>
  <si>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</si>
  <si>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</si>
  <si>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</si>
  <si>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</si>
  <si>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</si>
  <si>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</si>
  <si>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</si>
  <si>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</si>
  <si>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</si>
  <si>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</si>
  <si>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</si>
  <si>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</si>
  <si>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</si>
  <si>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</si>
  <si>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</si>
  <si>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</si>
  <si>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</si>
  <si>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</si>
  <si>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</si>
  <si>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</si>
  <si>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</si>
  <si>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</si>
  <si>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</si>
  <si>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</si>
  <si>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</si>
  <si>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</si>
  <si>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</si>
  <si>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</si>
  <si>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</si>
  <si>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</si>
  <si>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</si>
  <si>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</si>
  <si>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</si>
  <si>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</si>
  <si>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</si>
  <si>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</si>
  <si>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</si>
  <si>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</si>
  <si>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</si>
  <si>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</si>
  <si>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</si>
  <si>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</si>
  <si>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</si>
  <si>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</si>
  <si>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</si>
  <si>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</si>
  <si>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</si>
  <si>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</si>
  <si>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</si>
  <si>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</si>
  <si>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</si>
  <si>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</si>
  <si>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</si>
  <si>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</si>
  <si>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</si>
  <si>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</si>
  <si>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</si>
  <si>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</si>
  <si>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</si>
  <si>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</si>
  <si>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</si>
  <si>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</si>
  <si>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</si>
  <si>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</si>
  <si>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</si>
  <si>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</si>
  <si>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</si>
  <si>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</si>
  <si>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</si>
  <si>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</si>
  <si>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</si>
  <si>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</si>
  <si>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</si>
  <si>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</si>
  <si>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</si>
  <si>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</si>
  <si>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</si>
  <si>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</si>
  <si>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</si>
  <si>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</si>
  <si>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</si>
  <si>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</si>
  <si>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</si>
  <si>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</si>
  <si>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</si>
  <si>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</si>
  <si>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</si>
  <si>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</si>
  <si>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</si>
  <si>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</si>
  <si>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</si>
  <si>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</si>
  <si>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</si>
  <si>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</si>
  <si>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</si>
  <si>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</si>
  <si>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</si>
  <si>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</si>
  <si>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</si>
  <si>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</si>
  <si>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</si>
  <si>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</si>
  <si>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</si>
  <si>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</si>
  <si>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</si>
  <si>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</si>
  <si>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</si>
  <si>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</si>
  <si>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</si>
  <si>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</si>
  <si>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</si>
  <si>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</si>
  <si>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</si>
  <si>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</si>
  <si>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</si>
  <si>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</si>
  <si>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</si>
  <si>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</si>
  <si>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</si>
  <si>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</si>
  <si>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</si>
  <si>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</si>
  <si>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</si>
  <si>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</si>
  <si>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</si>
  <si>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</si>
  <si>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</si>
  <si>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</si>
  <si>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</si>
  <si>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</si>
  <si>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</si>
  <si>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</si>
  <si>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</si>
  <si>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</si>
  <si>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</si>
  <si>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</si>
  <si>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</si>
  <si>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</si>
  <si>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</si>
  <si>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</si>
  <si>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</si>
  <si>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</si>
  <si>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</si>
  <si>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</si>
  <si>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</si>
  <si>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</si>
  <si>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</si>
  <si>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</si>
  <si>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</si>
  <si>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</si>
  <si>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</si>
  <si>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</si>
  <si>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</si>
  <si>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</si>
  <si>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</si>
  <si>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</si>
  <si>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</si>
  <si>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</si>
  <si>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</si>
  <si>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</si>
  <si>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</si>
  <si>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</si>
  <si>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</si>
  <si>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</si>
  <si>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</si>
  <si>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</si>
  <si>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</si>
  <si>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</si>
  <si>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</si>
  <si>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</si>
  <si>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</si>
  <si>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</si>
  <si>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</si>
  <si>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</si>
  <si>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</si>
  <si>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</si>
  <si>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</si>
  <si>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</si>
  <si>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</si>
  <si>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</si>
  <si>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</si>
  <si>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</si>
  <si>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</si>
  <si>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</si>
  <si>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</si>
  <si>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</si>
  <si>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</si>
  <si>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</si>
  <si>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</si>
  <si>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</si>
  <si>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</si>
  <si>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</si>
  <si>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</si>
  <si>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</si>
  <si>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</si>
  <si>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</si>
  <si>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</si>
  <si>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</si>
  <si>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</si>
  <si>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</si>
  <si>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</si>
  <si>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</si>
  <si>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</si>
  <si>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</si>
  <si>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</si>
  <si>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</si>
  <si>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</si>
  <si>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</si>
  <si>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</si>
  <si>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</si>
  <si>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</si>
  <si>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</si>
  <si>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</si>
  <si>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</si>
  <si>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</si>
  <si>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</si>
  <si>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</si>
  <si>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</si>
  <si>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</si>
  <si>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</si>
  <si>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</si>
  <si>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</si>
  <si>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</si>
  <si>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</si>
  <si>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</si>
  <si>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</si>
  <si>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</si>
  <si>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</si>
  <si>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</si>
  <si>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</si>
  <si>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</si>
  <si>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</si>
  <si>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</si>
  <si>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</si>
  <si>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</si>
  <si>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</si>
  <si>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</si>
  <si>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</si>
  <si>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</si>
  <si>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</si>
  <si>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</si>
  <si>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</si>
  <si>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</si>
  <si>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</si>
  <si>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</si>
  <si>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</si>
  <si>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</si>
  <si>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</si>
  <si>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</si>
  <si>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</si>
  <si>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</si>
  <si>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</si>
  <si>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</si>
  <si>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</si>
  <si>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</si>
  <si>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</si>
  <si>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</si>
  <si>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</si>
  <si>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</si>
  <si>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</si>
  <si>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</si>
  <si>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</si>
  <si>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</si>
  <si>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</si>
  <si>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</si>
  <si>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</si>
  <si>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</si>
  <si>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</si>
  <si>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</si>
  <si>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</si>
  <si>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</si>
  <si>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</si>
  <si>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</si>
  <si>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</si>
  <si>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</si>
  <si>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</si>
  <si>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</si>
  <si>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</si>
  <si>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</si>
  <si>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</si>
  <si>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</si>
  <si>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</si>
  <si>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</si>
  <si>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</si>
  <si>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</si>
  <si>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</si>
  <si>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</si>
  <si>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</si>
  <si>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</si>
  <si>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</si>
  <si>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</si>
  <si>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</si>
  <si>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</si>
  <si>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</si>
  <si>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</si>
  <si>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</si>
  <si>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</si>
  <si>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</si>
  <si>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</si>
  <si>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</si>
  <si>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</si>
  <si>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</si>
  <si>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</si>
  <si>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</si>
  <si>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</si>
  <si>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</si>
  <si>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</si>
  <si>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</si>
  <si>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</si>
  <si>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</si>
  <si>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</si>
  <si>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</si>
  <si>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</si>
  <si>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</si>
  <si>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</si>
  <si>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</si>
  <si>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</si>
  <si>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</si>
  <si>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</si>
  <si>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</si>
  <si>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</si>
  <si>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</si>
  <si>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</si>
  <si>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</si>
  <si>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</si>
  <si>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</si>
  <si>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</si>
  <si>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</si>
  <si>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</si>
  <si>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</si>
  <si>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</si>
  <si>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</si>
  <si>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</si>
  <si>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</si>
  <si>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</si>
  <si>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</si>
  <si>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</si>
  <si>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</si>
  <si>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</si>
  <si>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</si>
  <si>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</si>
  <si>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</si>
  <si>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</si>
  <si>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</si>
  <si>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</si>
  <si>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</si>
  <si>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</si>
  <si>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</si>
  <si>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</si>
  <si>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</si>
  <si>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</si>
  <si>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</si>
  <si>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</si>
  <si>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</si>
  <si>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</si>
  <si>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</si>
  <si>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</si>
  <si>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</si>
  <si>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</si>
  <si>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</si>
  <si>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</si>
  <si>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</si>
  <si>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</si>
  <si>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</si>
  <si>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</si>
  <si>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</si>
  <si>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</si>
  <si>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</si>
  <si>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</si>
  <si>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</si>
  <si>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</si>
  <si>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</si>
  <si>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</si>
  <si>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</si>
  <si>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</si>
  <si>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</si>
  <si>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</si>
  <si>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</si>
  <si>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</si>
  <si>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</si>
  <si>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</si>
  <si>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</si>
  <si>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</si>
  <si>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</si>
  <si>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</si>
  <si>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</si>
  <si>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</si>
  <si>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</si>
  <si>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</si>
  <si>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</si>
  <si>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</si>
  <si>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</si>
  <si>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</si>
  <si>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</si>
  <si>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</si>
  <si>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</si>
  <si>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</si>
  <si>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</si>
  <si>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</si>
  <si>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</si>
  <si>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</si>
  <si>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</si>
  <si>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</si>
  <si>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</si>
  <si>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</si>
  <si>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</si>
  <si>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</si>
  <si>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</si>
  <si>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</si>
  <si>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</si>
  <si>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</si>
  <si>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</si>
  <si>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</si>
  <si>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</si>
  <si>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</si>
  <si>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</si>
  <si>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</si>
  <si>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</si>
  <si>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</si>
  <si>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</si>
  <si>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</si>
  <si>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</si>
  <si>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</si>
  <si>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</si>
  <si>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</si>
  <si>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</si>
  <si>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</si>
  <si>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</si>
  <si>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</si>
  <si>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</si>
  <si>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</si>
  <si>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</si>
  <si>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</si>
  <si>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</si>
  <si>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</si>
  <si>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</si>
  <si>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</si>
  <si>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</si>
  <si>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</si>
  <si>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</si>
  <si>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</si>
  <si>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</si>
  <si>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</si>
  <si>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</si>
  <si>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</si>
  <si>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</si>
  <si>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</si>
  <si>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</si>
  <si>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</si>
  <si>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</si>
  <si>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</si>
  <si>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</si>
  <si>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</si>
  <si>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</si>
  <si>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</si>
  <si>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</si>
  <si>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</si>
  <si>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</si>
  <si>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</si>
  <si>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</si>
  <si>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</si>
  <si>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</si>
  <si>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</si>
  <si>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</si>
  <si>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</si>
  <si>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</si>
  <si>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</si>
  <si>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</si>
  <si>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</si>
  <si>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</si>
  <si>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</si>
  <si>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</si>
  <si>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</si>
  <si>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</si>
  <si>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</si>
  <si>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</si>
  <si>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</si>
  <si>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</si>
  <si>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</si>
  <si>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</si>
  <si>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</si>
  <si>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</si>
  <si>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</si>
  <si>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</si>
  <si>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</si>
  <si>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</si>
  <si>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</si>
  <si>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</si>
  <si>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</si>
  <si>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</si>
  <si>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</si>
  <si>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</si>
  <si>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</si>
  <si>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</si>
  <si>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</si>
  <si>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</si>
  <si>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</si>
  <si>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</si>
  <si>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</si>
  <si>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</si>
  <si>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</si>
  <si>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</si>
  <si>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</si>
  <si>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</si>
  <si>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</si>
  <si>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</si>
  <si>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</si>
  <si>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</si>
  <si>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</si>
  <si>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</si>
  <si>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</si>
  <si>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</si>
  <si>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</si>
  <si>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</si>
  <si>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</si>
  <si>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</si>
  <si>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</si>
  <si>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</si>
  <si>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</si>
  <si>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</si>
  <si>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</si>
  <si>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</si>
  <si>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</si>
  <si>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</si>
  <si>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</si>
  <si>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</si>
  <si>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</si>
  <si>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</si>
  <si>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</si>
  <si>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</si>
  <si>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</si>
  <si>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</si>
  <si>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</si>
  <si>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</si>
  <si>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</si>
  <si>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</si>
  <si>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</si>
  <si>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</si>
  <si>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</si>
  <si>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</si>
  <si>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</si>
  <si>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</si>
  <si>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</si>
  <si>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</si>
  <si>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</si>
  <si>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</si>
  <si>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</si>
  <si>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</si>
  <si>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</si>
  <si>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</si>
  <si>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</si>
  <si>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</si>
  <si>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</si>
  <si>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</si>
  <si>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</si>
  <si>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</si>
  <si>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</si>
  <si>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</si>
  <si>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</si>
  <si>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</si>
  <si>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</si>
  <si>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</si>
  <si>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</si>
  <si>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</si>
  <si>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</si>
  <si>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</si>
  <si>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</si>
  <si>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</si>
  <si>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</si>
  <si>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</si>
  <si>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</si>
  <si>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</si>
  <si>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</si>
  <si>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</si>
  <si>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</si>
  <si>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</si>
  <si>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</si>
  <si>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</si>
  <si>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</si>
  <si>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</si>
  <si>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</si>
  <si>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</si>
  <si>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</si>
  <si>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</si>
  <si>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</si>
  <si>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</si>
  <si>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</si>
  <si>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</si>
  <si>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</si>
  <si>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</si>
  <si>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</si>
  <si>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</si>
  <si>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</si>
  <si>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</si>
  <si>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</si>
  <si>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</si>
  <si>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</si>
  <si>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</si>
  <si>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</si>
  <si>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</si>
  <si>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</si>
  <si>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</si>
  <si>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</si>
  <si>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</si>
  <si>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</si>
  <si>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</si>
  <si>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</si>
  <si>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</si>
  <si>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</si>
  <si>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</si>
  <si>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</si>
  <si>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</si>
  <si>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</si>
  <si>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</si>
  <si>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</si>
  <si>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</si>
  <si>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</si>
  <si>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</si>
  <si>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</si>
  <si>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</si>
  <si>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</si>
  <si>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</si>
  <si>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</si>
  <si>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</si>
  <si>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</si>
  <si>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</si>
  <si>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</si>
  <si>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</si>
  <si>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</si>
  <si>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</si>
  <si>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</si>
  <si>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</si>
  <si>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</si>
  <si>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</si>
  <si>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</si>
  <si>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</si>
  <si>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</si>
  <si>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</si>
  <si>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</si>
  <si>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</si>
  <si>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</si>
  <si>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</si>
  <si>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</si>
  <si>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</si>
  <si>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</si>
  <si>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</si>
  <si>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</si>
  <si>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</si>
  <si>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</si>
  <si>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</si>
  <si>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</si>
  <si>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</si>
  <si>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</si>
  <si>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</si>
  <si>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</si>
  <si>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</si>
  <si>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</si>
  <si>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</si>
  <si>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</si>
  <si>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</si>
  <si>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</si>
  <si>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</si>
  <si>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</si>
  <si>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</si>
  <si>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</si>
  <si>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</si>
  <si>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</si>
  <si>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</si>
  <si>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</si>
  <si>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</si>
  <si>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</si>
  <si>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</si>
  <si>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</si>
  <si>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</si>
  <si>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</si>
  <si>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</si>
  <si>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</si>
  <si>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</si>
  <si>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</si>
  <si>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</si>
  <si>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</si>
  <si>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</si>
  <si>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</si>
  <si>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</si>
  <si>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</si>
  <si>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</si>
  <si>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</si>
  <si>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</si>
  <si>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</si>
  <si>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</si>
  <si>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</si>
  <si>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</si>
  <si>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</si>
  <si>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</si>
  <si>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</si>
  <si>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</si>
  <si>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</si>
  <si>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</si>
  <si>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</si>
  <si>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</si>
  <si>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</si>
  <si>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</si>
  <si>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</si>
  <si>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</si>
  <si>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</si>
  <si>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</si>
  <si>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</si>
  <si>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</si>
  <si>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</si>
  <si>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</si>
  <si>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</si>
  <si>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</si>
  <si>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</si>
  <si>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</si>
  <si>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</si>
  <si>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</si>
  <si>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</si>
  <si>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</si>
  <si>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</si>
  <si>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</si>
  <si>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</si>
  <si>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</si>
  <si>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</si>
  <si>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</si>
  <si>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</si>
  <si>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</si>
  <si>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</si>
  <si>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</si>
  <si>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</si>
  <si>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</si>
  <si>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</si>
  <si>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</si>
  <si>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</si>
  <si>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</si>
  <si>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</si>
  <si>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</si>
  <si>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</si>
  <si>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</si>
  <si>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</si>
  <si>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</si>
  <si>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</si>
  <si>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</si>
  <si>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</si>
  <si>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</si>
  <si>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</si>
  <si>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</si>
  <si>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</si>
  <si>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</si>
  <si>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</si>
  <si>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</si>
  <si>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</si>
  <si>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</si>
  <si>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</si>
  <si>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</si>
  <si>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</si>
  <si>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</si>
  <si>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</si>
  <si>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</si>
  <si>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</si>
  <si>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</si>
  <si>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</si>
  <si>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</si>
  <si>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</si>
  <si>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</si>
  <si>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</si>
  <si>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</si>
  <si>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</si>
  <si>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</si>
  <si>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</si>
  <si>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</si>
  <si>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</si>
  <si>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</si>
  <si>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</si>
  <si>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</si>
  <si>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</si>
  <si>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</si>
  <si>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</si>
  <si>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</si>
  <si>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</si>
  <si>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</si>
  <si>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</si>
  <si>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</si>
  <si>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</si>
  <si>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</si>
  <si>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</si>
  <si>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</si>
  <si>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</si>
  <si>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</si>
  <si>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</si>
  <si>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</si>
  <si>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</si>
  <si>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</si>
  <si>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</si>
  <si>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</si>
  <si>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</si>
  <si>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</si>
  <si>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</si>
  <si>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</si>
  <si>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</si>
  <si>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</si>
  <si>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</si>
  <si>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</si>
  <si>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</si>
  <si>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</si>
  <si>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</si>
  <si>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</si>
  <si>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</si>
  <si>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</si>
  <si>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</si>
  <si>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</si>
  <si>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</si>
  <si>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</si>
  <si>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</si>
  <si>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</si>
  <si>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</si>
  <si>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</si>
  <si>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</si>
  <si>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</si>
  <si>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</si>
  <si>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</si>
  <si>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</si>
  <si>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</si>
  <si>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</si>
  <si>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</si>
  <si>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</si>
  <si>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</si>
  <si>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</si>
  <si>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</si>
  <si>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</si>
  <si>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</si>
  <si>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</si>
  <si>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</si>
  <si>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</si>
  <si>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</si>
  <si>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</si>
  <si>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</si>
  <si>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</si>
  <si>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</si>
  <si>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</si>
  <si>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</si>
  <si>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</si>
  <si>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</si>
  <si>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</si>
  <si>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</si>
  <si>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</si>
  <si>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</si>
  <si>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</si>
  <si>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</si>
  <si>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</si>
  <si>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</si>
  <si>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</si>
  <si>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</si>
  <si>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</si>
  <si>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</si>
  <si>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</si>
  <si>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</si>
  <si>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</si>
  <si>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</si>
  <si>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</si>
  <si>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</si>
  <si>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</si>
  <si>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</si>
  <si>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</si>
  <si>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</si>
  <si>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</si>
  <si>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</si>
  <si>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</si>
  <si>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</si>
  <si>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</si>
  <si>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</si>
  <si>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</si>
  <si>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</si>
  <si>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</si>
  <si>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</si>
  <si>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</si>
  <si>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</si>
  <si>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</si>
  <si>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</si>
  <si>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</si>
  <si>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</si>
  <si>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</si>
  <si>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</si>
  <si>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</si>
  <si>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</si>
  <si>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</si>
  <si>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</si>
  <si>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</si>
  <si>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</si>
  <si>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</si>
  <si>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</si>
  <si>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</si>
  <si>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</si>
  <si>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</si>
  <si>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</si>
  <si>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</si>
  <si>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</si>
  <si>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</si>
  <si>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</si>
  <si>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</si>
  <si>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</si>
  <si>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</si>
  <si>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</si>
  <si>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</si>
  <si>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</si>
  <si>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</si>
  <si>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</si>
  <si>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</si>
  <si>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</si>
  <si>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</si>
  <si>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</si>
  <si>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</si>
  <si>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</si>
  <si>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</si>
  <si>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</si>
  <si>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</si>
  <si>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</si>
  <si>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</si>
  <si>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</si>
  <si>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</si>
  <si>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</si>
  <si>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</si>
  <si>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</si>
  <si>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</si>
  <si>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</si>
  <si>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</si>
  <si>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</si>
  <si>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</si>
  <si>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</si>
  <si>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</si>
  <si>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</si>
  <si>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</si>
  <si>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</si>
  <si>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</si>
  <si>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</si>
  <si>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</si>
  <si>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</si>
  <si>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</si>
  <si>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</si>
  <si>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</si>
  <si>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</si>
  <si>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</si>
  <si>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</si>
  <si>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</si>
  <si>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</si>
  <si>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</si>
  <si>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</si>
  <si>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</si>
  <si>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</si>
  <si>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</si>
  <si>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</si>
  <si>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</si>
  <si>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</si>
  <si>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</si>
  <si>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</si>
  <si>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</si>
  <si>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</si>
  <si>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</si>
  <si>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</si>
  <si>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</si>
  <si>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</si>
  <si>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</si>
  <si>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</si>
  <si>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</si>
  <si>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</si>
  <si>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</si>
  <si>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</si>
  <si>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</si>
  <si>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</si>
  <si>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</si>
  <si>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</si>
  <si>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</si>
  <si>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</si>
  <si>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</si>
  <si>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</si>
  <si>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</si>
  <si>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</si>
  <si>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</si>
  <si>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</si>
  <si>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</si>
  <si>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</si>
  <si>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</si>
  <si>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</si>
  <si>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</si>
  <si>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</si>
  <si>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</si>
  <si>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</si>
  <si>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</si>
  <si>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</si>
  <si>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</si>
  <si>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</si>
  <si>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</si>
  <si>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</si>
  <si>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</si>
  <si>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</si>
  <si>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</si>
  <si>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</si>
  <si>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</si>
  <si>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</si>
  <si>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</si>
  <si>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</si>
  <si>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</si>
  <si>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</si>
  <si>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</si>
  <si>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</si>
  <si>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</si>
  <si>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</si>
  <si>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</si>
  <si>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</si>
  <si>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</si>
  <si>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</si>
  <si>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</si>
  <si>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</si>
  <si>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</si>
  <si>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</si>
  <si>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</si>
  <si>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</si>
  <si>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</si>
  <si>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</si>
  <si>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</si>
  <si>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</si>
  <si>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</si>
  <si>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</si>
  <si>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</si>
  <si>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</si>
  <si>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</si>
  <si>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</si>
  <si>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</si>
  <si>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</si>
  <si>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</si>
  <si>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</si>
  <si>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</si>
  <si>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</si>
  <si>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</si>
  <si>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</si>
  <si>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</si>
  <si>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</si>
  <si>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</si>
  <si>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</si>
  <si>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</si>
  <si>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</si>
  <si>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</si>
  <si>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</si>
  <si>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</si>
  <si>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</si>
  <si>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</si>
  <si>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</si>
  <si>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</si>
  <si>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</si>
  <si>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</si>
  <si>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</si>
  <si>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</si>
  <si>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</si>
  <si>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</si>
  <si>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</si>
  <si>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</si>
  <si>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</si>
  <si>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</si>
  <si>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</si>
  <si>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</si>
  <si>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</si>
  <si>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</si>
  <si>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</si>
  <si>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</si>
  <si>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</si>
  <si>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</si>
  <si>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</si>
  <si>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</si>
  <si>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</si>
  <si>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</si>
  <si>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</si>
  <si>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</si>
  <si>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</si>
  <si>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</si>
  <si>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</si>
  <si>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</si>
  <si>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</si>
  <si>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</si>
  <si>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</si>
  <si>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</si>
  <si>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</si>
  <si>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</si>
  <si>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</si>
  <si>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</si>
  <si>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</si>
  <si>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</si>
  <si>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</si>
  <si>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</si>
  <si>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</si>
  <si>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</si>
  <si>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</si>
  <si>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</si>
  <si>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</si>
  <si>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</si>
  <si>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</si>
  <si>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</si>
  <si>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</si>
  <si>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</si>
  <si>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</si>
  <si>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</si>
  <si>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</si>
  <si>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</si>
  <si>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</si>
  <si>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</si>
  <si>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</si>
  <si>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</si>
  <si>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</si>
  <si>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</si>
  <si>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</si>
  <si>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</si>
  <si>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</si>
  <si>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</si>
  <si>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</si>
  <si>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</si>
  <si>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</si>
  <si>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</si>
  <si>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</si>
  <si>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</si>
  <si>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</si>
  <si>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</si>
  <si>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</si>
  <si>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</si>
  <si>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</si>
  <si>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</si>
  <si>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</si>
  <si>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</si>
  <si>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</si>
  <si>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</si>
  <si>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</si>
  <si>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</si>
  <si>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</si>
  <si>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</si>
  <si>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</si>
  <si>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</si>
  <si>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</si>
  <si>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</si>
  <si>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</si>
  <si>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</si>
  <si>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</si>
  <si>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</si>
  <si>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</si>
  <si>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</si>
  <si>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</si>
  <si>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</si>
  <si>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</si>
  <si>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</si>
  <si>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</si>
  <si>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</si>
  <si>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</si>
  <si>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</si>
  <si>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</si>
  <si>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</si>
  <si>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</si>
  <si>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</si>
  <si>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</si>
  <si>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</si>
  <si>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</si>
  <si>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</si>
  <si>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</si>
  <si>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</si>
  <si>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</si>
  <si>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</si>
  <si>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</si>
  <si>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</si>
  <si>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</si>
  <si>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</si>
  <si>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</si>
  <si>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</si>
  <si>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</si>
  <si>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</si>
  <si>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</si>
  <si>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</si>
  <si>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</si>
  <si>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</si>
  <si>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</si>
  <si>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</si>
  <si>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</si>
  <si>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</si>
  <si>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</si>
  <si>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</si>
  <si>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</si>
  <si>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</si>
  <si>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</si>
  <si>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</si>
  <si>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</si>
  <si>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</si>
  <si>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</si>
  <si>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</si>
  <si>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</si>
  <si>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</si>
  <si>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</si>
  <si>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</si>
  <si>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</si>
  <si>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</si>
  <si>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</si>
  <si>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</si>
  <si>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</si>
  <si>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</si>
  <si>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</si>
  <si>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</si>
  <si>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</si>
  <si>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</si>
  <si>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</si>
  <si>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</si>
  <si>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</si>
  <si>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</si>
  <si>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</si>
  <si>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</si>
  <si>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</si>
  <si>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</si>
  <si>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</si>
  <si>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</si>
  <si>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</si>
  <si>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</si>
  <si>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</si>
  <si>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</si>
  <si>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</si>
  <si>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</si>
  <si>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</si>
  <si>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</si>
  <si>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</si>
  <si>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</si>
  <si>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</si>
  <si>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</si>
  <si>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</si>
  <si>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</si>
  <si>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</si>
  <si>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</si>
  <si>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</si>
  <si>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</si>
  <si>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</si>
  <si>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</si>
  <si>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</si>
  <si>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</si>
  <si>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</si>
  <si>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</si>
  <si>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</si>
  <si>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</si>
  <si>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</si>
  <si>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</si>
  <si>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</si>
  <si>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</si>
  <si>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</si>
  <si>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</si>
  <si>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</si>
  <si>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</si>
  <si>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</si>
  <si>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</si>
  <si>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</si>
  <si>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</si>
  <si>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</si>
  <si>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</si>
  <si>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</si>
  <si>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</si>
  <si>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</si>
  <si>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</si>
  <si>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</si>
  <si>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</si>
  <si>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</si>
  <si>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</si>
  <si>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</si>
  <si>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</si>
  <si>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</si>
  <si>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</si>
  <si>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</si>
  <si>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</si>
  <si>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</si>
  <si>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</si>
  <si>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</si>
  <si>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</si>
  <si>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</si>
  <si>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</si>
  <si>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</si>
  <si>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</si>
  <si>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</si>
  <si>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</si>
  <si>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</si>
  <si>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</si>
  <si>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</si>
  <si>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</si>
  <si>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</si>
  <si>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</si>
  <si>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</si>
  <si>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</si>
  <si>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</si>
  <si>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</si>
  <si>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</si>
  <si>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</si>
  <si>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</si>
  <si>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</si>
  <si>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</si>
  <si>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</si>
  <si>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</si>
  <si>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</si>
  <si>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</si>
  <si>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</si>
  <si>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</si>
  <si>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</si>
  <si>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</si>
  <si>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</si>
  <si>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</si>
  <si>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</si>
  <si>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</si>
  <si>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</si>
  <si>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</si>
  <si>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</si>
  <si>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</si>
  <si>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</si>
  <si>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</si>
  <si>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</si>
  <si>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</si>
  <si>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</si>
  <si>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</si>
  <si>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</si>
  <si>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</si>
  <si>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</si>
  <si>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</si>
  <si>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</si>
  <si>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</si>
  <si>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</si>
  <si>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</si>
  <si>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</si>
  <si>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</si>
  <si>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</si>
  <si>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</si>
  <si>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</si>
  <si>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</si>
  <si>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</si>
  <si>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</si>
  <si>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</si>
  <si>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</si>
  <si>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</si>
  <si>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</si>
  <si>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</si>
  <si>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</si>
  <si>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</si>
  <si>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</si>
  <si>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</si>
  <si>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</si>
  <si>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</si>
  <si>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</si>
  <si>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</si>
  <si>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</si>
  <si>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</si>
  <si>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</si>
  <si>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</si>
  <si>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</si>
  <si>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</si>
  <si>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</si>
  <si>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</si>
  <si>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</si>
  <si>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</si>
  <si>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</si>
  <si>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</si>
  <si>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</si>
  <si>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</si>
  <si>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</si>
  <si>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</si>
  <si>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</si>
  <si>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</si>
  <si>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</si>
  <si>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</si>
  <si>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</si>
  <si>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</si>
  <si>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</si>
  <si>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</si>
  <si>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</si>
  <si>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</si>
  <si>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</si>
  <si>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</si>
  <si>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</si>
  <si>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</si>
  <si>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</si>
  <si>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</si>
  <si>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</si>
  <si>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</si>
  <si>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</si>
  <si>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</si>
  <si>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</si>
  <si>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</si>
  <si>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</si>
  <si>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</si>
  <si>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</si>
  <si>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</si>
  <si>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</si>
  <si>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</si>
  <si>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</si>
  <si>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</si>
  <si>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</si>
  <si>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</si>
  <si>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</si>
  <si>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</si>
  <si>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</si>
  <si>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</si>
  <si>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</si>
  <si>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</si>
  <si>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</si>
  <si>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</si>
  <si>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</si>
  <si>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</si>
  <si>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</si>
  <si>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</si>
  <si>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</si>
  <si>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</si>
  <si>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</si>
  <si>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</si>
  <si>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</si>
  <si>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</si>
  <si>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</si>
  <si>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</si>
  <si>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</si>
  <si>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</si>
  <si>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</si>
  <si>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</si>
  <si>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</si>
  <si>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</si>
  <si>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</si>
  <si>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</si>
  <si>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</si>
  <si>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</si>
  <si>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</si>
  <si>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</si>
  <si>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</si>
  <si>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</si>
  <si>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</si>
  <si>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</si>
  <si>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</si>
  <si>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</si>
  <si>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</si>
  <si>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</si>
  <si>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</si>
  <si>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</si>
  <si>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</si>
  <si>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</si>
  <si>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</si>
  <si>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</si>
  <si>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</si>
  <si>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</si>
  <si>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</si>
  <si>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</si>
  <si>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</si>
  <si>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</si>
  <si>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</si>
  <si>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</si>
  <si>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</si>
  <si>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</si>
  <si>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</si>
  <si>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</si>
  <si>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</si>
  <si>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</si>
  <si>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</si>
  <si>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</si>
  <si>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</si>
  <si>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</si>
  <si>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</si>
  <si>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</si>
  <si>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</si>
  <si>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</si>
  <si>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</si>
  <si>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</si>
  <si>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</si>
  <si>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</si>
  <si>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</si>
  <si>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</si>
  <si>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</si>
  <si>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</si>
  <si>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</si>
  <si>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</si>
  <si>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</si>
  <si>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</si>
  <si>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</si>
  <si>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</si>
  <si>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</si>
  <si>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</si>
  <si>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</si>
  <si>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</si>
  <si>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</si>
  <si>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</si>
  <si>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</si>
  <si>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</si>
  <si>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</si>
  <si>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</si>
  <si>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</si>
  <si>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</si>
  <si>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</si>
  <si>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</si>
  <si>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</si>
  <si>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</si>
  <si>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</si>
  <si>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</si>
  <si>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</si>
  <si>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</si>
  <si>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</si>
  <si>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</si>
  <si>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</si>
  <si>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</si>
  <si>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</si>
  <si>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</si>
  <si>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</si>
  <si>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</si>
  <si>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</si>
  <si>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</si>
  <si>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</si>
  <si>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</si>
  <si>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</si>
  <si>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</si>
  <si>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</si>
  <si>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</si>
  <si>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</si>
  <si>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</si>
  <si>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</si>
  <si>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</si>
  <si>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</si>
  <si>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</si>
  <si>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</si>
  <si>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</si>
  <si>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</si>
  <si>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</si>
  <si>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</si>
  <si>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</si>
  <si>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</si>
  <si>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</si>
  <si>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</si>
  <si>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</si>
  <si>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</si>
  <si>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</si>
  <si>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</si>
  <si>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</si>
  <si>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</si>
  <si>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</si>
  <si>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</si>
  <si>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</si>
  <si>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</si>
  <si>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</si>
  <si>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</si>
  <si>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</si>
  <si>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</si>
  <si>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</si>
  <si>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</si>
  <si>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</si>
  <si>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</si>
  <si>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</si>
  <si>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</si>
  <si>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</si>
  <si>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</si>
  <si>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</si>
  <si>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</si>
  <si>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</si>
  <si>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</si>
  <si>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</si>
  <si>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</si>
  <si>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</si>
  <si>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</si>
  <si>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</si>
  <si>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</si>
  <si>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</si>
  <si>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</si>
  <si>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</si>
  <si>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</si>
  <si>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</si>
  <si>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</si>
  <si>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</si>
  <si>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</si>
  <si>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</si>
  <si>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</si>
  <si>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</si>
  <si>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</si>
  <si>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</si>
  <si>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</si>
  <si>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</si>
  <si>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</si>
  <si>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</si>
  <si>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</si>
  <si>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</si>
  <si>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</si>
  <si>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</si>
  <si>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</si>
  <si>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</si>
  <si>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</si>
  <si>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</si>
  <si>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</si>
  <si>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</si>
  <si>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</si>
  <si>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</si>
  <si>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</si>
  <si>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</si>
  <si>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</si>
  <si>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</si>
  <si>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</si>
  <si>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</si>
  <si>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</si>
  <si>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</si>
  <si>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</si>
  <si>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</si>
  <si>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</si>
  <si>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</si>
  <si>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</si>
  <si>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</si>
  <si>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</si>
  <si>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</si>
  <si>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</si>
  <si>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</si>
  <si>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</si>
  <si>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</si>
  <si>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</si>
  <si>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</si>
  <si>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</si>
  <si>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</si>
  <si>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</si>
  <si>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</si>
  <si>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</si>
  <si>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</si>
  <si>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</si>
  <si>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</si>
  <si>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</si>
  <si>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</si>
  <si>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</si>
  <si>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</si>
  <si>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</si>
  <si>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</si>
  <si>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</si>
  <si>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</si>
  <si>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</si>
  <si>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</si>
  <si>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</si>
  <si>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</si>
  <si>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</si>
  <si>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</si>
  <si>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</si>
  <si>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</si>
  <si>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</si>
  <si>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</si>
  <si>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</si>
  <si>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</si>
  <si>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</si>
  <si>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</si>
  <si>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</si>
  <si>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</si>
  <si>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</si>
  <si>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</si>
  <si>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</si>
  <si>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</si>
  <si>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</si>
  <si>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</si>
  <si>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</si>
  <si>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</si>
  <si>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</si>
  <si>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</si>
  <si>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</si>
  <si>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</si>
  <si>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</si>
  <si>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</si>
  <si>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</si>
  <si>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</si>
  <si>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</si>
  <si>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</si>
  <si>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</si>
  <si>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</si>
  <si>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</si>
  <si>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</si>
  <si>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</si>
  <si>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</si>
  <si>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</si>
  <si>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</si>
  <si>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</si>
  <si>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</si>
  <si>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</si>
  <si>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</si>
  <si>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</si>
  <si>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</si>
  <si>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</si>
  <si>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</si>
  <si>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</si>
  <si>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</si>
  <si>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</si>
  <si>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</si>
  <si>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</si>
  <si>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</si>
  <si>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</si>
  <si>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</si>
  <si>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</si>
  <si>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</si>
  <si>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</si>
  <si>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</si>
  <si>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</si>
  <si>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</si>
  <si>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</si>
  <si>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</si>
  <si>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</si>
  <si>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</si>
  <si>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</si>
  <si>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</si>
  <si>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</si>
  <si>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</si>
  <si>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</si>
  <si>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</si>
  <si>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</si>
  <si>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</si>
  <si>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</si>
  <si>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</si>
  <si>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</si>
  <si>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</si>
  <si>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</si>
  <si>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</si>
  <si>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</si>
  <si>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</si>
  <si>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</si>
  <si>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</si>
  <si>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</si>
  <si>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</si>
  <si>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</si>
  <si>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</si>
  <si>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</si>
  <si>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</si>
  <si>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</si>
  <si>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</si>
  <si>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</si>
  <si>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</si>
  <si>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</si>
  <si>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</si>
  <si>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</si>
  <si>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</si>
  <si>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</si>
  <si>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</si>
  <si>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</si>
  <si>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</si>
  <si>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</si>
  <si>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</si>
  <si>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</si>
  <si>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</si>
  <si>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</si>
  <si>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</si>
  <si>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</si>
  <si>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</si>
  <si>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</si>
  <si>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</si>
  <si>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</si>
  <si>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</si>
  <si>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</si>
  <si>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</si>
  <si>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</si>
  <si>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</si>
  <si>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</si>
  <si>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</si>
  <si>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</si>
  <si>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</si>
  <si>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</si>
  <si>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</si>
  <si>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</si>
  <si>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</si>
  <si>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</si>
  <si>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</si>
  <si>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</si>
  <si>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</si>
  <si>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</si>
  <si>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</si>
  <si>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</si>
  <si>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</si>
  <si>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</si>
  <si>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</si>
  <si>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</si>
  <si>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</si>
  <si>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</si>
  <si>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</si>
  <si>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</si>
  <si>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</si>
  <si>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</si>
  <si>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</si>
  <si>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</si>
  <si>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</si>
  <si>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</si>
  <si>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</si>
  <si>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</si>
  <si>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</si>
  <si>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</si>
  <si>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</si>
  <si>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</si>
  <si>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</si>
  <si>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</si>
  <si>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</si>
  <si>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</si>
  <si>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</si>
  <si>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</si>
  <si>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</si>
  <si>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</si>
  <si>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</si>
  <si>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</si>
  <si>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</si>
  <si>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</si>
  <si>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</si>
  <si>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</si>
  <si>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</si>
  <si>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</si>
  <si>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</si>
  <si>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</si>
  <si>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</si>
  <si>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</si>
  <si>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</si>
  <si>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</si>
  <si>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</si>
  <si>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</si>
  <si>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</si>
  <si>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</si>
  <si>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</si>
  <si>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</si>
  <si>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</si>
  <si>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</si>
  <si>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</si>
  <si>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</si>
  <si>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</si>
  <si>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</si>
  <si>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</si>
  <si>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</si>
  <si>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</si>
  <si>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</si>
  <si>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</si>
  <si>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</si>
  <si>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</si>
  <si>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</si>
  <si>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</si>
  <si>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</si>
  <si>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</si>
  <si>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</si>
  <si>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</si>
  <si>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</si>
  <si>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</si>
  <si>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</si>
  <si>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</si>
  <si>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</si>
  <si>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</si>
  <si>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</si>
  <si>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</si>
  <si>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</si>
  <si>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</si>
  <si>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</si>
  <si>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</si>
  <si>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</si>
  <si>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</si>
  <si>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</si>
  <si>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</si>
  <si>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</si>
  <si>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</si>
  <si>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</si>
  <si>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</si>
  <si>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</si>
  <si>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</si>
  <si>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</si>
  <si>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</si>
  <si>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</si>
  <si>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</si>
  <si>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</si>
  <si>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</si>
  <si>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</si>
  <si>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</si>
  <si>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</si>
  <si>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</si>
  <si>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</si>
  <si>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</si>
  <si>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</si>
  <si>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</si>
  <si>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</si>
  <si>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</si>
  <si>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</si>
  <si>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</si>
  <si>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</si>
  <si>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</si>
  <si>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</si>
  <si>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</si>
  <si>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</si>
  <si>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</si>
  <si>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</si>
  <si>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</si>
  <si>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</si>
  <si>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</si>
  <si>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</si>
  <si>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</si>
  <si>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</si>
  <si>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</si>
  <si>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</si>
  <si>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</si>
  <si>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</si>
  <si>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</si>
  <si>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</si>
  <si>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</si>
  <si>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</si>
  <si>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</si>
  <si>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</si>
  <si>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</si>
  <si>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</si>
  <si>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</si>
  <si>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</si>
  <si>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</si>
  <si>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</si>
  <si>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</si>
  <si>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</si>
  <si>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</si>
  <si>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</si>
  <si>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</si>
  <si>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</si>
  <si>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</si>
  <si>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</si>
  <si>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</si>
  <si>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</si>
  <si>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</si>
  <si>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</si>
  <si>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</si>
  <si>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</si>
  <si>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</si>
  <si>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</si>
  <si>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</si>
  <si>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</si>
  <si>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</si>
  <si>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</si>
  <si>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</si>
  <si>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</si>
  <si>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</si>
  <si>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</si>
  <si>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</si>
  <si>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</si>
  <si>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</si>
  <si>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</si>
  <si>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</si>
  <si>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</si>
  <si>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</si>
  <si>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</si>
  <si>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</si>
  <si>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</si>
  <si>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</si>
  <si>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</si>
  <si>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</si>
  <si>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</si>
  <si>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</si>
  <si>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</si>
  <si>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</si>
  <si>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</si>
  <si>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</si>
  <si>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</si>
  <si>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</si>
  <si>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</si>
  <si>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</si>
  <si>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</si>
  <si>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</si>
  <si>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</si>
  <si>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</si>
  <si>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</si>
  <si>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</si>
  <si>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</si>
  <si>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</si>
  <si>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</si>
  <si>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</si>
  <si>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</si>
  <si>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</si>
  <si>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</si>
  <si>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</si>
  <si>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</si>
  <si>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</si>
  <si>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</si>
  <si>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</si>
  <si>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</si>
  <si>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</si>
  <si>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</si>
  <si>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</si>
  <si>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</si>
  <si>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</si>
  <si>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</si>
  <si>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</si>
  <si>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</si>
  <si>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</si>
  <si>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</si>
  <si>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</si>
  <si>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</si>
  <si>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</si>
  <si>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</si>
  <si>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</si>
  <si>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</si>
  <si>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</si>
  <si>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</si>
  <si>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</si>
  <si>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</si>
  <si>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</si>
  <si>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</si>
  <si>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</si>
  <si>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</si>
  <si>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</si>
  <si>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</si>
  <si>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</si>
  <si>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</si>
  <si>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</si>
  <si>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</si>
  <si>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</si>
  <si>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</si>
  <si>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</si>
  <si>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</si>
  <si>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</si>
  <si>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</si>
  <si>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</si>
  <si>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</si>
  <si>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</si>
  <si>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</si>
  <si>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</si>
  <si>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</si>
  <si>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</si>
  <si>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</si>
  <si>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</si>
  <si>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</si>
  <si>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</si>
  <si>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</si>
  <si>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</si>
  <si>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</si>
  <si>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</si>
  <si>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</si>
  <si>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</si>
  <si>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</si>
  <si>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</si>
  <si>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</si>
  <si>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</si>
  <si>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</si>
  <si>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</si>
  <si>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</si>
  <si>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</si>
  <si>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</si>
  <si>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</si>
  <si>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</si>
  <si>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</si>
  <si>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</si>
  <si>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</si>
  <si>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</si>
  <si>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</si>
  <si>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</si>
  <si>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</si>
  <si>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</si>
  <si>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</si>
  <si>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</si>
  <si>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</si>
  <si>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</si>
  <si>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</si>
  <si>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</si>
  <si>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</si>
  <si>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</si>
  <si>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</si>
  <si>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</si>
  <si>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</si>
  <si>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</si>
  <si>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</si>
  <si>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</si>
  <si>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</si>
  <si>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</si>
  <si>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</si>
  <si>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</si>
  <si>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</si>
  <si>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</si>
  <si>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</si>
  <si>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</si>
  <si>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</si>
  <si>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</si>
  <si>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</si>
  <si>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</si>
  <si>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</si>
  <si>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</si>
  <si>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</si>
  <si>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</si>
  <si>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</si>
  <si>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</si>
  <si>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</si>
  <si>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</si>
  <si>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</si>
  <si>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</si>
  <si>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</si>
  <si>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</si>
  <si>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</si>
  <si>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</si>
  <si>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</si>
  <si>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</si>
  <si>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</si>
  <si>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</si>
  <si>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</si>
  <si>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</si>
  <si>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</si>
  <si>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</si>
  <si>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</si>
  <si>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</si>
  <si>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</si>
  <si>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</si>
  <si>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</si>
  <si>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</si>
  <si>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</si>
  <si>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</si>
  <si>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</si>
  <si>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</si>
  <si>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</si>
  <si>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</si>
  <si>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</si>
  <si>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</si>
  <si>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</si>
  <si>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</si>
  <si>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</si>
  <si>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</si>
  <si>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</si>
  <si>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</si>
  <si>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</si>
  <si>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</si>
  <si>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</si>
  <si>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</si>
  <si>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</si>
  <si>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</si>
  <si>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</si>
  <si>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</si>
  <si>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</si>
  <si>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</si>
  <si>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</si>
  <si>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</si>
  <si>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</si>
  <si>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</si>
  <si>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</si>
  <si>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</si>
  <si>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</si>
  <si>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</si>
  <si>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</si>
  <si>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</si>
  <si>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</si>
  <si>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</si>
  <si>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</si>
  <si>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</si>
  <si>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</si>
  <si>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</si>
  <si>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</si>
  <si>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</si>
  <si>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</si>
  <si>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</si>
  <si>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</si>
  <si>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</si>
  <si>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</si>
  <si>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</si>
  <si>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</si>
  <si>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</si>
  <si>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</si>
  <si>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</si>
  <si>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</si>
  <si>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</si>
  <si>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</si>
  <si>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</si>
  <si>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</si>
  <si>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</si>
  <si>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</si>
  <si>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</si>
  <si>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</si>
  <si>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</si>
  <si>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</si>
  <si>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</si>
  <si>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</si>
  <si>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</si>
  <si>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</si>
  <si>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</si>
  <si>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</si>
  <si>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</si>
  <si>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</si>
  <si>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</si>
  <si>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</si>
  <si>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</si>
  <si>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</si>
  <si>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</si>
  <si>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</si>
  <si>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</si>
  <si>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</si>
  <si>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</si>
  <si>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</si>
  <si>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</si>
  <si>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</si>
  <si>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</si>
  <si>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</si>
  <si>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</si>
  <si>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</si>
  <si>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</si>
  <si>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</si>
  <si>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</si>
  <si>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</si>
  <si>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</si>
  <si>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</si>
  <si>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</si>
  <si>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</si>
  <si>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</si>
  <si>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</si>
  <si>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</si>
  <si>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</si>
  <si>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</si>
  <si>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</si>
  <si>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</si>
  <si>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</si>
  <si>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</si>
  <si>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</si>
  <si>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</si>
  <si>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</si>
  <si>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</si>
  <si>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</si>
  <si>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</si>
  <si>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</si>
  <si>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</si>
  <si>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</si>
  <si>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</si>
  <si>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</si>
  <si>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</si>
  <si>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</si>
  <si>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</si>
  <si>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</si>
  <si>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</si>
  <si>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</si>
  <si>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</si>
  <si>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</si>
  <si>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</si>
  <si>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</si>
  <si>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</si>
  <si>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</si>
  <si>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</si>
  <si>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</si>
  <si>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</si>
  <si>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</si>
  <si>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</si>
  <si>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</si>
  <si>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</si>
  <si>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</si>
  <si>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</si>
  <si>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</si>
  <si>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</si>
  <si>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</si>
  <si>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</si>
  <si>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</si>
  <si>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</si>
  <si>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</si>
  <si>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</si>
  <si>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</si>
  <si>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</si>
  <si>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</si>
  <si>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</si>
  <si>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</si>
  <si>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</si>
  <si>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</si>
  <si>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</si>
  <si>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</si>
  <si>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</si>
  <si>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</si>
  <si>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</si>
  <si>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</si>
  <si>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</si>
  <si>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</si>
  <si>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</si>
  <si>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</si>
  <si>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</si>
  <si>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</si>
  <si>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</si>
  <si>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</si>
  <si>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</si>
  <si>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</si>
  <si>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</si>
  <si>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</si>
  <si>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</si>
  <si>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</si>
  <si>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</si>
  <si>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</si>
  <si>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</si>
  <si>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</si>
  <si>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</si>
  <si>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</si>
  <si>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</si>
  <si>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</si>
  <si>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</si>
  <si>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</si>
  <si>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</si>
  <si>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</si>
  <si>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</si>
  <si>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</si>
  <si>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</si>
  <si>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</si>
  <si>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</si>
  <si>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</si>
  <si>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</si>
  <si>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</si>
  <si>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</si>
  <si>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</si>
  <si>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</si>
  <si>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</si>
  <si>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</si>
  <si>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</si>
  <si>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</si>
  <si>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</si>
  <si>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</si>
  <si>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</si>
  <si>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</si>
  <si>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</si>
  <si>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</si>
  <si>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</si>
  <si>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</si>
  <si>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</si>
  <si>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</si>
  <si>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</si>
  <si>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</si>
  <si>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</si>
  <si>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</si>
  <si>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</si>
  <si>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</si>
  <si>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</si>
  <si>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</si>
  <si>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</si>
  <si>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</si>
  <si>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</si>
  <si>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</si>
  <si>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</si>
  <si>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</si>
  <si>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</si>
  <si>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</si>
  <si>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</si>
  <si>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</si>
  <si>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</si>
  <si>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</si>
  <si>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</si>
  <si>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</si>
  <si>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</si>
  <si>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</si>
  <si>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</si>
  <si>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</si>
  <si>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</si>
  <si>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</si>
  <si>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</si>
  <si>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</si>
  <si>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</si>
  <si>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</si>
  <si>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</si>
  <si>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</si>
  <si>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</si>
  <si>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</si>
  <si>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</si>
  <si>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</si>
  <si>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</si>
  <si>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</si>
  <si>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</si>
  <si>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</si>
  <si>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</si>
  <si>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</si>
  <si>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</si>
  <si>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</si>
  <si>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</si>
  <si>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</si>
  <si>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</si>
  <si>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</si>
  <si>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</si>
  <si>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</si>
  <si>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</si>
  <si>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</si>
  <si>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</si>
  <si>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</si>
  <si>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</si>
  <si>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</si>
  <si>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</si>
  <si>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</si>
  <si>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</si>
  <si>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</si>
  <si>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</si>
  <si>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</si>
  <si>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</si>
  <si>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</si>
  <si>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</si>
  <si>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</si>
  <si>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</si>
  <si>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</si>
  <si>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</si>
  <si>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</si>
  <si>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</si>
  <si>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</si>
  <si>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</si>
  <si>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</si>
  <si>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</si>
  <si>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</si>
  <si>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</si>
  <si>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</si>
  <si>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</si>
  <si>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</si>
  <si>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</si>
  <si>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</si>
  <si>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</si>
  <si>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</si>
  <si>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</si>
  <si>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</si>
  <si>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</si>
  <si>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</si>
  <si>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</si>
  <si>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</si>
  <si>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</si>
  <si>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</si>
  <si>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</si>
  <si>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</si>
  <si>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</si>
  <si>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</si>
  <si>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</si>
  <si>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</si>
  <si>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</si>
  <si>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</si>
  <si>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</si>
  <si>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</si>
  <si>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</si>
  <si>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</si>
  <si>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</si>
  <si>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</si>
  <si>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</si>
  <si>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</si>
  <si>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</si>
  <si>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</si>
  <si>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</si>
  <si>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</si>
  <si>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</si>
  <si>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</si>
  <si>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</si>
  <si>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</si>
  <si>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</si>
  <si>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</si>
  <si>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</si>
  <si>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</si>
  <si>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</si>
  <si>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</si>
  <si>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</si>
  <si>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</si>
  <si>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</si>
  <si>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</si>
  <si>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</si>
  <si>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</si>
  <si>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</si>
  <si>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</si>
  <si>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</si>
  <si>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</si>
  <si>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</si>
  <si>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</si>
  <si>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</si>
  <si>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</si>
  <si>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</si>
  <si>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</si>
  <si>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</si>
  <si>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</si>
  <si>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</si>
  <si>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</si>
  <si>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</si>
  <si>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</si>
  <si>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</si>
  <si>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</si>
  <si>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</si>
  <si>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</si>
  <si>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</si>
  <si>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</si>
  <si>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</si>
  <si>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</si>
  <si>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</si>
  <si>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</si>
  <si>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</si>
  <si>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</si>
  <si>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</si>
  <si>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</si>
  <si>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</si>
  <si>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</si>
  <si>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</si>
  <si>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</si>
  <si>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</si>
  <si>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</si>
  <si>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</si>
  <si>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</si>
  <si>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</si>
  <si>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</si>
  <si>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</si>
  <si>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</si>
  <si>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</si>
  <si>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</si>
  <si>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</si>
  <si>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</si>
  <si>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</si>
  <si>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</si>
  <si>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</si>
  <si>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</si>
  <si>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</si>
  <si>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</si>
  <si>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</si>
  <si>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</si>
  <si>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</si>
  <si>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</si>
  <si>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</si>
  <si>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</si>
  <si>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</si>
  <si>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</si>
  <si>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</si>
  <si>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</si>
  <si>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</si>
  <si>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</si>
  <si>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</si>
  <si>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</si>
  <si>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</si>
  <si>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</si>
  <si>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</si>
  <si>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</si>
  <si>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</si>
  <si>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</si>
  <si>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</si>
  <si>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</si>
  <si>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</si>
  <si>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</si>
  <si>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</si>
  <si>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</si>
  <si>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</si>
  <si>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</si>
  <si>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</si>
  <si>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</si>
  <si>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</si>
  <si>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</si>
  <si>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</si>
  <si>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</si>
  <si>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</si>
  <si>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</si>
  <si>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</si>
  <si>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</si>
  <si>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</si>
  <si>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</si>
  <si>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</si>
  <si>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</si>
  <si>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</si>
  <si>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</si>
  <si>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</si>
  <si>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</si>
  <si>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</si>
  <si>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</si>
  <si>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</si>
  <si>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</si>
  <si>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</si>
  <si>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</si>
  <si>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</si>
  <si>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</si>
  <si>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</si>
  <si>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</si>
  <si>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</si>
  <si>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</si>
  <si>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</si>
  <si>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</si>
  <si>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</si>
  <si>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</si>
  <si>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</si>
  <si>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</si>
  <si>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</si>
  <si>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</si>
  <si>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</si>
  <si>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</si>
  <si>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</si>
  <si>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</si>
  <si>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</si>
  <si>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</si>
  <si>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</si>
  <si>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</si>
  <si>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</si>
  <si>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</si>
  <si>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</si>
  <si>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</si>
  <si>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</si>
  <si>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</si>
  <si>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</si>
  <si>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</si>
  <si>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</si>
  <si>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</si>
  <si>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</si>
  <si>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</si>
  <si>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</si>
  <si>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</si>
  <si>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</si>
  <si>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</si>
  <si>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</si>
  <si>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</si>
  <si>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</si>
  <si>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</si>
  <si>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</si>
  <si>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</si>
  <si>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</si>
  <si>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</si>
  <si>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</si>
  <si>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</si>
  <si>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</si>
  <si>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</si>
  <si>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</si>
  <si>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</si>
  <si>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</si>
  <si>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</si>
  <si>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</si>
  <si>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</si>
  <si>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</si>
  <si>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</si>
  <si>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</si>
  <si>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</si>
  <si>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</si>
  <si>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</si>
  <si>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</si>
  <si>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</si>
  <si>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</si>
  <si>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</si>
  <si>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</si>
  <si>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</si>
  <si>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</si>
  <si>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</si>
  <si>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</si>
  <si>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</si>
  <si>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</si>
  <si>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</si>
  <si>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</si>
  <si>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</si>
  <si>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</si>
  <si>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</si>
  <si>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</si>
  <si>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</si>
  <si>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</si>
  <si>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</si>
  <si>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</si>
  <si>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</si>
  <si>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</si>
  <si>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</si>
  <si>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</si>
  <si>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</si>
  <si>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</si>
  <si>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</si>
  <si>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</si>
  <si>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</si>
  <si>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</si>
  <si>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</si>
  <si>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</si>
  <si>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</si>
  <si>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</si>
  <si>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</si>
  <si>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</si>
  <si>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</si>
  <si>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</si>
  <si>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</si>
  <si>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</si>
  <si>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</si>
  <si>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</si>
  <si>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</si>
  <si>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</si>
  <si>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</si>
  <si>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</si>
  <si>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</si>
  <si>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</si>
  <si>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</si>
  <si>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</si>
  <si>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</si>
  <si>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</si>
  <si>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</si>
  <si>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</si>
  <si>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</si>
  <si>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</si>
  <si>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</si>
  <si>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</si>
  <si>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</si>
  <si>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</si>
  <si>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</si>
  <si>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</si>
  <si>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</si>
  <si>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</si>
  <si>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</si>
  <si>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</si>
  <si>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</si>
  <si>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</si>
  <si>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</si>
  <si>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</si>
  <si>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</si>
  <si>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</si>
  <si>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</si>
  <si>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</si>
  <si>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</si>
  <si>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</si>
  <si>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</si>
  <si>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</si>
  <si>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</si>
  <si>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</si>
  <si>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</si>
  <si>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</si>
  <si>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</si>
  <si>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</si>
  <si>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</si>
  <si>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</si>
  <si>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</si>
  <si>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</si>
  <si>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</si>
  <si>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</si>
  <si>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</si>
  <si>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</si>
  <si>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</si>
  <si>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</si>
  <si>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</si>
  <si>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</si>
  <si>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</si>
  <si>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</si>
  <si>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</si>
  <si>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</si>
  <si>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</si>
  <si>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</si>
  <si>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</si>
  <si>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</si>
  <si>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</si>
  <si>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</si>
  <si>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</si>
  <si>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</si>
  <si>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</si>
  <si>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</si>
  <si>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</si>
  <si>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</si>
  <si>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</si>
  <si>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</si>
  <si>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</si>
  <si>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</si>
  <si>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</si>
  <si>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</si>
  <si>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</si>
  <si>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</si>
  <si>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</si>
  <si>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</si>
  <si>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</si>
  <si>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</si>
  <si>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</si>
  <si>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</si>
  <si>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</si>
  <si>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</si>
  <si>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</si>
  <si>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</si>
  <si>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</si>
  <si>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</si>
  <si>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</si>
  <si>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</si>
  <si>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</si>
  <si>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</si>
  <si>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</si>
  <si>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</si>
  <si>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</si>
  <si>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</si>
  <si>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</si>
  <si>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</si>
  <si>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</si>
  <si>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</si>
  <si>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</si>
  <si>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</si>
  <si>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</si>
  <si>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</si>
  <si>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</si>
  <si>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</si>
  <si>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</si>
  <si>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</si>
  <si>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</si>
  <si>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</si>
  <si>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</si>
  <si>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</si>
  <si>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</si>
  <si>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</si>
  <si>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</si>
  <si>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</si>
  <si>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</si>
  <si>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</si>
  <si>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</si>
  <si>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</si>
  <si>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</si>
  <si>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</si>
  <si>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</si>
  <si>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</si>
  <si>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</si>
  <si>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</si>
  <si>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</si>
  <si>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</si>
  <si>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</si>
  <si>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</si>
  <si>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</si>
  <si>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</si>
  <si>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</si>
  <si>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</si>
  <si>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</si>
  <si>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</si>
  <si>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</si>
  <si>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</si>
  <si>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</si>
  <si>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</si>
  <si>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</si>
  <si>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</si>
  <si>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</si>
  <si>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</si>
  <si>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</si>
  <si>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</si>
  <si>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</si>
  <si>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</si>
  <si>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</si>
  <si>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</si>
  <si>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</si>
  <si>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</si>
  <si>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</si>
  <si>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</si>
  <si>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</si>
  <si>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</si>
  <si>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</si>
  <si>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</si>
  <si>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</si>
  <si>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</si>
  <si>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</si>
  <si>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</si>
  <si>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</si>
  <si>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</si>
  <si>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</si>
  <si>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</si>
  <si>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</si>
  <si>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</si>
  <si>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</si>
  <si>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</si>
  <si>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</si>
  <si>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</si>
  <si>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</si>
  <si>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</si>
  <si>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</si>
  <si>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</si>
  <si>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</si>
  <si>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</si>
  <si>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</si>
  <si>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</si>
  <si>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</si>
  <si>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</si>
  <si>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</si>
  <si>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</si>
  <si>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</si>
  <si>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</si>
  <si>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</si>
  <si>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</si>
  <si>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</si>
  <si>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</si>
  <si>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</si>
  <si>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</si>
  <si>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</si>
  <si>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</si>
  <si>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</si>
  <si>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</si>
  <si>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</si>
  <si>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</si>
  <si>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</si>
  <si>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</si>
  <si>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</si>
  <si>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</si>
  <si>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</si>
  <si>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</si>
  <si>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</si>
  <si>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</si>
  <si>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</si>
  <si>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</si>
  <si>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</si>
  <si>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</si>
  <si>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</si>
  <si>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</si>
  <si>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</si>
  <si>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</si>
  <si>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</si>
  <si>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</si>
  <si>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</si>
  <si>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</si>
  <si>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</si>
  <si>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</si>
  <si>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</si>
  <si>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</si>
  <si>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</si>
  <si>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</si>
  <si>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</si>
  <si>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</si>
  <si>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</si>
  <si>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</si>
  <si>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</si>
  <si>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</si>
  <si>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</si>
  <si>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</si>
  <si>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</si>
  <si>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</si>
  <si>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</si>
  <si>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</si>
  <si>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</si>
  <si>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</si>
  <si>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</si>
  <si>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</si>
  <si>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</si>
  <si>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</si>
  <si>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</si>
  <si>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</si>
  <si>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</si>
  <si>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</si>
  <si>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</si>
  <si>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</si>
  <si>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</si>
  <si>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</si>
  <si>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</si>
  <si>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</si>
  <si>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</si>
  <si>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</si>
  <si>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</si>
  <si>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</si>
  <si>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</si>
  <si>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</si>
  <si>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</si>
  <si>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</si>
  <si>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</si>
  <si>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</si>
  <si>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</si>
  <si>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</si>
  <si>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</si>
  <si>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</si>
  <si>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</si>
  <si>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</si>
  <si>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</si>
  <si>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</si>
  <si>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</si>
  <si>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</si>
  <si>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</si>
  <si>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</si>
  <si>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</si>
  <si>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</si>
  <si>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</si>
  <si>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</si>
  <si>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</si>
  <si>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</si>
  <si>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</si>
  <si>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</si>
  <si>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</si>
  <si>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</si>
  <si>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</si>
  <si>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</si>
  <si>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</si>
  <si>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</si>
  <si>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</si>
  <si>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</si>
  <si>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</si>
  <si>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</si>
  <si>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</si>
  <si>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</si>
  <si>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</si>
  <si>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</si>
  <si>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</si>
  <si>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</si>
  <si>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</si>
  <si>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</si>
  <si>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</si>
  <si>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</si>
  <si>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</si>
  <si>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</si>
  <si>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</si>
  <si>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</si>
  <si>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</si>
  <si>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</si>
  <si>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</si>
  <si>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</si>
  <si>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</si>
  <si>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</si>
  <si>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</si>
  <si>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</si>
  <si>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</si>
  <si>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</si>
  <si>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</si>
  <si>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</si>
  <si>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</si>
  <si>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</si>
  <si>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</si>
  <si>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</si>
  <si>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</si>
  <si>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</si>
  <si>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</si>
  <si>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</si>
  <si>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</si>
  <si>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</si>
  <si>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</si>
  <si>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</si>
  <si>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</si>
  <si>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</si>
  <si>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</si>
  <si>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</si>
  <si>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</si>
  <si>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</si>
  <si>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</si>
  <si>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</si>
  <si>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</si>
  <si>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</si>
  <si>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</si>
  <si>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</si>
  <si>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</si>
  <si>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</si>
  <si>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</si>
  <si>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</si>
  <si>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</si>
  <si>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</si>
  <si>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</si>
  <si>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</si>
  <si>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</si>
  <si>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</si>
  <si>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</si>
  <si>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</si>
  <si>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</si>
  <si>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</si>
  <si>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</si>
  <si>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</si>
  <si>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</si>
  <si>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</si>
  <si>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</si>
  <si>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</si>
  <si>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</si>
  <si>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</si>
  <si>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</si>
  <si>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</si>
  <si>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</si>
  <si>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</si>
  <si>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</si>
  <si>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</si>
  <si>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</si>
  <si>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</si>
  <si>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</si>
  <si>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</si>
  <si>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</si>
  <si>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</si>
  <si>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</si>
  <si>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</si>
  <si>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</si>
  <si>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</si>
  <si>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</si>
  <si>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</si>
  <si>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</si>
  <si>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</si>
  <si>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</si>
  <si>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</si>
  <si>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</si>
  <si>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</si>
  <si>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</si>
  <si>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</si>
  <si>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</si>
  <si>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</si>
  <si>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</si>
  <si>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</si>
  <si>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</si>
  <si>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</si>
  <si>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</si>
  <si>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</si>
  <si>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</si>
  <si>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</si>
  <si>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</si>
  <si>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</si>
  <si>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</si>
  <si>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</si>
  <si>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</si>
  <si>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</si>
  <si>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</si>
  <si>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</si>
  <si>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</si>
  <si>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</si>
  <si>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</si>
  <si>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</si>
  <si>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</si>
  <si>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</si>
  <si>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</si>
  <si>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</si>
  <si>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</si>
  <si>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</si>
  <si>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</si>
  <si>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</si>
  <si>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</si>
  <si>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</si>
  <si>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</si>
  <si>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</si>
  <si>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</si>
  <si>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</si>
  <si>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</si>
  <si>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</si>
  <si>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</si>
  <si>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</si>
  <si>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</si>
  <si>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</si>
  <si>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</si>
  <si>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</si>
  <si>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</si>
  <si>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</si>
  <si>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</si>
  <si>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</si>
  <si>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</si>
  <si>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</si>
  <si>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</si>
  <si>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</si>
  <si>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</si>
  <si>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</si>
  <si>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</si>
  <si>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</si>
  <si>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</si>
  <si>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</si>
  <si>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</si>
  <si>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</si>
  <si>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</si>
  <si>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</si>
  <si>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</si>
  <si>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</si>
  <si>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</si>
  <si>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</si>
  <si>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</si>
  <si>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</si>
  <si>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</si>
  <si>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</si>
  <si>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</si>
  <si>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</si>
  <si>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</si>
  <si>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</si>
  <si>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</si>
  <si>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</si>
  <si>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</si>
  <si>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</si>
  <si>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</si>
  <si>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</si>
  <si>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</si>
  <si>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</si>
  <si>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</si>
  <si>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</si>
  <si>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</si>
  <si>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</si>
  <si>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</si>
  <si>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</si>
  <si>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</si>
  <si>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</si>
  <si>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</si>
  <si>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</si>
  <si>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</si>
  <si>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</si>
  <si>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</si>
  <si>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</si>
  <si>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</si>
  <si>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</si>
  <si>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</si>
  <si>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</si>
  <si>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</si>
  <si>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</si>
  <si>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</si>
  <si>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</si>
  <si>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</si>
  <si>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</si>
  <si>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</si>
  <si>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</si>
  <si>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</si>
  <si>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</si>
  <si>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</si>
  <si>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</si>
  <si>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</si>
  <si>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</si>
  <si>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</si>
  <si>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</si>
  <si>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</si>
  <si>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</si>
  <si>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</si>
  <si>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</si>
  <si>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</si>
  <si>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</si>
  <si>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</si>
  <si>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</si>
  <si>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</si>
  <si>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</si>
  <si>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</si>
  <si>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</si>
  <si>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</si>
  <si>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</si>
  <si>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</si>
  <si>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</si>
  <si>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</si>
  <si>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</si>
  <si>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</si>
  <si>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</si>
  <si>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</si>
  <si>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</si>
  <si>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</si>
  <si>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</si>
  <si>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</si>
  <si>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</si>
  <si>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</si>
  <si>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</si>
  <si>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</si>
  <si>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</si>
  <si>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</si>
  <si>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</si>
  <si>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</si>
  <si>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</si>
  <si>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</si>
  <si>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</si>
  <si>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</si>
  <si>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</si>
  <si>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</si>
  <si>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</si>
  <si>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</si>
  <si>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</si>
  <si>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</si>
  <si>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</si>
  <si>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</si>
  <si>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</si>
  <si>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</si>
  <si>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</si>
  <si>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</si>
  <si>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</si>
  <si>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</si>
  <si>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</si>
  <si>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</si>
  <si>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</si>
  <si>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</si>
  <si>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</si>
  <si>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</si>
  <si>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</si>
  <si>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</si>
  <si>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</si>
  <si>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</si>
  <si>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</si>
  <si>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</si>
  <si>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</si>
  <si>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</si>
  <si>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</si>
  <si>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</si>
  <si>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</si>
  <si>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</si>
  <si>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</si>
  <si>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</si>
  <si>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</si>
  <si>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</si>
  <si>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</si>
  <si>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</si>
  <si>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</si>
  <si>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</si>
  <si>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</si>
  <si>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</si>
  <si>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</si>
  <si>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</si>
  <si>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</si>
  <si>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</si>
  <si>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</si>
  <si>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</si>
  <si>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</si>
  <si>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</si>
  <si>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</si>
  <si>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</si>
  <si>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</si>
  <si>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</si>
  <si>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</si>
  <si>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</si>
  <si>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</si>
  <si>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</si>
  <si>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</si>
  <si>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</si>
  <si>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</si>
  <si>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</si>
  <si>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</si>
  <si>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</si>
  <si>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</si>
  <si>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</si>
  <si>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</si>
  <si>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</si>
  <si>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</si>
  <si>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</si>
  <si>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</si>
  <si>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</si>
  <si>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</si>
  <si>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</si>
  <si>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</si>
  <si>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</si>
  <si>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</si>
  <si>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</si>
  <si>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</si>
  <si>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</si>
  <si>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</si>
  <si>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</si>
  <si>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</si>
  <si>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</si>
  <si>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</si>
  <si>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</si>
  <si>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</si>
  <si>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</si>
  <si>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</si>
  <si>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</si>
  <si>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</si>
  <si>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</si>
  <si>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</si>
  <si>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</si>
  <si>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</si>
  <si>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</si>
  <si>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</si>
  <si>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</si>
  <si>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</si>
  <si>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</si>
  <si>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</si>
  <si>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</si>
  <si>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</si>
  <si>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</si>
  <si>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</si>
  <si>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</si>
  <si>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</si>
  <si>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</si>
  <si>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</si>
  <si>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</si>
  <si>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</si>
  <si>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</si>
  <si>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</si>
  <si>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</si>
  <si>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</si>
  <si>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</si>
  <si>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</si>
  <si>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</si>
  <si>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</si>
  <si>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</si>
  <si>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</si>
  <si>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</si>
  <si>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</si>
  <si>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</si>
  <si>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</si>
  <si>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</si>
  <si>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</si>
  <si>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</si>
  <si>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</si>
  <si>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</si>
  <si>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</si>
  <si>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</si>
  <si>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</si>
  <si>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</si>
  <si>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</si>
  <si>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</si>
  <si>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</si>
  <si>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</si>
  <si>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</si>
  <si>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</si>
  <si>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</si>
  <si>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</si>
  <si>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</si>
  <si>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</si>
  <si>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</si>
  <si>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</si>
  <si>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</si>
  <si>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</si>
  <si>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</si>
  <si>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</si>
  <si>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</si>
  <si>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</si>
  <si>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</si>
  <si>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</si>
  <si>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</si>
  <si>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</si>
  <si>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</si>
  <si>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</si>
  <si>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</si>
  <si>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</si>
  <si>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</si>
  <si>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</si>
  <si>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</si>
  <si>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</si>
  <si>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</si>
  <si>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</si>
  <si>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</si>
  <si>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</si>
  <si>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</si>
  <si>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</si>
  <si>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</si>
  <si>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</si>
  <si>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</si>
  <si>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</si>
  <si>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</si>
  <si>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</si>
  <si>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</si>
  <si>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</si>
  <si>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</si>
  <si>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</si>
  <si>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</si>
  <si>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</si>
  <si>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</si>
  <si>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</si>
  <si>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</si>
  <si>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</si>
  <si>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</si>
  <si>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</si>
  <si>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</si>
  <si>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</si>
  <si>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</si>
  <si>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</si>
  <si>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</si>
  <si>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</si>
  <si>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</si>
  <si>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</si>
  <si>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</si>
  <si>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</si>
  <si>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</si>
  <si>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</si>
  <si>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</si>
  <si>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</si>
  <si>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</si>
  <si>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</si>
  <si>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</si>
  <si>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</si>
  <si>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</si>
  <si>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</si>
  <si>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</si>
  <si>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</si>
  <si>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</si>
  <si>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</si>
  <si>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</si>
  <si>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</si>
  <si>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</si>
  <si>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</si>
  <si>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</si>
  <si>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</si>
  <si>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</si>
  <si>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</si>
  <si>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</si>
  <si>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</si>
  <si>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</si>
  <si>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</si>
  <si>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</si>
  <si>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</si>
  <si>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</si>
  <si>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</si>
  <si>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</si>
  <si>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</si>
  <si>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</si>
  <si>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</si>
  <si>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</si>
  <si>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</si>
  <si>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</si>
  <si>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</si>
  <si>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</si>
  <si>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</si>
  <si>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</si>
  <si>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</si>
  <si>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</si>
  <si>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</si>
  <si>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</si>
  <si>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</si>
  <si>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</si>
  <si>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</si>
  <si>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</si>
  <si>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</si>
  <si>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</si>
  <si>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</si>
  <si>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</si>
  <si>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</si>
  <si>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</si>
  <si>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</si>
  <si>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</si>
  <si>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</si>
  <si>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</si>
  <si>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</si>
  <si>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</si>
  <si>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</si>
  <si>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</si>
  <si>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</si>
  <si>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</si>
  <si>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</si>
  <si>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</si>
  <si>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</si>
  <si>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</si>
  <si>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</si>
  <si>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</si>
  <si>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</si>
  <si>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</si>
  <si>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</si>
  <si>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</si>
  <si>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</si>
  <si>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</si>
  <si>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</si>
  <si>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</si>
  <si>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</si>
  <si>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</si>
  <si>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</si>
  <si>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</si>
  <si>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</si>
  <si>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</si>
  <si>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</si>
  <si>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</si>
  <si>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</si>
  <si>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</si>
  <si>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</si>
  <si>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</si>
  <si>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</si>
  <si>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</si>
  <si>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</si>
  <si>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</si>
  <si>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</si>
  <si>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</si>
  <si>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</si>
  <si>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</si>
  <si>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</si>
  <si>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</si>
  <si>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</si>
  <si>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</si>
  <si>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</si>
  <si>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</si>
  <si>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</si>
  <si>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</si>
  <si>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</si>
  <si>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</si>
  <si>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</si>
  <si>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</si>
  <si>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</si>
  <si>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</si>
  <si>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</si>
  <si>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</si>
  <si>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</si>
  <si>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</si>
  <si>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</si>
  <si>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</si>
  <si>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</si>
  <si>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</si>
  <si>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</si>
  <si>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</si>
  <si>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</si>
  <si>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</si>
  <si>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</si>
  <si>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</si>
  <si>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</si>
  <si>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</si>
  <si>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</si>
  <si>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</si>
  <si>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</si>
  <si>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</si>
  <si>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</si>
  <si>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</si>
  <si>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</si>
  <si>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</si>
  <si>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</si>
  <si>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</si>
  <si>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</si>
  <si>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</si>
  <si>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</si>
  <si>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</si>
  <si>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</si>
  <si>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</si>
  <si>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</si>
  <si>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</si>
  <si>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</si>
  <si>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</si>
  <si>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</si>
  <si>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</si>
  <si>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</si>
  <si>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</si>
  <si>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</si>
  <si>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</si>
  <si>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</si>
  <si>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</si>
  <si>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</si>
  <si>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</si>
  <si>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</si>
  <si>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</si>
  <si>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</si>
  <si>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</si>
  <si>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</si>
  <si>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</si>
  <si>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</si>
  <si>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</si>
  <si>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</si>
  <si>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</si>
  <si>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</si>
  <si>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</si>
  <si>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</si>
  <si>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</si>
  <si>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</si>
  <si>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</si>
  <si>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</si>
  <si>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</si>
  <si>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</si>
  <si>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</si>
  <si>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</si>
  <si>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</si>
  <si>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</si>
  <si>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</si>
  <si>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</si>
  <si>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</si>
  <si>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</si>
  <si>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</si>
  <si>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</si>
  <si>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</si>
  <si>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</si>
  <si>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</si>
  <si>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</si>
  <si>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</si>
  <si>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</si>
  <si>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</si>
  <si>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</si>
  <si>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</si>
  <si>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</si>
  <si>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</si>
  <si>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</si>
  <si>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</si>
  <si>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</si>
  <si>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</si>
  <si>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</si>
  <si>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</si>
  <si>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</si>
  <si>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</si>
  <si>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</si>
  <si>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</si>
  <si>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</si>
  <si>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</si>
  <si>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</si>
  <si>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</si>
  <si>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</si>
  <si>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</si>
  <si>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</si>
  <si>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</si>
  <si>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</si>
  <si>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</si>
  <si>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</si>
  <si>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</si>
  <si>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</si>
  <si>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</si>
  <si>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</si>
  <si>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</si>
  <si>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</si>
  <si>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</si>
  <si>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</si>
  <si>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</si>
  <si>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</si>
  <si>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</si>
  <si>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</si>
  <si>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</si>
  <si>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</si>
  <si>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</si>
  <si>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</si>
  <si>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</si>
  <si>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</si>
  <si>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</si>
  <si>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</si>
  <si>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</si>
  <si>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</si>
  <si>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</si>
  <si>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</si>
  <si>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</si>
  <si>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</si>
  <si>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</si>
  <si>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</si>
  <si>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</si>
  <si>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</si>
  <si>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</si>
  <si>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</si>
  <si>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</si>
  <si>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</si>
  <si>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</si>
  <si>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</si>
  <si>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</si>
  <si>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</si>
  <si>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</si>
  <si>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</si>
  <si>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</si>
  <si>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</si>
  <si>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</si>
  <si>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</si>
  <si>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</si>
  <si>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</si>
  <si>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</si>
  <si>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</si>
  <si>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</si>
  <si>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</si>
  <si>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</si>
  <si>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</si>
  <si>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</si>
  <si>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</si>
  <si>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</si>
  <si>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</si>
  <si>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</si>
  <si>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</si>
  <si>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</si>
  <si>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</si>
  <si>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</si>
  <si>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</si>
  <si>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</si>
  <si>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</si>
  <si>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</si>
  <si>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</si>
  <si>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</si>
  <si>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</si>
  <si>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</si>
  <si>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</si>
  <si>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</si>
  <si>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</si>
  <si>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</si>
  <si>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</si>
  <si>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</si>
  <si>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</si>
  <si>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</si>
  <si>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</si>
  <si>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</si>
  <si>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</si>
  <si>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</si>
  <si>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</si>
  <si>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</si>
  <si>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</si>
  <si>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</si>
  <si>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</si>
  <si>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</si>
  <si>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</si>
  <si>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</si>
  <si>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</si>
  <si>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</si>
  <si>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</si>
  <si>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</si>
  <si>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</si>
  <si>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</si>
  <si>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</si>
  <si>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</si>
  <si>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</si>
  <si>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</si>
  <si>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</si>
  <si>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</si>
  <si>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</si>
  <si>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</si>
  <si>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</si>
  <si>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</si>
  <si>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</si>
  <si>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</si>
  <si>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</si>
  <si>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</si>
  <si>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</si>
  <si>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</si>
  <si>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</si>
  <si>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</si>
  <si>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</si>
  <si>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</si>
  <si>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</si>
  <si>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</si>
  <si>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</si>
  <si>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</si>
  <si>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</si>
  <si>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</si>
  <si>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</si>
  <si>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</si>
  <si>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</si>
  <si>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</si>
  <si>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</si>
  <si>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</si>
  <si>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</si>
  <si>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</si>
  <si>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</si>
  <si>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</si>
  <si>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</si>
  <si>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</si>
  <si>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</si>
  <si>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</si>
  <si>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</si>
  <si>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</si>
  <si>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</si>
  <si>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</si>
  <si>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</si>
  <si>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</si>
  <si>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</si>
  <si>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</si>
  <si>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</si>
  <si>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</si>
  <si>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</si>
  <si>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</si>
  <si>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</si>
  <si>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</si>
  <si>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</si>
  <si>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</si>
  <si>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</si>
  <si>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</si>
  <si>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</si>
  <si>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</si>
  <si>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</si>
  <si>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</si>
  <si>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</si>
  <si>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</si>
  <si>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</si>
  <si>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</si>
  <si>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</si>
  <si>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</si>
  <si>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</si>
  <si>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</si>
  <si>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</si>
  <si>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</si>
  <si>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</si>
  <si>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</si>
  <si>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</si>
  <si>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</si>
  <si>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</si>
  <si>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</si>
  <si>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</si>
  <si>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</si>
  <si>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</si>
  <si>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</si>
  <si>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</si>
  <si>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</si>
  <si>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</si>
  <si>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</si>
  <si>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</si>
  <si>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</si>
  <si>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</si>
  <si>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</si>
  <si>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</si>
  <si>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</si>
  <si>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</si>
  <si>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</si>
  <si>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</si>
  <si>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</si>
  <si>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</si>
  <si>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</si>
  <si>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</si>
  <si>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</si>
  <si>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</si>
  <si>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</si>
  <si>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</si>
  <si>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</si>
  <si>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</si>
  <si>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</si>
  <si>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</si>
  <si>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</si>
  <si>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</si>
  <si>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</si>
  <si>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</si>
  <si>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</si>
  <si>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</si>
  <si>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</si>
  <si>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</si>
  <si>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</si>
  <si>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</si>
  <si>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</si>
  <si>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</si>
  <si>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</si>
  <si>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</si>
  <si>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</si>
  <si>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</si>
  <si>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</si>
  <si>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</si>
  <si>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</si>
  <si>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</si>
  <si>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</si>
  <si>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</si>
  <si>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</si>
  <si>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</si>
  <si>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</si>
  <si>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</si>
  <si>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</si>
  <si>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</si>
  <si>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</si>
  <si>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</si>
  <si>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</si>
  <si>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</si>
  <si>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</si>
  <si>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</si>
  <si>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</si>
  <si>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</si>
  <si>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</si>
  <si>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</si>
  <si>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</si>
  <si>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</si>
  <si>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</si>
  <si>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</si>
  <si>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</si>
  <si>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</si>
  <si>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</si>
  <si>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</si>
  <si>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</si>
  <si>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</si>
  <si>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</si>
  <si>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</si>
  <si>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</si>
  <si>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</si>
  <si>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</si>
  <si>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</si>
  <si>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</si>
  <si>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</si>
  <si>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</si>
  <si>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</si>
  <si>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</si>
  <si>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</si>
  <si>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</si>
  <si>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</si>
  <si>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</si>
  <si>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</si>
  <si>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</si>
  <si>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</si>
  <si>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</si>
  <si>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</si>
  <si>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</si>
  <si>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</si>
  <si>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</si>
  <si>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</si>
  <si>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</si>
  <si>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</si>
  <si>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</si>
  <si>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</si>
  <si>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</si>
  <si>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</si>
  <si>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</si>
  <si>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</si>
  <si>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</si>
  <si>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</si>
  <si>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</si>
  <si>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</si>
  <si>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</si>
  <si>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</si>
  <si>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</si>
  <si>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</si>
  <si>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</si>
  <si>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</si>
  <si>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</si>
  <si>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</si>
  <si>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</si>
  <si>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</si>
  <si>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</si>
  <si>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</si>
  <si>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</si>
  <si>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</si>
  <si>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</si>
  <si>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</si>
  <si>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</si>
  <si>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</si>
  <si>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</si>
  <si>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</si>
  <si>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</si>
  <si>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</si>
  <si>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</si>
  <si>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</si>
  <si>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</si>
  <si>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</si>
  <si>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</si>
  <si>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</si>
  <si>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</si>
  <si>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</si>
  <si>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</si>
  <si>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</si>
  <si>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</si>
  <si>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</si>
  <si>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</si>
  <si>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</si>
  <si>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</si>
  <si>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</si>
  <si>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</si>
  <si>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</si>
  <si>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</si>
  <si>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</si>
  <si>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</si>
  <si>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</si>
  <si>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</si>
  <si>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</si>
  <si>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</si>
  <si>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</si>
  <si>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</si>
  <si>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</si>
  <si>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</si>
  <si>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</si>
  <si>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</si>
  <si>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</si>
  <si>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</si>
  <si>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</si>
  <si>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</si>
  <si>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</si>
  <si>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</si>
  <si>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</si>
  <si>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</si>
  <si>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</si>
  <si>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</si>
  <si>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</si>
  <si>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</si>
  <si>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</si>
  <si>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</si>
  <si>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</si>
  <si>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</si>
  <si>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</si>
  <si>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</si>
  <si>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</si>
  <si>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</si>
  <si>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</si>
  <si>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</si>
  <si>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</si>
  <si>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</si>
  <si>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</si>
  <si>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</si>
  <si>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</si>
  <si>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</si>
  <si>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</si>
  <si>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</si>
  <si>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</si>
  <si>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</si>
  <si>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</si>
  <si>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</si>
  <si>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</si>
  <si>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</si>
  <si>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</si>
  <si>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</si>
  <si>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</si>
  <si>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</si>
  <si>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</si>
  <si>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</si>
  <si>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</si>
  <si>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</si>
  <si>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</si>
  <si>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</si>
  <si>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</si>
  <si>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</si>
  <si>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</si>
  <si>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</si>
  <si>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</si>
  <si>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</si>
  <si>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</si>
  <si>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</si>
  <si>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</si>
  <si>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</si>
  <si>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</si>
  <si>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</si>
  <si>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</si>
  <si>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</si>
  <si>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</si>
  <si>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</si>
  <si>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</si>
  <si>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</si>
  <si>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</si>
  <si>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</si>
  <si>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</si>
  <si>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</si>
  <si>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</si>
  <si>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</si>
  <si>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</si>
  <si>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</si>
  <si>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</si>
  <si>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</si>
  <si>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</si>
  <si>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</si>
  <si>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</si>
  <si>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</si>
  <si>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</si>
  <si>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</si>
  <si>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</si>
  <si>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</si>
  <si>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</si>
  <si>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</si>
  <si>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</si>
  <si>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</si>
  <si>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</si>
  <si>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</si>
  <si>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</si>
  <si>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</si>
  <si>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</si>
  <si>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</si>
  <si>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</si>
  <si>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</si>
  <si>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</si>
  <si>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</si>
  <si>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</si>
  <si>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</si>
  <si>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</si>
  <si>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</si>
  <si>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</si>
  <si>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</si>
  <si>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</si>
  <si>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</si>
  <si>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</si>
  <si>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</si>
  <si>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</si>
  <si>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</si>
  <si>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</si>
  <si>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</si>
  <si>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</si>
  <si>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</si>
  <si>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</si>
  <si>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</si>
  <si>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</si>
  <si>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</si>
  <si>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</si>
  <si>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</si>
  <si>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</si>
  <si>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</si>
  <si>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</si>
  <si>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</si>
  <si>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</si>
  <si>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</si>
  <si>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</si>
  <si>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</si>
  <si>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</si>
  <si>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</si>
  <si>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</si>
  <si>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</si>
  <si>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</si>
  <si>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</si>
  <si>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</si>
  <si>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</si>
  <si>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</si>
  <si>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</si>
  <si>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</si>
  <si>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</si>
  <si>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</si>
  <si>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</si>
  <si>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</si>
  <si>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</si>
  <si>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</si>
  <si>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</si>
  <si>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</si>
  <si>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</si>
  <si>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</si>
  <si>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</si>
  <si>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</si>
  <si>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</si>
  <si>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</si>
  <si>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</si>
  <si>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</si>
  <si>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</si>
  <si>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</si>
  <si>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</si>
  <si>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</si>
  <si>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</si>
  <si>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</si>
  <si>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</si>
  <si>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</si>
  <si>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</si>
  <si>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</si>
  <si>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</si>
  <si>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</si>
  <si>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</si>
  <si>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</si>
  <si>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</si>
  <si>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</si>
  <si>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</si>
  <si>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</si>
  <si>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</si>
  <si>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</si>
  <si>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</si>
  <si>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</si>
  <si>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</si>
  <si>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</si>
  <si>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</si>
  <si>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</si>
  <si>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</si>
  <si>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</si>
  <si>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</si>
  <si>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</si>
  <si>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</si>
  <si>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</si>
  <si>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</si>
  <si>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</si>
  <si>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</si>
  <si>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</si>
  <si>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</si>
  <si>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</si>
  <si>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</si>
  <si>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</si>
  <si>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</si>
  <si>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</si>
  <si>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</si>
  <si>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</si>
  <si>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</si>
  <si>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</si>
  <si>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</si>
  <si>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</si>
  <si>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</si>
  <si>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</si>
  <si>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</si>
  <si>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</si>
  <si>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</si>
  <si>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</si>
  <si>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</si>
  <si>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</si>
  <si>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</si>
  <si>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</si>
  <si>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</si>
  <si>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</si>
  <si>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</si>
  <si>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</si>
  <si>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</si>
  <si>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</si>
  <si>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</si>
  <si>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</si>
  <si>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</si>
  <si>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</si>
  <si>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</si>
  <si>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</si>
  <si>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</si>
  <si>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</si>
  <si>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</si>
  <si>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</si>
  <si>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</si>
  <si>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</si>
  <si>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</si>
  <si>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</si>
  <si>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</si>
  <si>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</si>
  <si>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</si>
  <si>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</si>
  <si>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</si>
  <si>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</si>
  <si>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</si>
  <si>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</si>
  <si>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</si>
  <si>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</si>
  <si>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</si>
  <si>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</si>
  <si>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</si>
  <si>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</si>
  <si>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</si>
  <si>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</si>
  <si>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</si>
  <si>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</si>
  <si>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</si>
  <si>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</si>
  <si>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</si>
  <si>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</si>
  <si>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</si>
  <si>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</si>
  <si>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</si>
  <si>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</si>
  <si>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</si>
  <si>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</si>
  <si>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</si>
  <si>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</si>
  <si>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</si>
  <si>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</si>
  <si>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</si>
  <si>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</si>
  <si>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</si>
  <si>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</si>
  <si>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</si>
  <si>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</si>
  <si>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</si>
  <si>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</si>
  <si>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</si>
  <si>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</si>
  <si>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</si>
  <si>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</si>
  <si>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</si>
  <si>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</si>
  <si>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</si>
  <si>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</si>
  <si>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</si>
  <si>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</si>
  <si>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</si>
  <si>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</si>
  <si>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</si>
  <si>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</si>
  <si>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</si>
  <si>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</si>
  <si>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</si>
  <si>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</si>
  <si>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</si>
  <si>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</si>
  <si>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</si>
  <si>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</si>
  <si>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</si>
  <si>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</si>
  <si>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</si>
  <si>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</si>
  <si>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</si>
  <si>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</si>
  <si>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</si>
  <si>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</si>
  <si>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</si>
  <si>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</si>
  <si>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</si>
  <si>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</si>
  <si>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</si>
  <si>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</si>
  <si>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</si>
  <si>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</si>
  <si>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</si>
  <si>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</si>
  <si>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</si>
  <si>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</si>
  <si>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</si>
  <si>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</si>
  <si>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</si>
  <si>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</si>
  <si>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</si>
  <si>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</si>
  <si>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</si>
  <si>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</si>
  <si>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</si>
  <si>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</si>
  <si>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</si>
  <si>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</si>
  <si>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</si>
  <si>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</si>
  <si>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</si>
  <si>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</si>
  <si>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</si>
  <si>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</si>
  <si>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</si>
  <si>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</si>
  <si>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</si>
  <si>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</si>
  <si>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</si>
  <si>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</si>
  <si>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</si>
  <si>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</si>
  <si>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</si>
  <si>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</si>
  <si>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</si>
  <si>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</si>
  <si>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</si>
  <si>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</si>
  <si>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</si>
  <si>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</si>
  <si>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</si>
  <si>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</si>
  <si>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</si>
  <si>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</si>
  <si>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</si>
  <si>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</si>
  <si>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</si>
  <si>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</si>
  <si>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</si>
  <si>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</si>
  <si>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</si>
  <si>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</si>
  <si>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</si>
  <si>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</si>
  <si>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</si>
  <si>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</si>
  <si>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</si>
  <si>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</si>
  <si>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</si>
  <si>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</si>
  <si>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</si>
  <si>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</si>
  <si>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</si>
  <si>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</si>
  <si>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</si>
  <si>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</si>
  <si>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</si>
  <si>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</si>
  <si>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</si>
  <si>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</si>
  <si>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</si>
  <si>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</si>
  <si>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</si>
  <si>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</si>
  <si>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</si>
  <si>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</si>
  <si>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</si>
  <si>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</si>
  <si>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</si>
  <si>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</si>
  <si>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</si>
  <si>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</si>
  <si>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</si>
  <si>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</si>
  <si>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</si>
  <si>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</si>
  <si>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</si>
  <si>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</si>
  <si>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</si>
  <si>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</si>
  <si>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</si>
  <si>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</si>
  <si>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</si>
  <si>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</si>
  <si>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</si>
  <si>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</si>
  <si>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</si>
  <si>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</si>
  <si>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</si>
  <si>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</si>
  <si>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</si>
  <si>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</si>
  <si>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</si>
  <si>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</si>
  <si>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</si>
  <si>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</si>
  <si>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</si>
  <si>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</si>
  <si>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</si>
  <si>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</si>
  <si>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</si>
  <si>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</si>
  <si>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</si>
  <si>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</si>
  <si>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</si>
  <si>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</si>
  <si>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</si>
  <si>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</si>
  <si>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</si>
  <si>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</si>
  <si>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</si>
  <si>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</si>
  <si>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</si>
  <si>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</si>
  <si>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</si>
  <si>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</si>
  <si>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</si>
  <si>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</si>
  <si>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</si>
  <si>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</si>
  <si>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</si>
  <si>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</si>
  <si>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</si>
  <si>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</si>
  <si>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</si>
  <si>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</si>
  <si>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</si>
  <si>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</si>
  <si>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</si>
  <si>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</si>
  <si>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</si>
  <si>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</si>
  <si>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</si>
  <si>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</si>
  <si>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</si>
  <si>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</si>
  <si>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</si>
  <si>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</si>
  <si>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</si>
  <si>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</si>
  <si>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</si>
  <si>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</si>
  <si>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</si>
  <si>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</si>
  <si>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</si>
  <si>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</si>
  <si>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</si>
  <si>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</si>
  <si>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</si>
  <si>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</si>
  <si>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</si>
  <si>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</si>
  <si>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</si>
  <si>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</si>
  <si>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</si>
  <si>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</si>
  <si>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</si>
  <si>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</si>
  <si>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</si>
  <si>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</si>
  <si>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</si>
  <si>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</si>
  <si>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</si>
  <si>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</si>
  <si>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</si>
  <si>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</si>
  <si>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</si>
  <si>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</si>
  <si>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</si>
  <si>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</si>
  <si>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</si>
  <si>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</si>
  <si>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</si>
  <si>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</si>
  <si>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</si>
  <si>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</si>
  <si>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</si>
  <si>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</si>
  <si>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</si>
  <si>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</si>
  <si>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</si>
  <si>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</si>
  <si>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</si>
  <si>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</si>
  <si>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</si>
  <si>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</si>
  <si>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</si>
  <si>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</si>
  <si>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</si>
  <si>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</si>
  <si>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</si>
  <si>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</si>
  <si>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</si>
  <si>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</si>
  <si>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</si>
  <si>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</si>
  <si>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</si>
  <si>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</si>
  <si>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</si>
  <si>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</si>
  <si>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</si>
  <si>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</si>
  <si>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</si>
  <si>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</si>
  <si>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</si>
  <si>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</si>
  <si>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</si>
  <si>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</si>
  <si>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</si>
  <si>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</si>
  <si>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</si>
  <si>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</si>
  <si>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</si>
  <si>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</si>
  <si>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</si>
  <si>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</si>
  <si>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</si>
  <si>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</si>
  <si>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</si>
  <si>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</si>
  <si>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</si>
  <si>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</si>
  <si>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</si>
  <si>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</si>
  <si>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</si>
  <si>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</si>
  <si>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</si>
  <si>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</si>
  <si>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</si>
  <si>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</si>
  <si>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</si>
  <si>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</si>
  <si>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</si>
  <si>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</si>
  <si>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</si>
  <si>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</si>
  <si>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</si>
  <si>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</si>
  <si>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</si>
  <si>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</si>
  <si>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</si>
  <si>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</si>
  <si>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</si>
  <si>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</si>
  <si>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</si>
  <si>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</si>
  <si>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</si>
  <si>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</si>
  <si>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</si>
  <si>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</si>
  <si>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</si>
  <si>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</si>
  <si>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</si>
  <si>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</si>
  <si>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</si>
  <si>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</si>
  <si>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</si>
  <si>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</si>
  <si>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</si>
  <si>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</si>
  <si>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</si>
  <si>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</si>
  <si>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</si>
  <si>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</si>
  <si>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</si>
  <si>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</si>
  <si>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</si>
  <si>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</si>
  <si>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</si>
  <si>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</si>
  <si>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</si>
  <si>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</si>
  <si>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</si>
  <si>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</si>
  <si>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</si>
  <si>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</si>
  <si>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</si>
  <si>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</si>
  <si>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</si>
  <si>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</si>
  <si>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</si>
  <si>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</si>
  <si>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</si>
  <si>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</si>
  <si>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</si>
  <si>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</si>
  <si>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</si>
  <si>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</si>
  <si>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</si>
  <si>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</si>
  <si>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</si>
  <si>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</si>
  <si>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</si>
  <si>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</si>
  <si>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</si>
  <si>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</si>
  <si>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</si>
  <si>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</si>
  <si>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</si>
  <si>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</si>
  <si>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</si>
  <si>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</si>
  <si>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</si>
  <si>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</si>
  <si>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</si>
  <si>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</si>
  <si>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</si>
  <si>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</si>
  <si>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</si>
  <si>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</si>
  <si>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</si>
  <si>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</si>
  <si>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</si>
  <si>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</si>
  <si>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</si>
  <si>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</si>
  <si>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</si>
  <si>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</si>
  <si>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</si>
  <si>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</si>
  <si>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</si>
  <si>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</si>
  <si>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</si>
  <si>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</si>
  <si>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</si>
  <si>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</si>
  <si>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</si>
  <si>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</si>
  <si>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</si>
  <si>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</si>
  <si>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</si>
  <si>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</si>
  <si>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</si>
  <si>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</si>
  <si>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</si>
  <si>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</si>
  <si>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</si>
  <si>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</si>
  <si>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</si>
  <si>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</si>
  <si>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</si>
  <si>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</si>
  <si>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</si>
  <si>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</si>
  <si>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</si>
  <si>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</si>
  <si>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</si>
  <si>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</si>
  <si>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</si>
  <si>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</si>
  <si>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</si>
  <si>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</si>
  <si>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</si>
  <si>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</si>
  <si>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</si>
  <si>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</si>
  <si>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</si>
  <si>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</si>
  <si>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</si>
  <si>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</si>
  <si>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</si>
  <si>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</si>
  <si>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</si>
  <si>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</si>
  <si>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</si>
  <si>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</si>
  <si>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</si>
  <si>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</si>
  <si>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</si>
  <si>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</si>
  <si>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</si>
  <si>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</si>
  <si>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</si>
  <si>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</si>
  <si>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</si>
  <si>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</si>
  <si>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</si>
  <si>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</si>
  <si>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</si>
  <si>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</si>
  <si>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</si>
  <si>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</si>
  <si>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</si>
  <si>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</si>
  <si>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</si>
  <si>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</si>
  <si>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</si>
  <si>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</si>
  <si>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</si>
  <si>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</si>
  <si>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</si>
  <si>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</si>
  <si>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</si>
  <si>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</si>
  <si>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</si>
  <si>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</si>
  <si>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</si>
  <si>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</si>
  <si>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</si>
  <si>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</si>
  <si>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</si>
  <si>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</si>
  <si>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</si>
  <si>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</si>
  <si>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</si>
  <si>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</si>
  <si>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</si>
  <si>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</si>
  <si>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</si>
  <si>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</si>
  <si>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</si>
  <si>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</si>
  <si>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</si>
  <si>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</si>
  <si>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</si>
  <si>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</si>
  <si>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</si>
  <si>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</si>
  <si>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</si>
  <si>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</si>
  <si>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</si>
  <si>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</si>
  <si>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</si>
  <si>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</si>
  <si>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</si>
  <si>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</si>
  <si>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</si>
  <si>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</si>
  <si>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</si>
  <si>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</si>
  <si>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</si>
  <si>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</si>
  <si>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</si>
  <si>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</si>
  <si>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</si>
  <si>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</si>
  <si>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</si>
  <si>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</si>
  <si>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</si>
  <si>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</si>
  <si>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</si>
  <si>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</si>
  <si>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</si>
  <si>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</si>
  <si>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</si>
  <si>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</si>
  <si>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</si>
  <si>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</si>
  <si>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</si>
  <si>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</si>
  <si>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</si>
  <si>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</si>
  <si>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</si>
  <si>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</si>
  <si>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</si>
  <si>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</si>
  <si>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</si>
  <si>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</si>
  <si>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</si>
  <si>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</si>
  <si>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</si>
  <si>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</si>
  <si>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</si>
  <si>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</si>
  <si>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</si>
  <si>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</si>
  <si>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</si>
  <si>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</si>
  <si>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</si>
  <si>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</si>
  <si>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</si>
  <si>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</si>
  <si>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</si>
  <si>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</si>
  <si>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</si>
  <si>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</si>
  <si>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</si>
  <si>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</si>
  <si>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</si>
  <si>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</si>
  <si>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</si>
  <si>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</si>
  <si>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</si>
  <si>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</si>
  <si>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</si>
  <si>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</si>
  <si>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</si>
  <si>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</si>
  <si>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</si>
  <si>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</si>
  <si>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</si>
  <si>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</si>
  <si>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</si>
  <si>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</si>
  <si>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</si>
  <si>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</si>
  <si>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</si>
  <si>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</si>
  <si>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</si>
  <si>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</si>
  <si>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</si>
  <si>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</si>
  <si>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</si>
  <si>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</si>
  <si>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</si>
  <si>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</si>
  <si>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</si>
  <si>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</si>
  <si>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</si>
  <si>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</si>
  <si>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</si>
  <si>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</si>
  <si>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</si>
  <si>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</si>
  <si>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</si>
  <si>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</si>
  <si>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</si>
  <si>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</si>
  <si>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</si>
  <si>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</si>
  <si>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</si>
  <si>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</si>
  <si>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</si>
  <si>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</si>
  <si>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</si>
  <si>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</si>
  <si>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</si>
  <si>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</si>
  <si>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</si>
  <si>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</si>
  <si>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</si>
  <si>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</si>
  <si>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</si>
  <si>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</si>
  <si>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</si>
  <si>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</si>
  <si>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</si>
  <si>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</si>
  <si>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</si>
  <si>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</si>
  <si>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</si>
  <si>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</si>
  <si>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</si>
  <si>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</si>
  <si>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</si>
  <si>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</si>
  <si>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</si>
  <si>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</si>
  <si>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</si>
  <si>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</si>
  <si>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</si>
  <si>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</si>
  <si>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</si>
  <si>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</si>
  <si>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</si>
  <si>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</si>
  <si>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</si>
  <si>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</si>
  <si>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</si>
  <si>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</si>
  <si>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</si>
  <si>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</si>
  <si>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</si>
  <si>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</si>
  <si>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</si>
  <si>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</si>
  <si>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</si>
  <si>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</si>
  <si>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</si>
  <si>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</si>
  <si>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</si>
  <si>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</si>
  <si>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</si>
  <si>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</si>
  <si>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</si>
  <si>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</si>
  <si>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</si>
  <si>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</si>
  <si>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</si>
  <si>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</si>
  <si>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</si>
  <si>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</si>
  <si>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</si>
  <si>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</si>
  <si>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</si>
  <si>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</si>
  <si>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</si>
  <si>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</si>
  <si>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</si>
  <si>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</si>
  <si>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</si>
  <si>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</si>
  <si>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</si>
  <si>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</si>
  <si>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</si>
  <si>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</si>
  <si>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</si>
  <si>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</si>
  <si>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</si>
  <si>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</si>
  <si>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</si>
  <si>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</si>
  <si>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</si>
  <si>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</si>
  <si>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</si>
  <si>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</si>
  <si>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</si>
  <si>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</si>
  <si>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</si>
  <si>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</si>
  <si>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</si>
  <si>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</si>
  <si>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</si>
  <si>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</si>
  <si>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</si>
  <si>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</si>
  <si>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</si>
  <si>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</si>
  <si>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</si>
  <si>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</si>
  <si>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</si>
  <si>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</si>
  <si>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</si>
  <si>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</si>
  <si>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</si>
  <si>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</si>
  <si>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</si>
  <si>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</si>
  <si>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</si>
  <si>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</si>
  <si>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</si>
  <si>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</si>
  <si>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</si>
  <si>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</si>
  <si>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</si>
  <si>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</si>
  <si>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</si>
  <si>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</si>
  <si>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</si>
  <si>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</si>
  <si>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</si>
  <si>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</si>
  <si>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</si>
  <si>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</si>
  <si>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</si>
  <si>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</si>
  <si>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</si>
  <si>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</si>
  <si>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</si>
  <si>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</si>
  <si>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</si>
  <si>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</si>
  <si>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</si>
  <si>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</si>
  <si>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</si>
  <si>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</si>
  <si>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</si>
  <si>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</si>
  <si>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</si>
  <si>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</si>
  <si>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</si>
  <si>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</si>
  <si>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</si>
  <si>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</si>
  <si>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</si>
  <si>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</si>
  <si>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</si>
  <si>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</si>
  <si>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</si>
  <si>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</si>
  <si>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</si>
  <si>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</si>
  <si>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</si>
  <si>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</si>
  <si>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</si>
  <si>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</si>
  <si>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</si>
  <si>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</si>
  <si>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</si>
  <si>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</si>
  <si>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</si>
  <si>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</si>
  <si>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</si>
  <si>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</si>
  <si>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</si>
  <si>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</si>
  <si>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</si>
  <si>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</si>
  <si>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</si>
  <si>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</si>
  <si>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</si>
  <si>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</si>
  <si>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</si>
  <si>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</si>
  <si>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</si>
  <si>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</si>
  <si>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</si>
  <si>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</si>
  <si>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</si>
  <si>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</si>
  <si>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</si>
  <si>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</si>
  <si>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</si>
  <si>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</si>
  <si>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</si>
  <si>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</si>
  <si>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</si>
  <si>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</si>
  <si>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</si>
  <si>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</si>
  <si>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</si>
  <si>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</si>
  <si>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</si>
  <si>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</si>
  <si>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</si>
  <si>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</si>
  <si>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</si>
  <si>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</si>
  <si>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</si>
  <si>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</si>
  <si>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</si>
  <si>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</si>
  <si>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</si>
  <si>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</si>
  <si>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</si>
  <si>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</si>
  <si>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</si>
  <si>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</si>
  <si>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</si>
  <si>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</si>
  <si>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</si>
  <si>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</si>
  <si>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</si>
  <si>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</si>
  <si>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</si>
  <si>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</si>
  <si>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</si>
  <si>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</si>
  <si>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</si>
  <si>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</si>
  <si>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</si>
  <si>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</si>
  <si>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</si>
  <si>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</si>
  <si>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</si>
  <si>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</si>
  <si>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</si>
  <si>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</si>
  <si>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</si>
  <si>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</si>
  <si>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</si>
  <si>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</si>
  <si>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</si>
  <si>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</si>
  <si>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</si>
  <si>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</si>
  <si>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</si>
  <si>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</si>
  <si>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</si>
  <si>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</si>
  <si>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</si>
  <si>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</si>
  <si>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</si>
  <si>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</si>
  <si>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</si>
  <si>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</si>
  <si>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</si>
  <si>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</si>
  <si>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</si>
  <si>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</si>
  <si>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</si>
  <si>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</si>
  <si>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</si>
  <si>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</si>
  <si>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</si>
  <si>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</si>
  <si>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</si>
  <si>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</si>
  <si>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</si>
  <si>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</si>
  <si>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</si>
  <si>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</si>
  <si>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</si>
  <si>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</si>
  <si>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</si>
  <si>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</si>
  <si>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</si>
  <si>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</si>
  <si>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</si>
  <si>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</si>
  <si>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</si>
  <si>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</si>
  <si>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</si>
  <si>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</si>
  <si>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</si>
  <si>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</si>
  <si>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</si>
  <si>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</si>
  <si>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</si>
  <si>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</si>
  <si>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</si>
  <si>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</si>
  <si>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</si>
  <si>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</si>
  <si>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</si>
  <si>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</si>
  <si>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</si>
  <si>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</si>
  <si>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</si>
  <si>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</si>
  <si>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</si>
  <si>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</si>
  <si>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</si>
  <si>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</si>
  <si>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</si>
  <si>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</si>
  <si>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</si>
  <si>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</si>
  <si>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</si>
  <si>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</si>
  <si>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</si>
  <si>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</si>
  <si>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</si>
  <si>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</si>
  <si>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</si>
  <si>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</si>
  <si>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</si>
  <si>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</si>
  <si>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</si>
  <si>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</si>
  <si>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</si>
  <si>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</si>
  <si>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</si>
  <si>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</si>
  <si>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</si>
  <si>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</si>
  <si>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</si>
  <si>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</si>
  <si>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</si>
  <si>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</si>
  <si>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</si>
  <si>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</si>
  <si>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</si>
  <si>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</si>
  <si>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</si>
  <si>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</si>
  <si>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</si>
  <si>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</si>
  <si>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</si>
  <si>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</si>
  <si>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</si>
  <si>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</si>
  <si>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</si>
  <si>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</si>
  <si>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</si>
  <si>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</si>
  <si>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</si>
  <si>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</si>
  <si>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</si>
  <si>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</si>
  <si>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</si>
  <si>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</si>
  <si>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</si>
  <si>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</si>
  <si>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</si>
  <si>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</si>
  <si>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</si>
  <si>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</si>
  <si>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</si>
  <si>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</si>
  <si>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</si>
  <si>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</si>
  <si>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</si>
  <si>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</si>
  <si>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</si>
  <si>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</si>
  <si>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</si>
  <si>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</si>
  <si>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</si>
  <si>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</si>
  <si>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</si>
  <si>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</si>
  <si>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</si>
  <si>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</si>
  <si>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</si>
  <si>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</si>
  <si>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</si>
  <si>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</si>
  <si>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</si>
  <si>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</si>
  <si>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</si>
  <si>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</si>
  <si>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</si>
  <si>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</si>
  <si>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</si>
  <si>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</si>
  <si>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</si>
  <si>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</si>
  <si>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</si>
  <si>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</si>
  <si>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</si>
  <si>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</si>
  <si>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</si>
  <si>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</si>
  <si>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</si>
  <si>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</si>
  <si>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</si>
  <si>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</si>
  <si>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</si>
  <si>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</si>
  <si>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</si>
  <si>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</si>
  <si>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</si>
  <si>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</si>
  <si>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</si>
  <si>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</si>
  <si>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</si>
  <si>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</si>
  <si>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</si>
  <si>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</si>
  <si>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</si>
  <si>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</si>
  <si>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</si>
  <si>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</si>
  <si>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</si>
  <si>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</si>
  <si>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</si>
  <si>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</si>
  <si>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</si>
  <si>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</si>
  <si>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</si>
  <si>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</si>
  <si>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</si>
  <si>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</si>
  <si>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</si>
  <si>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</si>
  <si>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</si>
  <si>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</si>
  <si>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</si>
  <si>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</si>
  <si>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</si>
  <si>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</si>
  <si>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</si>
  <si>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</si>
  <si>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</si>
  <si>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</si>
  <si>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</si>
  <si>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</si>
  <si>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</si>
  <si>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</si>
  <si>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</si>
  <si>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</si>
  <si>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</si>
  <si>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</si>
  <si>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</si>
  <si>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</si>
  <si>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</si>
  <si>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</si>
  <si>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</si>
  <si>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</si>
  <si>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</si>
  <si>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</si>
  <si>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</si>
  <si>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</si>
  <si>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</si>
  <si>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</si>
  <si>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</si>
  <si>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</si>
  <si>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</si>
  <si>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</si>
  <si>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</si>
  <si>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</si>
  <si>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</si>
  <si>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</si>
  <si>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</si>
  <si>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</si>
  <si>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</si>
  <si>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</si>
  <si>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</si>
  <si>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</si>
  <si>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</si>
  <si>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</si>
  <si>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</si>
  <si>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</si>
  <si>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</si>
  <si>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</si>
  <si>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</si>
  <si>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</si>
  <si>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</si>
  <si>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</si>
  <si>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</si>
  <si>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</si>
  <si>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</si>
  <si>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</si>
  <si>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</si>
  <si>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</si>
  <si>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</si>
  <si>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</si>
  <si>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</si>
  <si>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</si>
  <si>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</si>
  <si>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</si>
  <si>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</si>
  <si>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</si>
  <si>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</si>
  <si>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</si>
  <si>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</si>
  <si>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</si>
  <si>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</si>
  <si>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</si>
  <si>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</si>
  <si>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</si>
  <si>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</si>
  <si>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</si>
  <si>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</si>
  <si>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</si>
  <si>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</si>
  <si>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</si>
  <si>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</si>
  <si>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</si>
  <si>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</si>
  <si>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</si>
  <si>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</si>
  <si>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</si>
  <si>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</si>
  <si>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</si>
  <si>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</si>
  <si>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</si>
  <si>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</si>
  <si>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</si>
  <si>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</si>
  <si>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</si>
  <si>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</si>
  <si>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</si>
  <si>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</si>
  <si>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</si>
  <si>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</si>
  <si>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</si>
  <si>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</si>
  <si>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</si>
  <si>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</si>
  <si>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</si>
  <si>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</si>
  <si>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</si>
  <si>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</si>
  <si>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</si>
  <si>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</si>
  <si>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</si>
  <si>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</si>
  <si>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</si>
  <si>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</si>
  <si>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</si>
  <si>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</si>
  <si>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</si>
  <si>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</si>
  <si>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</si>
  <si>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</si>
  <si>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</si>
  <si>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</si>
  <si>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</si>
  <si>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</si>
  <si>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</si>
  <si>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</si>
  <si>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</si>
  <si>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</si>
  <si>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</si>
  <si>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</si>
  <si>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</si>
  <si>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</si>
  <si>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</si>
  <si>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</si>
  <si>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</si>
  <si>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</si>
  <si>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</si>
  <si>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</si>
  <si>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</si>
  <si>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</si>
  <si>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</si>
  <si>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</si>
  <si>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</si>
  <si>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</si>
  <si>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</si>
  <si>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</si>
  <si>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</si>
  <si>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</si>
  <si>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</si>
  <si>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</si>
  <si>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</si>
  <si>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</si>
  <si>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</si>
  <si>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</si>
  <si>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</si>
  <si>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</si>
  <si>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</si>
  <si>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</si>
  <si>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</si>
  <si>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</si>
  <si>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</si>
  <si>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</si>
  <si>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</si>
  <si>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</si>
  <si>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</si>
  <si>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</si>
  <si>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</si>
  <si>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</si>
  <si>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</si>
  <si>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</si>
  <si>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</si>
  <si>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</si>
  <si>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</si>
  <si>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</si>
  <si>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</si>
  <si>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</si>
  <si>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</si>
  <si>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</si>
  <si>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</si>
  <si>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</si>
  <si>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</si>
  <si>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</si>
  <si>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</si>
  <si>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</si>
  <si>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</si>
  <si>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</si>
  <si>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</si>
  <si>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</si>
  <si>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</si>
  <si>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</si>
  <si>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</si>
  <si>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</si>
  <si>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</si>
  <si>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</si>
  <si>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</si>
  <si>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</si>
  <si>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</si>
  <si>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</si>
  <si>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</si>
  <si>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</si>
  <si>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</si>
  <si>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</si>
  <si>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</si>
  <si>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</si>
  <si>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</si>
  <si>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</si>
  <si>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</si>
  <si>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</si>
  <si>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</si>
  <si>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</si>
  <si>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</si>
  <si>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</si>
  <si>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</si>
  <si>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</si>
  <si>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</si>
  <si>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</si>
  <si>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</si>
  <si>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</si>
  <si>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</si>
  <si>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</si>
  <si>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</si>
  <si>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</si>
  <si>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</si>
  <si>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</si>
  <si>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</si>
  <si>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</si>
  <si>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</si>
  <si>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</si>
  <si>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</si>
  <si>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</si>
  <si>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</si>
  <si>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</si>
  <si>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</si>
  <si>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</si>
  <si>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</si>
  <si>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</si>
  <si>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</si>
  <si>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</si>
  <si>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</si>
  <si>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</si>
  <si>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</si>
  <si>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</si>
  <si>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</si>
  <si>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</si>
  <si>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</si>
  <si>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</si>
  <si>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</si>
  <si>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</si>
  <si>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</si>
  <si>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</si>
  <si>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</si>
  <si>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</si>
  <si>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</si>
  <si>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</si>
  <si>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</si>
  <si>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</si>
  <si>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</si>
  <si>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</si>
  <si>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</si>
  <si>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</si>
  <si>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</si>
  <si>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</si>
  <si>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</si>
  <si>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</si>
  <si>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</si>
  <si>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</si>
  <si>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</si>
  <si>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</si>
  <si>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</si>
  <si>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</si>
  <si>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</si>
  <si>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</si>
  <si>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</si>
  <si>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</si>
  <si>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</si>
  <si>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</si>
  <si>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</si>
  <si>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</si>
  <si>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</si>
  <si>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</si>
  <si>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</si>
  <si>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</si>
  <si>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</si>
  <si>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</si>
  <si>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</si>
  <si>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</si>
  <si>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</si>
  <si>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</si>
  <si>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</si>
  <si>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</si>
  <si>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</si>
  <si>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</si>
  <si>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</si>
  <si>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</si>
  <si>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</si>
  <si>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</si>
  <si>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</si>
  <si>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</si>
  <si>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</si>
  <si>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</si>
  <si>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</si>
  <si>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</si>
  <si>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</si>
  <si>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</si>
  <si>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</si>
  <si>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</si>
  <si>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</si>
  <si>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</si>
  <si>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</si>
  <si>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</si>
  <si>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</si>
  <si>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</si>
  <si>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</si>
  <si>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</si>
  <si>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</si>
  <si>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</si>
  <si>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</si>
  <si>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</si>
  <si>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</si>
  <si>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</si>
  <si>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</si>
  <si>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</si>
  <si>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</si>
  <si>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</si>
  <si>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</si>
  <si>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</si>
  <si>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</si>
  <si>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</si>
  <si>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</si>
  <si>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</si>
  <si>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</si>
  <si>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</si>
  <si>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</si>
  <si>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</si>
  <si>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</si>
  <si>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</si>
  <si>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</si>
  <si>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</si>
  <si>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</si>
  <si>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</si>
  <si>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</si>
  <si>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</si>
  <si>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</si>
  <si>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</si>
  <si>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</si>
  <si>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</si>
  <si>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</si>
  <si>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</si>
  <si>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</si>
  <si>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</si>
  <si>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</si>
  <si>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</si>
  <si>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</si>
  <si>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</si>
  <si>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</si>
  <si>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</si>
  <si>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</si>
  <si>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</si>
  <si>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</si>
  <si>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</si>
  <si>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</si>
  <si>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</si>
  <si>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</si>
  <si>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</si>
  <si>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</si>
  <si>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</si>
  <si>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</si>
  <si>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</si>
  <si>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</si>
  <si>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</si>
  <si>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</si>
  <si>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</si>
  <si>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</si>
  <si>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</si>
  <si>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</si>
  <si>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</si>
  <si>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</si>
  <si>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</si>
  <si>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</si>
  <si>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</si>
  <si>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</si>
  <si>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</si>
  <si>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</si>
  <si>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</si>
  <si>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</si>
  <si>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</si>
  <si>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</si>
  <si>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</si>
  <si>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</si>
  <si>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</si>
  <si>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</si>
  <si>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</si>
  <si>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</si>
  <si>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</si>
  <si>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</si>
  <si>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</si>
  <si>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</si>
  <si>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</si>
  <si>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</si>
  <si>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</si>
  <si>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</si>
  <si>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</si>
  <si>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</si>
  <si>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</si>
  <si>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</si>
  <si>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</si>
  <si>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</si>
  <si>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</si>
  <si>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</si>
  <si>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</si>
  <si>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</si>
  <si>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</si>
  <si>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</si>
  <si>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</si>
  <si>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</si>
  <si>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</si>
  <si>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</si>
  <si>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</si>
  <si>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</si>
  <si>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</si>
  <si>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</si>
  <si>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</si>
  <si>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</si>
  <si>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</si>
  <si>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</si>
  <si>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</si>
  <si>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</si>
  <si>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</si>
  <si>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</si>
  <si>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</si>
  <si>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</si>
  <si>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</si>
  <si>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</si>
  <si>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</si>
  <si>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</si>
  <si>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</si>
  <si>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</si>
  <si>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</si>
  <si>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</si>
  <si>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</si>
  <si>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</si>
  <si>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</si>
  <si>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</si>
  <si>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</si>
  <si>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</si>
  <si>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</si>
  <si>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</si>
  <si>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</si>
  <si>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</si>
  <si>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</si>
  <si>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</si>
  <si>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</si>
  <si>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</si>
  <si>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</si>
  <si>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</si>
  <si>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</si>
  <si>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</si>
  <si>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</si>
  <si>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</si>
  <si>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</si>
  <si>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</si>
  <si>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</si>
  <si>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</si>
  <si>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</si>
  <si>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</si>
  <si>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</si>
  <si>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</si>
  <si>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</si>
  <si>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</si>
  <si>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</si>
  <si>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</si>
  <si>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</si>
  <si>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</si>
  <si>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</si>
  <si>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</si>
  <si>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</si>
  <si>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</si>
  <si>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</si>
  <si>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</si>
  <si>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</si>
  <si>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</si>
  <si>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</si>
  <si>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</si>
  <si>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</si>
  <si>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</si>
  <si>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</si>
  <si>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</si>
  <si>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</si>
  <si>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</si>
  <si>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</si>
  <si>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</si>
  <si>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</si>
  <si>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</si>
  <si>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</si>
  <si>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</si>
  <si>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</si>
  <si>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</si>
  <si>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</si>
  <si>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</si>
  <si>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</si>
  <si>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</si>
  <si>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</si>
  <si>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</si>
  <si>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</si>
  <si>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</si>
  <si>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</si>
  <si>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</si>
  <si>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</si>
  <si>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</si>
  <si>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</si>
  <si>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</si>
  <si>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</si>
  <si>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</si>
  <si>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</si>
  <si>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</si>
  <si>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</si>
  <si>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</si>
  <si>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</si>
  <si>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</si>
  <si>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</si>
  <si>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</si>
  <si>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</si>
  <si>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</si>
  <si>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</si>
  <si>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</si>
  <si>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</si>
  <si>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</si>
  <si>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</si>
  <si>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</si>
  <si>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</si>
  <si>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</si>
  <si>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</si>
  <si>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</si>
  <si>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</si>
  <si>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</si>
  <si>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</si>
  <si>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</si>
  <si>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</si>
  <si>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</si>
  <si>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</si>
  <si>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</si>
  <si>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</si>
  <si>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</si>
  <si>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</si>
  <si>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</si>
  <si>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</si>
  <si>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</si>
  <si>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</si>
  <si>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</si>
  <si>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</si>
  <si>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</si>
  <si>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</si>
  <si>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</si>
  <si>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</si>
  <si>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</si>
  <si>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</si>
  <si>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</si>
  <si>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</si>
  <si>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</si>
  <si>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</si>
  <si>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</si>
  <si>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</si>
  <si>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</si>
  <si>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</si>
  <si>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</si>
  <si>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</si>
  <si>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</si>
  <si>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</si>
  <si>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</si>
  <si>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</si>
  <si>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</si>
  <si>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</si>
  <si>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</si>
  <si>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</si>
  <si>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</si>
  <si>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</si>
  <si>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</si>
  <si>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</si>
  <si>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</si>
  <si>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</si>
  <si>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</si>
  <si>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</si>
  <si>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</si>
  <si>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</si>
  <si>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</si>
  <si>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</si>
  <si>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</si>
  <si>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</si>
  <si>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</si>
  <si>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</si>
  <si>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</si>
  <si>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</si>
  <si>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</si>
  <si>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</si>
  <si>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</si>
  <si>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</si>
  <si>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</si>
  <si>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</si>
  <si>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</si>
  <si>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</si>
  <si>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</si>
  <si>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</si>
  <si>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</si>
  <si>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</si>
  <si>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</si>
  <si>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</si>
  <si>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</si>
  <si>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</si>
  <si>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</si>
  <si>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</si>
  <si>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</si>
  <si>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</si>
  <si>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</si>
  <si>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</si>
  <si>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</si>
  <si>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</si>
  <si>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</si>
  <si>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</si>
  <si>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</si>
  <si>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</si>
  <si>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</si>
  <si>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</si>
  <si>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</si>
  <si>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</si>
  <si>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</si>
  <si>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</si>
  <si>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</si>
  <si>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</si>
  <si>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</si>
  <si>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</si>
  <si>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</si>
  <si>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</si>
  <si>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</si>
  <si>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</si>
  <si>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</si>
  <si>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</si>
  <si>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</si>
  <si>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</si>
  <si>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</si>
  <si>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</si>
  <si>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</si>
  <si>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</si>
  <si>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</si>
  <si>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</si>
  <si>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</si>
  <si>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</si>
  <si>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</si>
  <si>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</si>
  <si>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</si>
  <si>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</si>
  <si>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</si>
  <si>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</si>
  <si>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</si>
  <si>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</si>
  <si>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</si>
  <si>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</si>
  <si>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</si>
  <si>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</si>
  <si>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</si>
  <si>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</si>
  <si>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</si>
  <si>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</si>
  <si>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</si>
  <si>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</si>
  <si>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</si>
  <si>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</si>
  <si>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</si>
  <si>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</si>
  <si>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</si>
  <si>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</si>
  <si>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</si>
  <si>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</si>
  <si>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</si>
  <si>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</si>
  <si>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</si>
  <si>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</si>
  <si>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</si>
  <si>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</si>
  <si>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</si>
  <si>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</si>
  <si>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</si>
  <si>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</si>
  <si>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</si>
  <si>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</si>
  <si>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</si>
  <si>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</si>
  <si>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</si>
  <si>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</si>
  <si>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</si>
  <si>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</si>
  <si>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</si>
  <si>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</si>
  <si>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</si>
  <si>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</si>
  <si>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</si>
  <si>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</si>
  <si>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</si>
  <si>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</si>
  <si>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</si>
  <si>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</si>
  <si>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</si>
  <si>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</si>
  <si>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</si>
  <si>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</si>
  <si>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</si>
  <si>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</si>
  <si>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</si>
  <si>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</si>
  <si>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</si>
  <si>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</si>
  <si>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</si>
  <si>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</si>
  <si>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</si>
  <si>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</si>
  <si>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</si>
  <si>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</si>
  <si>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</si>
  <si>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</si>
  <si>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</si>
  <si>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</si>
  <si>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</si>
  <si>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</si>
  <si>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</si>
  <si>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</si>
  <si>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</si>
  <si>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</si>
  <si>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</si>
  <si>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</si>
  <si>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</si>
  <si>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</si>
  <si>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</si>
  <si>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</si>
  <si>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</si>
  <si>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</si>
  <si>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</si>
  <si>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</si>
  <si>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</si>
  <si>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</si>
  <si>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</si>
  <si>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</si>
  <si>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</si>
  <si>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</si>
  <si>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</si>
  <si>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</si>
  <si>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</si>
  <si>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</si>
  <si>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</si>
  <si>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</si>
  <si>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</si>
  <si>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</si>
  <si>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</si>
  <si>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</si>
  <si>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</si>
  <si>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</si>
  <si>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</si>
  <si>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</si>
  <si>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</si>
  <si>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</si>
  <si>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</si>
  <si>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</si>
  <si>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</si>
  <si>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</si>
  <si>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</si>
  <si>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</si>
  <si>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</si>
  <si>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</si>
  <si>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</si>
  <si>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</si>
  <si>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</si>
  <si>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</si>
  <si>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</si>
  <si>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</si>
  <si>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</si>
  <si>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</si>
  <si>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</si>
  <si>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</si>
  <si>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</si>
  <si>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</si>
  <si>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</si>
  <si>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</si>
  <si>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</si>
  <si>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</si>
  <si>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</si>
  <si>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</si>
  <si>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</si>
  <si>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</si>
  <si>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</si>
  <si>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</si>
  <si>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</si>
  <si>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</si>
  <si>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</si>
  <si>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</si>
  <si>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</si>
  <si>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</si>
  <si>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</si>
  <si>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</si>
  <si>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</si>
  <si>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</si>
  <si>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</si>
  <si>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</si>
  <si>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</si>
  <si>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</si>
  <si>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</si>
  <si>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</si>
  <si>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</si>
  <si>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</si>
  <si>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</si>
  <si>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</si>
  <si>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</si>
  <si>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</si>
  <si>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</si>
  <si>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</si>
  <si>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</si>
  <si>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</si>
  <si>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</si>
  <si>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</si>
  <si>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</si>
  <si>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</si>
  <si>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</si>
  <si>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</si>
  <si>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</si>
  <si>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</si>
  <si>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</si>
  <si>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</si>
  <si>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</si>
  <si>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</si>
  <si>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</si>
  <si>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</si>
  <si>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</si>
  <si>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</si>
  <si>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</si>
  <si>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</si>
  <si>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</si>
  <si>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</si>
  <si>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</si>
  <si>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</si>
  <si>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</si>
  <si>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</si>
  <si>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</si>
  <si>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</si>
  <si>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</si>
  <si>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</si>
  <si>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</si>
  <si>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</si>
  <si>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</si>
  <si>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</si>
  <si>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</si>
  <si>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</si>
  <si>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</si>
  <si>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</si>
  <si>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</si>
  <si>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</si>
  <si>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</si>
  <si>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</si>
  <si>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</si>
  <si>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</si>
  <si>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</si>
  <si>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</si>
  <si>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</si>
  <si>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</si>
  <si>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</si>
  <si>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</si>
  <si>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</si>
  <si>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</si>
  <si>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</si>
  <si>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</si>
  <si>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</si>
  <si>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</si>
  <si>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</si>
  <si>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</si>
  <si>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</si>
  <si>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</si>
  <si>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</si>
  <si>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</si>
  <si>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</si>
  <si>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</si>
  <si>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</si>
  <si>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</si>
  <si>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</si>
  <si>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</si>
  <si>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</si>
  <si>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</si>
  <si>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</si>
  <si>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</si>
  <si>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</si>
  <si>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</si>
  <si>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</si>
  <si>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</si>
  <si>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</si>
  <si>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</si>
  <si>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</si>
  <si>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</si>
  <si>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</si>
  <si>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</si>
  <si>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</si>
  <si>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</si>
  <si>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</si>
  <si>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</si>
  <si>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</si>
  <si>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</si>
  <si>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</si>
  <si>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</si>
  <si>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</si>
  <si>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</si>
  <si>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</si>
  <si>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</si>
  <si>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</si>
  <si>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</si>
  <si>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</si>
  <si>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</si>
  <si>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</si>
  <si>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</si>
  <si>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</si>
  <si>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</si>
  <si>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</si>
  <si>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</si>
  <si>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</si>
  <si>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</si>
  <si>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</si>
  <si>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</si>
  <si>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</si>
  <si>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</si>
  <si>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</si>
  <si>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</si>
  <si>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</si>
  <si>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</si>
  <si>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</si>
  <si>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</si>
  <si>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</si>
  <si>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</si>
  <si>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</si>
  <si>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</si>
  <si>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</si>
  <si>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</si>
  <si>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</si>
  <si>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</si>
  <si>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</si>
  <si>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</si>
  <si>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</si>
  <si>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</si>
  <si>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</si>
  <si>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</si>
  <si>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</si>
  <si>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</si>
  <si>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</si>
  <si>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</si>
  <si>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</si>
  <si>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</si>
  <si>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</si>
  <si>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</si>
  <si>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</si>
  <si>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</si>
  <si>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</si>
  <si>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</si>
  <si>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</si>
  <si>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</si>
  <si>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</si>
  <si>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</si>
  <si>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</si>
  <si>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</si>
  <si>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</si>
  <si>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</si>
  <si>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</si>
  <si>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</si>
  <si>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</si>
  <si>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</si>
  <si>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</si>
  <si>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</si>
  <si>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</si>
  <si>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</si>
  <si>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</si>
  <si>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</si>
  <si>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</si>
  <si>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</si>
  <si>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</si>
  <si>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</si>
  <si>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</si>
  <si>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</si>
  <si>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</si>
  <si>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</si>
  <si>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</si>
  <si>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</si>
  <si>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</si>
  <si>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</si>
  <si>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</si>
  <si>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</si>
  <si>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</si>
  <si>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</si>
  <si>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</si>
  <si>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</si>
  <si>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</si>
  <si>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</si>
  <si>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</si>
  <si>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</si>
  <si>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</si>
  <si>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</si>
  <si>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</si>
  <si>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</si>
  <si>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</si>
  <si>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</si>
  <si>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</si>
  <si>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</si>
  <si>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</si>
  <si>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</si>
  <si>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</si>
  <si>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</si>
  <si>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</si>
  <si>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</si>
  <si>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</si>
  <si>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</si>
  <si>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</si>
  <si>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</si>
  <si>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</si>
  <si>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</si>
  <si>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</si>
  <si>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</si>
  <si>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</si>
  <si>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</si>
  <si>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</si>
  <si>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</si>
  <si>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</si>
  <si>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</si>
  <si>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</si>
  <si>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</si>
  <si>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</si>
  <si>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</si>
  <si>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</si>
  <si>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</si>
  <si>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</si>
  <si>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</si>
  <si>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</si>
  <si>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</si>
  <si>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</si>
  <si>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</si>
  <si>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</si>
  <si>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</si>
  <si>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</si>
  <si>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</si>
  <si>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</si>
  <si>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</si>
  <si>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</si>
  <si>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</si>
  <si>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</si>
  <si>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</si>
  <si>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</si>
  <si>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</si>
  <si>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</si>
  <si>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</si>
  <si>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</si>
  <si>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</si>
  <si>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</si>
  <si>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</si>
  <si>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</si>
  <si>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</si>
  <si>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</si>
  <si>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</si>
  <si>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</si>
  <si>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</si>
  <si>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</si>
  <si>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</si>
  <si>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</si>
  <si>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</si>
  <si>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</si>
  <si>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</si>
  <si>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</si>
  <si>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</si>
  <si>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</si>
  <si>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</si>
  <si>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</si>
  <si>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</si>
  <si>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</si>
  <si>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</si>
  <si>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</si>
  <si>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</si>
  <si>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</si>
  <si>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</si>
  <si>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</si>
  <si>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</si>
  <si>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</si>
  <si>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</si>
  <si>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</si>
  <si>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</si>
  <si>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</si>
  <si>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</si>
  <si>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</si>
  <si>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</si>
  <si>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</si>
  <si>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</si>
  <si>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</si>
  <si>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</si>
  <si>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</si>
  <si>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</si>
  <si>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</si>
  <si>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</si>
  <si>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</si>
  <si>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</si>
  <si>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</si>
  <si>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</si>
  <si>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</si>
  <si>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</si>
  <si>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</si>
  <si>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</si>
  <si>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</si>
  <si>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</si>
  <si>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</si>
  <si>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</si>
  <si>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</si>
  <si>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</si>
  <si>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</si>
  <si>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</si>
  <si>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</si>
  <si>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</si>
  <si>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</si>
  <si>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</si>
  <si>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</si>
  <si>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</si>
  <si>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</si>
  <si>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</si>
  <si>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</si>
  <si>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</si>
  <si>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</si>
  <si>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</si>
  <si>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</si>
  <si>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</si>
  <si>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</si>
  <si>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</si>
  <si>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</si>
  <si>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</si>
  <si>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</si>
  <si>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</si>
  <si>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</si>
  <si>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</si>
  <si>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</si>
  <si>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</si>
  <si>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</si>
  <si>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</si>
  <si>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</si>
  <si>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</si>
  <si>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</si>
  <si>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</si>
  <si>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</si>
  <si>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</si>
  <si>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</si>
  <si>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</si>
  <si>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</si>
  <si>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</si>
  <si>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</si>
  <si>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</si>
  <si>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</si>
  <si>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</si>
  <si>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</si>
  <si>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</si>
  <si>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</si>
  <si>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</si>
  <si>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</si>
  <si>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</si>
  <si>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</si>
  <si>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</si>
  <si>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</si>
  <si>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</si>
  <si>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</si>
  <si>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</si>
  <si>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</si>
  <si>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</si>
  <si>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</si>
  <si>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</si>
  <si>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</si>
  <si>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</si>
  <si>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</si>
  <si>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</si>
  <si>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</si>
  <si>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</si>
  <si>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</si>
  <si>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</si>
  <si>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</si>
  <si>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</si>
  <si>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</si>
  <si>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</si>
  <si>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</si>
  <si>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</si>
  <si>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</si>
  <si>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</si>
  <si>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</si>
  <si>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</si>
  <si>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</si>
  <si>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</si>
  <si>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</si>
  <si>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</si>
  <si>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</si>
  <si>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</si>
  <si>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</si>
  <si>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</si>
  <si>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</si>
  <si>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</si>
  <si>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</si>
  <si>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</si>
  <si>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</si>
  <si>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</si>
  <si>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</si>
  <si>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</si>
  <si>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</si>
  <si>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</si>
  <si>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</si>
  <si>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</si>
  <si>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</si>
  <si>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</si>
  <si>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</si>
  <si>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</si>
  <si>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</si>
  <si>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</si>
  <si>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</si>
  <si>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</si>
  <si>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</si>
  <si>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</si>
  <si>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</si>
  <si>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</si>
  <si>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</si>
  <si>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</si>
  <si>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</si>
  <si>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</si>
  <si>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</si>
  <si>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</si>
  <si>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</si>
  <si>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</si>
  <si>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</si>
  <si>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</si>
  <si>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</si>
  <si>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</si>
  <si>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</si>
  <si>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</si>
  <si>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</si>
  <si>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</si>
  <si>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</si>
  <si>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</si>
  <si>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</si>
  <si>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</si>
  <si>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</si>
  <si>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</si>
  <si>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</si>
  <si>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</si>
  <si>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</si>
  <si>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</si>
  <si>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</si>
  <si>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</si>
  <si>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</si>
  <si>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</si>
  <si>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</si>
  <si>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</si>
  <si>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</si>
  <si>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</si>
  <si>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</si>
  <si>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</si>
  <si>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</si>
  <si>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</si>
  <si>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</si>
  <si>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</si>
  <si>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</si>
  <si>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</si>
  <si>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</si>
  <si>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</si>
  <si>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</si>
  <si>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</si>
  <si>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</si>
  <si>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</si>
  <si>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</si>
  <si>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</si>
  <si>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</si>
  <si>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</si>
  <si>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</si>
  <si>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</si>
  <si>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</si>
  <si>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</si>
  <si>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</si>
  <si>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</si>
  <si>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</si>
  <si>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</si>
  <si>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</si>
  <si>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</si>
  <si>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</si>
  <si>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</si>
  <si>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</si>
  <si>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</si>
  <si>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</si>
  <si>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</si>
  <si>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</si>
  <si>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</si>
  <si>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</si>
  <si>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</si>
  <si>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</si>
  <si>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</si>
  <si>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</si>
  <si>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</si>
  <si>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</si>
  <si>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</si>
  <si>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</si>
  <si>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</si>
  <si>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</si>
  <si>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</si>
  <si>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</si>
  <si>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</si>
  <si>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</si>
  <si>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</si>
  <si>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</si>
  <si>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</si>
  <si>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</si>
  <si>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</si>
  <si>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</si>
  <si>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</si>
  <si>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</si>
  <si>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</si>
  <si>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</si>
  <si>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</si>
  <si>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</si>
  <si>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</si>
  <si>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</si>
  <si>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</si>
  <si>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</si>
  <si>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</si>
  <si>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</si>
  <si>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</si>
  <si>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</si>
  <si>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</si>
  <si>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</si>
  <si>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</si>
  <si>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</si>
  <si>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</si>
  <si>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</si>
  <si>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</si>
  <si>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</si>
  <si>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</si>
  <si>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</si>
  <si>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</si>
  <si>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</si>
  <si>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</si>
  <si>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</si>
  <si>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</si>
  <si>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</si>
  <si>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</si>
  <si>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</si>
  <si>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</si>
  <si>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</si>
  <si>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</si>
  <si>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</si>
  <si>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</si>
  <si>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</si>
  <si>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</si>
  <si>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</si>
  <si>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</si>
  <si>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</si>
  <si>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</si>
  <si>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</si>
  <si>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</si>
  <si>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</si>
  <si>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</si>
  <si>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</si>
  <si>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</si>
  <si>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</si>
  <si>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</si>
  <si>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</si>
  <si>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</si>
  <si>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</si>
  <si>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</si>
  <si>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</si>
  <si>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</si>
  <si>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</si>
  <si>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</si>
  <si>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</si>
  <si>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</si>
  <si>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</si>
  <si>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</si>
  <si>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</si>
  <si>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</si>
  <si>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</si>
  <si>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</si>
  <si>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</si>
  <si>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</si>
  <si>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</si>
  <si>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</si>
  <si>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</si>
  <si>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</si>
  <si>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</si>
  <si>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</si>
  <si>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</si>
  <si>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</si>
  <si>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</si>
  <si>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</si>
  <si>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</si>
  <si>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</si>
  <si>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</si>
  <si>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</si>
  <si>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</si>
  <si>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</si>
  <si>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</si>
  <si>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</si>
  <si>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</si>
  <si>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</si>
  <si>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</si>
  <si>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</si>
  <si>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</si>
  <si>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</si>
  <si>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</si>
  <si>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</si>
  <si>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</si>
  <si>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</si>
  <si>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</si>
  <si>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</si>
  <si>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</si>
  <si>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</si>
  <si>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</si>
  <si>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</si>
  <si>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</si>
  <si>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</si>
  <si>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</si>
  <si>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</si>
  <si>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</si>
  <si>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</si>
  <si>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</si>
  <si>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</si>
  <si>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</si>
  <si>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</si>
  <si>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</si>
  <si>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</si>
  <si>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</si>
  <si>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</si>
  <si>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</si>
  <si>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</si>
  <si>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</si>
  <si>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</si>
  <si>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</si>
  <si>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</si>
  <si>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</si>
  <si>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</si>
  <si>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</si>
  <si>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</si>
  <si>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</si>
  <si>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</si>
  <si>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</si>
  <si>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</si>
  <si>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</si>
  <si>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</si>
  <si>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</si>
  <si>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</si>
  <si>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</si>
  <si>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</si>
  <si>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</si>
  <si>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</si>
  <si>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</si>
  <si>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</si>
  <si>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</si>
  <si>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</si>
  <si>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</si>
  <si>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</si>
  <si>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</si>
  <si>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</si>
  <si>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</si>
  <si>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</si>
  <si>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</si>
  <si>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</si>
  <si>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</si>
  <si>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</si>
  <si>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</si>
  <si>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</si>
  <si>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</si>
  <si>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</si>
  <si>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</si>
  <si>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</si>
  <si>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</si>
  <si>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</si>
  <si>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</si>
  <si>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</si>
  <si>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</si>
  <si>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</si>
  <si>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</si>
  <si>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</si>
  <si>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</si>
  <si>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</si>
  <si>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</si>
  <si>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</si>
  <si>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</si>
  <si>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</si>
  <si>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</si>
  <si>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</si>
  <si>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</si>
  <si>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</si>
  <si>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</si>
  <si>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</si>
  <si>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</si>
  <si>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</si>
  <si>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</si>
  <si>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</si>
  <si>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</si>
  <si>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</si>
  <si>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</si>
  <si>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</si>
  <si>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</si>
  <si>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</si>
  <si>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</si>
  <si>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</si>
  <si>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</si>
  <si>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</si>
  <si>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</si>
  <si>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</si>
  <si>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</si>
  <si>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</si>
  <si>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</si>
  <si>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</si>
  <si>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</si>
  <si>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</si>
  <si>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</si>
  <si>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</si>
  <si>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</si>
  <si>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</si>
  <si>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</si>
  <si>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</si>
  <si>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</si>
  <si>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</si>
  <si>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</si>
  <si>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</si>
  <si>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</si>
  <si>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</si>
  <si>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</si>
  <si>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</si>
  <si>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</si>
  <si>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</si>
  <si>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</si>
  <si>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</si>
  <si>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</si>
  <si>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</si>
  <si>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</si>
  <si>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</si>
  <si>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</si>
  <si>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</si>
  <si>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</si>
  <si>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</si>
  <si>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</si>
  <si>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</si>
  <si>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</si>
  <si>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</si>
  <si>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</si>
  <si>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</si>
  <si>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</si>
  <si>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</si>
  <si>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</si>
  <si>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</si>
  <si>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</si>
  <si>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</si>
  <si>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</si>
  <si>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</si>
  <si>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</si>
  <si>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</si>
  <si>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</si>
  <si>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</si>
  <si>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</si>
  <si>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</si>
  <si>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</si>
  <si>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</si>
  <si>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</si>
  <si>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</si>
  <si>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</si>
  <si>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</si>
  <si>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</si>
  <si>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</si>
  <si>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</si>
  <si>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</si>
  <si>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</si>
  <si>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</si>
  <si>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</si>
  <si>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</si>
  <si>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</si>
  <si>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</si>
  <si>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</si>
  <si>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</si>
  <si>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</si>
  <si>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</si>
  <si>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</si>
  <si>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</si>
  <si>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</si>
  <si>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</si>
  <si>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</si>
  <si>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</si>
  <si>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</si>
  <si>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</si>
  <si>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</si>
  <si>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</si>
  <si>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</si>
  <si>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</si>
  <si>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</si>
  <si>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</si>
  <si>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</si>
  <si>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</si>
  <si>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</si>
  <si>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</si>
  <si>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</si>
  <si>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</si>
  <si>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</si>
  <si>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</si>
  <si>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</si>
  <si>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</si>
  <si>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</si>
  <si>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</si>
  <si>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</si>
  <si>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</si>
  <si>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</si>
  <si>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</si>
  <si>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</si>
  <si>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</si>
  <si>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</si>
  <si>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</si>
  <si>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</si>
  <si>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</si>
  <si>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</si>
  <si>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</si>
  <si>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</si>
  <si>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</si>
  <si>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</si>
  <si>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</si>
  <si>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</si>
  <si>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</si>
  <si>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</si>
  <si>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</si>
  <si>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</si>
  <si>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</si>
  <si>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</si>
  <si>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</si>
  <si>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</si>
  <si>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</si>
  <si>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</si>
  <si>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</si>
  <si>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</si>
  <si>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</si>
  <si>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</si>
  <si>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</si>
  <si>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</si>
  <si>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</si>
  <si>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</si>
  <si>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</si>
  <si>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</si>
  <si>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</si>
  <si>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</si>
  <si>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</si>
  <si>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</si>
  <si>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</si>
  <si>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</si>
  <si>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</si>
  <si>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</si>
  <si>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</si>
  <si>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</si>
  <si>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</si>
  <si>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</si>
  <si>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</si>
  <si>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</si>
  <si>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</si>
  <si>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</si>
  <si>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</si>
  <si>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</si>
  <si>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</si>
  <si>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</si>
  <si>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</si>
  <si>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</si>
  <si>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</si>
  <si>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</si>
  <si>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</si>
  <si>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</si>
  <si>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</si>
  <si>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</si>
  <si>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</si>
  <si>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</si>
  <si>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</si>
  <si>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</si>
  <si>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</si>
  <si>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</si>
  <si>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</si>
  <si>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</si>
  <si>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</si>
  <si>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</si>
  <si>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</si>
  <si>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</si>
  <si>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</si>
  <si>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</si>
  <si>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</si>
  <si>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</si>
  <si>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</si>
  <si>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</si>
  <si>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</si>
  <si>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</si>
  <si>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</si>
  <si>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</si>
  <si>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</si>
  <si>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</si>
  <si>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</si>
  <si>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</si>
  <si>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</si>
  <si>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</si>
  <si>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</si>
  <si>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</si>
  <si>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</si>
  <si>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</si>
  <si>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</si>
  <si>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</si>
  <si>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</si>
  <si>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</si>
  <si>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</si>
  <si>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</si>
  <si>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</si>
  <si>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</si>
  <si>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</si>
  <si>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</si>
  <si>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</si>
  <si>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</si>
  <si>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</si>
  <si>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</si>
  <si>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</si>
  <si>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</si>
  <si>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</si>
  <si>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</si>
  <si>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</si>
  <si>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</si>
  <si>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</si>
  <si>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</si>
  <si>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</si>
  <si>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</si>
  <si>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</si>
  <si>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</si>
  <si>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</si>
  <si>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</si>
  <si>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</si>
  <si>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</si>
  <si>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</si>
  <si>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</si>
  <si>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</si>
  <si>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</si>
  <si>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</si>
  <si>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</si>
  <si>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</si>
  <si>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</si>
  <si>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</si>
  <si>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</si>
  <si>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</si>
  <si>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</si>
  <si>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</si>
  <si>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</si>
  <si>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</si>
  <si>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</si>
  <si>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</si>
  <si>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</si>
  <si>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</si>
  <si>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</si>
  <si>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</si>
  <si>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</si>
  <si>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</si>
  <si>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</si>
  <si>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</si>
  <si>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</si>
  <si>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</si>
  <si>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</si>
  <si>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</si>
  <si>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</si>
  <si>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</si>
  <si>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</si>
  <si>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</si>
  <si>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</si>
  <si>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</si>
  <si>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</si>
  <si>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</si>
  <si>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</si>
  <si>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</si>
  <si>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</si>
  <si>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</si>
  <si>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</si>
  <si>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</si>
  <si>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</si>
  <si>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</si>
  <si>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</si>
  <si>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</si>
  <si>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</si>
  <si>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</si>
  <si>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</si>
  <si>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</si>
  <si>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</si>
  <si>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</si>
  <si>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</si>
  <si>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</si>
  <si>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</si>
  <si>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</si>
  <si>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</si>
  <si>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</si>
  <si>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</si>
  <si>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</si>
  <si>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</si>
  <si>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</si>
  <si>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</si>
  <si>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</si>
  <si>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</si>
  <si>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</si>
  <si>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</si>
  <si>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</si>
  <si>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</si>
  <si>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</si>
  <si>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</si>
  <si>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</si>
  <si>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</si>
  <si>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</si>
  <si>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</si>
  <si>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</si>
  <si>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</si>
  <si>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</si>
  <si>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</si>
  <si>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</si>
  <si>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</si>
  <si>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</si>
  <si>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</si>
  <si>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</si>
  <si>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</si>
  <si>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</si>
  <si>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</si>
  <si>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</si>
  <si>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</si>
  <si>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</si>
  <si>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</si>
  <si>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</si>
  <si>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</si>
  <si>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</si>
  <si>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</si>
  <si>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</si>
  <si>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</si>
  <si>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</si>
  <si>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</si>
  <si>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</si>
  <si>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</si>
  <si>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</si>
  <si>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</si>
  <si>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</si>
  <si>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</si>
  <si>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</si>
  <si>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</si>
  <si>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</si>
  <si>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</si>
  <si>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</si>
  <si>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</si>
  <si>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</si>
  <si>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</si>
  <si>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</si>
  <si>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</si>
  <si>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</si>
  <si>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</si>
  <si>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</si>
  <si>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</si>
  <si>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</si>
  <si>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</si>
  <si>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</si>
  <si>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</si>
  <si>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</si>
  <si>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</si>
  <si>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</si>
  <si>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</si>
  <si>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</si>
  <si>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</si>
  <si>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</si>
  <si>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</si>
  <si>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</si>
  <si>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</si>
  <si>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</si>
  <si>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</si>
  <si>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</si>
  <si>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</si>
  <si>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</si>
  <si>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</si>
  <si>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</si>
  <si>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</si>
  <si>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</si>
  <si>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</si>
  <si>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</si>
  <si>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</si>
  <si>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</si>
  <si>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</si>
  <si>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</si>
  <si>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</si>
  <si>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</si>
  <si>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</si>
  <si>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</si>
  <si>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</si>
  <si>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</si>
  <si>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</si>
  <si>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</si>
  <si>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</si>
  <si>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</si>
  <si>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</si>
  <si>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</si>
  <si>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</si>
  <si>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</si>
  <si>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</si>
  <si>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</si>
  <si>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</si>
  <si>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</si>
  <si>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</si>
  <si>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</si>
  <si>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</si>
  <si>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</si>
  <si>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</si>
  <si>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</si>
  <si>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</si>
  <si>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</si>
  <si>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</si>
  <si>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</si>
  <si>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</si>
  <si>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</si>
  <si>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</si>
  <si>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</si>
  <si>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</si>
  <si>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</si>
  <si>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</si>
  <si>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</si>
  <si>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</si>
  <si>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</si>
  <si>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</si>
  <si>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</si>
  <si>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</si>
  <si>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</si>
  <si>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</si>
  <si>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</si>
  <si>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</si>
  <si>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</si>
  <si>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</si>
  <si>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</si>
  <si>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</si>
  <si>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</si>
  <si>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</si>
  <si>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</si>
  <si>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</si>
  <si>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</si>
  <si>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</si>
  <si>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</si>
  <si>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</si>
  <si>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</si>
  <si>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</si>
  <si>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</si>
  <si>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</si>
  <si>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</si>
  <si>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</si>
  <si>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</si>
  <si>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</si>
  <si>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</si>
  <si>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</si>
  <si>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</si>
  <si>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</si>
  <si>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</si>
  <si>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</si>
  <si>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</si>
  <si>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</si>
  <si>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</si>
  <si>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</si>
  <si>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</si>
  <si>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</si>
  <si>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</si>
  <si>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</si>
  <si>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</si>
  <si>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</si>
  <si>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</si>
  <si>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</si>
  <si>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</si>
  <si>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</si>
  <si>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</si>
  <si>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</si>
  <si>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</si>
  <si>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</si>
  <si>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</si>
  <si>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</si>
  <si>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</si>
  <si>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</si>
  <si>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</si>
  <si>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</si>
  <si>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</si>
  <si>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</si>
  <si>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</si>
  <si>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</si>
  <si>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</si>
  <si>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</si>
  <si>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</si>
  <si>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</si>
  <si>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</si>
  <si>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</si>
  <si>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</si>
  <si>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</si>
  <si>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</si>
  <si>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</si>
  <si>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</si>
  <si>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</si>
  <si>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</si>
  <si>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</si>
  <si>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</si>
  <si>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</si>
  <si>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</si>
  <si>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</si>
  <si>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</si>
  <si>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</si>
  <si>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</si>
  <si>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</si>
  <si>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</si>
  <si>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</si>
  <si>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</si>
  <si>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</si>
  <si>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</si>
  <si>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</si>
  <si>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</si>
  <si>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</si>
  <si>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</si>
  <si>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</si>
  <si>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</si>
  <si>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</si>
  <si>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</si>
  <si>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</si>
  <si>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</si>
  <si>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</si>
  <si>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</si>
  <si>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</si>
  <si>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</si>
  <si>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</si>
  <si>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</si>
  <si>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</si>
  <si>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</si>
  <si>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</si>
  <si>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</si>
  <si>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</si>
  <si>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</si>
  <si>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</si>
  <si>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</si>
  <si>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</si>
  <si>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</si>
  <si>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</si>
  <si>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</si>
  <si>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</si>
  <si>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</si>
  <si>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</si>
  <si>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</si>
  <si>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</si>
  <si>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</si>
  <si>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</si>
  <si>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</si>
  <si>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</si>
  <si>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</si>
  <si>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</si>
  <si>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</si>
  <si>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</si>
  <si>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</si>
  <si>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</si>
  <si>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</si>
  <si>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</si>
  <si>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</si>
  <si>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</si>
  <si>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</si>
  <si>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</si>
  <si>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</si>
  <si>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</si>
  <si>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</si>
  <si>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</si>
  <si>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</si>
  <si>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</si>
  <si>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</si>
  <si>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</si>
  <si>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</si>
  <si>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</si>
  <si>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</si>
  <si>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</si>
  <si>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</si>
  <si>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</si>
  <si>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</si>
  <si>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</si>
  <si>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</si>
  <si>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</si>
  <si>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</si>
  <si>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</si>
  <si>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</si>
  <si>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</si>
  <si>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</si>
  <si>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</si>
  <si>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</si>
  <si>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</si>
  <si>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</si>
  <si>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</si>
  <si>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</si>
  <si>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</si>
  <si>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</si>
  <si>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</si>
  <si>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</si>
  <si>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</si>
  <si>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</si>
  <si>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</si>
  <si>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</si>
  <si>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</si>
  <si>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</si>
  <si>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</si>
  <si>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</si>
  <si>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</si>
  <si>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</si>
  <si>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</si>
  <si>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</si>
  <si>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</si>
  <si>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</si>
  <si>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</si>
  <si>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</si>
  <si>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</si>
  <si>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</si>
  <si>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</si>
  <si>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</si>
  <si>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</si>
  <si>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</si>
  <si>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</si>
  <si>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</si>
  <si>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</si>
  <si>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</si>
  <si>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</si>
  <si>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</si>
  <si>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</si>
  <si>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</si>
  <si>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</si>
  <si>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</si>
  <si>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</si>
  <si>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</si>
  <si>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</si>
  <si>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</si>
  <si>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</si>
  <si>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</si>
  <si>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</si>
  <si>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</si>
  <si>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</si>
  <si>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</si>
  <si>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</si>
  <si>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</si>
  <si>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</si>
  <si>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</si>
  <si>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</si>
  <si>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</si>
  <si>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</si>
  <si>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</si>
  <si>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</si>
  <si>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</si>
  <si>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</si>
  <si>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</si>
  <si>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</si>
  <si>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</si>
  <si>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</si>
  <si>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</si>
  <si>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</si>
  <si>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</si>
  <si>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</si>
  <si>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</si>
  <si>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</si>
  <si>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</si>
  <si>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</si>
  <si>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</si>
  <si>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</si>
  <si>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</si>
  <si>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</si>
  <si>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</si>
  <si>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</si>
  <si>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</si>
  <si>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</si>
  <si>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</si>
  <si>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</si>
  <si>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</si>
  <si>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</si>
  <si>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</si>
  <si>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</si>
  <si>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</si>
  <si>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</si>
  <si>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</si>
  <si>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</si>
  <si>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</si>
  <si>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</si>
  <si>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</si>
  <si>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</si>
  <si>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</si>
  <si>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</si>
  <si>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</si>
  <si>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</si>
  <si>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</si>
  <si>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</si>
  <si>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</si>
  <si>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</si>
  <si>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</si>
  <si>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</si>
  <si>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</si>
  <si>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</si>
  <si>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</si>
  <si>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</si>
  <si>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</si>
  <si>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</si>
  <si>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</si>
  <si>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</si>
  <si>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</si>
  <si>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</si>
  <si>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</si>
  <si>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</si>
  <si>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</si>
  <si>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</si>
  <si>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</si>
  <si>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</si>
  <si>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</si>
  <si>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</si>
  <si>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</si>
  <si>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</si>
  <si>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</si>
  <si>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</si>
  <si>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</si>
  <si>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</si>
  <si>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</si>
  <si>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</si>
  <si>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</si>
  <si>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</si>
  <si>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</si>
  <si>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</si>
  <si>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</si>
  <si>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</si>
  <si>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</si>
  <si>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</si>
  <si>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</si>
  <si>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</si>
  <si>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</si>
  <si>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</si>
  <si>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</si>
  <si>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</si>
  <si>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</si>
  <si>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</si>
  <si>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</si>
  <si>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</si>
  <si>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</si>
  <si>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</si>
  <si>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</si>
  <si>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</si>
  <si>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</si>
  <si>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</si>
  <si>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</si>
  <si>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</si>
  <si>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</si>
  <si>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</si>
  <si>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</si>
  <si>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</si>
  <si>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</si>
  <si>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</si>
  <si>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</si>
  <si>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</si>
  <si>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</si>
  <si>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</si>
  <si>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</si>
  <si>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</si>
  <si>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</si>
  <si>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</si>
  <si>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</si>
  <si>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</si>
  <si>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</si>
  <si>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</si>
  <si>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</si>
  <si>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</si>
  <si>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</si>
  <si>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</si>
  <si>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</si>
  <si>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</si>
  <si>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</si>
  <si>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</si>
  <si>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</si>
  <si>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</si>
  <si>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</si>
  <si>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</si>
  <si>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</si>
  <si>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</si>
  <si>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</si>
  <si>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</si>
  <si>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</si>
  <si>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</si>
  <si>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</si>
  <si>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</si>
  <si>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</si>
  <si>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</si>
  <si>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</si>
  <si>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</si>
  <si>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</si>
  <si>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</si>
  <si>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</si>
  <si>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</si>
  <si>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</si>
  <si>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</si>
  <si>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</si>
  <si>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</si>
  <si>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</si>
  <si>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</si>
  <si>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</si>
  <si>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</si>
  <si>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</si>
  <si>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</si>
  <si>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</si>
  <si>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</si>
  <si>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</si>
  <si>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</si>
  <si>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</si>
  <si>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</si>
  <si>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</si>
  <si>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</si>
  <si>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</si>
  <si>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</si>
  <si>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</si>
  <si>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</si>
  <si>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</si>
  <si>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</si>
  <si>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</si>
  <si>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</si>
  <si>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</si>
  <si>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</si>
  <si>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</si>
  <si>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</si>
  <si>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</si>
  <si>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</si>
  <si>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</si>
  <si>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</si>
  <si>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</si>
  <si>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</si>
  <si>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</si>
  <si>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</si>
  <si>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</si>
  <si>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</si>
  <si>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</si>
  <si>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</si>
  <si>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</si>
  <si>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</si>
  <si>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</si>
  <si>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</si>
  <si>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</si>
  <si>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</si>
  <si>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</si>
  <si>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</si>
  <si>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</si>
  <si>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</si>
  <si>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</si>
  <si>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</si>
  <si>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</si>
  <si>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</si>
  <si>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</si>
  <si>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</si>
  <si>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</si>
  <si>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</si>
  <si>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</si>
  <si>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</si>
  <si>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</si>
  <si>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</si>
  <si>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</si>
  <si>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</si>
  <si>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</si>
  <si>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</si>
  <si>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</si>
  <si>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</si>
  <si>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</si>
  <si>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</si>
  <si>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</si>
  <si>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</si>
  <si>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</si>
  <si>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</si>
  <si>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</si>
  <si>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</si>
  <si>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</si>
  <si>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</si>
  <si>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</si>
  <si>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</si>
  <si>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</si>
  <si>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</si>
  <si>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</si>
  <si>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</si>
  <si>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</si>
  <si>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</si>
  <si>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</si>
  <si>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</si>
  <si>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</si>
  <si>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</si>
  <si>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</si>
  <si>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</si>
  <si>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</si>
  <si>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</si>
  <si>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</si>
  <si>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</si>
  <si>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</si>
  <si>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</si>
  <si>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</si>
  <si>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</si>
  <si>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</si>
  <si>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</si>
  <si>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</si>
  <si>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</si>
  <si>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</si>
  <si>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</si>
  <si>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</si>
  <si>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</si>
  <si>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</si>
  <si>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</si>
  <si>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</si>
  <si>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</si>
  <si>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</si>
  <si>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</si>
  <si>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</si>
  <si>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</si>
  <si>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</si>
  <si>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</si>
  <si>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</si>
  <si>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</si>
  <si>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</si>
  <si>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</si>
  <si>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</si>
  <si>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</si>
  <si>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</si>
  <si>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</si>
  <si>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</si>
  <si>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</si>
  <si>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</si>
  <si>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</si>
  <si>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</si>
  <si>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</si>
  <si>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</si>
  <si>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</si>
  <si>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</si>
  <si>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</si>
  <si>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</si>
  <si>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</si>
  <si>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</si>
  <si>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</si>
  <si>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</si>
  <si>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</si>
  <si>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</si>
  <si>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</si>
  <si>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</si>
  <si>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</si>
  <si>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</si>
  <si>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</si>
  <si>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</si>
  <si>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</si>
  <si>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</si>
  <si>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</si>
  <si>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</si>
  <si>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</si>
  <si>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</si>
  <si>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</si>
  <si>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</si>
  <si>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</si>
  <si>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</si>
  <si>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</si>
  <si>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</si>
  <si>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</si>
  <si>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</si>
  <si>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</si>
  <si>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</si>
  <si>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</si>
  <si>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</si>
  <si>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</si>
  <si>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</si>
  <si>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</si>
  <si>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</si>
  <si>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</si>
  <si>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</si>
  <si>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</si>
  <si>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</si>
  <si>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</si>
  <si>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</si>
  <si>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</si>
  <si>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</si>
  <si>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</si>
  <si>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</si>
  <si>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</si>
  <si>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</si>
  <si>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</si>
  <si>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</si>
  <si>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</si>
  <si>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</si>
  <si>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</si>
  <si>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</si>
  <si>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</si>
  <si>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</si>
  <si>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</si>
  <si>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</si>
  <si>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</si>
  <si>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</si>
  <si>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</si>
  <si>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</si>
  <si>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</si>
  <si>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</si>
  <si>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</si>
  <si>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</si>
  <si>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</si>
  <si>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</si>
  <si>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</si>
  <si>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</si>
  <si>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</si>
  <si>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</si>
  <si>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</si>
  <si>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</si>
  <si>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</si>
  <si>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</si>
  <si>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</si>
  <si>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</si>
  <si>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</si>
  <si>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</si>
  <si>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</si>
  <si>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</si>
  <si>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</si>
  <si>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</si>
  <si>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</si>
  <si>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</si>
  <si>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</si>
  <si>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</si>
  <si>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</si>
  <si>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</si>
  <si>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</si>
  <si>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</si>
  <si>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</si>
  <si>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</si>
  <si>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</si>
  <si>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</si>
  <si>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</si>
  <si>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</si>
  <si>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</si>
  <si>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</si>
  <si>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</si>
  <si>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</si>
  <si>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</si>
  <si>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</si>
  <si>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</si>
  <si>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</si>
  <si>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</si>
  <si>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</si>
  <si>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</si>
  <si>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</si>
  <si>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</si>
  <si>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</si>
  <si>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</si>
  <si>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</si>
  <si>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</si>
  <si>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</si>
  <si>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</si>
  <si>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</si>
  <si>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</si>
  <si>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</si>
  <si>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</si>
  <si>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</si>
  <si>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</si>
  <si>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</si>
  <si>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</si>
  <si>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</si>
  <si>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</si>
  <si>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</si>
  <si>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</si>
  <si>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</si>
  <si>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</si>
  <si>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</si>
  <si>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</si>
  <si>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</si>
  <si>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</si>
  <si>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</si>
  <si>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</si>
  <si>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</si>
  <si>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</si>
  <si>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</si>
  <si>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</si>
  <si>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</si>
  <si>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</si>
  <si>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</si>
  <si>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</si>
  <si>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</si>
  <si>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</si>
  <si>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</si>
  <si>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</si>
  <si>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</si>
  <si>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</si>
  <si>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</si>
  <si>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</si>
  <si>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</si>
  <si>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</si>
  <si>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</si>
  <si>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</si>
  <si>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</si>
  <si>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</si>
  <si>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</si>
  <si>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</si>
  <si>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</si>
  <si>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</si>
  <si>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</si>
  <si>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</si>
  <si>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</si>
  <si>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</si>
  <si>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</si>
  <si>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</si>
  <si>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</si>
  <si>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</si>
  <si>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</si>
  <si>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</si>
  <si>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</si>
  <si>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</si>
  <si>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</si>
  <si>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</si>
  <si>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</si>
  <si>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</si>
  <si>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</si>
  <si>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</si>
  <si>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</si>
  <si>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</si>
  <si>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</si>
  <si>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</si>
  <si>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</si>
  <si>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</si>
  <si>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</si>
  <si>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</si>
  <si>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</si>
  <si>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</si>
  <si>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</si>
  <si>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</si>
  <si>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</si>
  <si>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</si>
  <si>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</si>
  <si>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</si>
  <si>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</si>
  <si>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</si>
  <si>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</si>
  <si>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</si>
  <si>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</si>
  <si>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</si>
  <si>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</si>
  <si>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</si>
  <si>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</si>
  <si>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</si>
  <si>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</si>
  <si>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</si>
  <si>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</si>
  <si>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</si>
  <si>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</si>
  <si>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</si>
  <si>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</si>
  <si>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</si>
  <si>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</si>
  <si>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</si>
  <si>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</si>
  <si>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</si>
  <si>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</si>
  <si>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</si>
  <si>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</si>
  <si>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</si>
  <si>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</si>
  <si>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</si>
  <si>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</si>
  <si>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</si>
  <si>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</si>
  <si>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</si>
  <si>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</si>
  <si>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</si>
  <si>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</si>
  <si>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</si>
  <si>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</si>
  <si>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</si>
  <si>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</si>
  <si>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</si>
  <si>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</si>
  <si>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</si>
  <si>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</si>
  <si>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</si>
  <si>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</si>
  <si>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</si>
  <si>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</si>
  <si>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</si>
  <si>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</si>
  <si>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</si>
  <si>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</si>
  <si>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</si>
  <si>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</si>
  <si>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</si>
  <si>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</si>
  <si>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</si>
  <si>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</si>
  <si>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</si>
  <si>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</si>
  <si>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</si>
  <si>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</si>
  <si>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</si>
  <si>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</si>
  <si>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</si>
  <si>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</si>
  <si>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</si>
  <si>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</si>
  <si>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</si>
  <si>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</si>
  <si>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</si>
  <si>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</si>
  <si>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</si>
  <si>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</si>
  <si>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</si>
  <si>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</si>
  <si>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</si>
  <si>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</si>
  <si>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</si>
  <si>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</si>
  <si>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</si>
  <si>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</si>
  <si>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</si>
  <si>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</si>
  <si>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</si>
  <si>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</si>
  <si>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</si>
  <si>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</si>
  <si>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</si>
  <si>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</si>
  <si>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</si>
  <si>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</si>
  <si>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</si>
  <si>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</si>
  <si>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</si>
  <si>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</si>
  <si>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</si>
  <si>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</si>
  <si>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</si>
  <si>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</si>
  <si>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</si>
  <si>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</si>
  <si>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</si>
  <si>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</si>
  <si>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</si>
  <si>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</si>
  <si>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</si>
  <si>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</si>
  <si>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</si>
  <si>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</si>
  <si>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</si>
  <si>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</si>
  <si>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</si>
  <si>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</si>
  <si>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</si>
  <si>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</si>
  <si>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</si>
  <si>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</si>
  <si>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</si>
  <si>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</si>
  <si>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</si>
  <si>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</si>
  <si>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</si>
  <si>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</si>
  <si>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</si>
  <si>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</si>
  <si>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</si>
  <si>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</si>
  <si>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</si>
  <si>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</si>
  <si>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</si>
  <si>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</si>
  <si>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</si>
  <si>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</si>
  <si>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</si>
  <si>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</si>
  <si>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</si>
  <si>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</si>
  <si>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</si>
  <si>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</si>
  <si>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</si>
  <si>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</si>
  <si>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</si>
  <si>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</si>
  <si>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</si>
  <si>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</si>
  <si>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</si>
  <si>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</si>
  <si>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</si>
  <si>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</si>
  <si>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</si>
  <si>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</si>
  <si>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</si>
  <si>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</si>
  <si>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</si>
  <si>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</si>
  <si>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</si>
  <si>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</si>
  <si>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</si>
  <si>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</si>
  <si>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</si>
  <si>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</si>
  <si>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</si>
  <si>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</si>
  <si>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</si>
  <si>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</si>
  <si>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</si>
  <si>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</si>
  <si>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</si>
  <si>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</si>
  <si>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</si>
  <si>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</si>
  <si>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</si>
  <si>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</si>
  <si>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</si>
  <si>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</si>
  <si>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</si>
  <si>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</si>
  <si>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</si>
  <si>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</si>
  <si>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</si>
  <si>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</si>
  <si>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</si>
  <si>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</si>
  <si>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</si>
  <si>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</si>
  <si>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</si>
  <si>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</si>
  <si>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</si>
  <si>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</si>
  <si>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</si>
  <si>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</si>
  <si>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</si>
  <si>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</si>
  <si>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</si>
  <si>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</si>
  <si>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</si>
  <si>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</si>
  <si>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</si>
  <si>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</si>
  <si>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</si>
  <si>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</si>
  <si>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</si>
  <si>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</si>
  <si>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</si>
  <si>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</si>
  <si>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</si>
  <si>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</si>
  <si>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</si>
  <si>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</si>
  <si>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</si>
  <si>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</si>
  <si>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</si>
  <si>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</si>
  <si>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</si>
  <si>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</si>
  <si>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</si>
  <si>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</si>
  <si>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</si>
  <si>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</si>
  <si>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</si>
  <si>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</si>
  <si>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</si>
  <si>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</si>
  <si>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</si>
  <si>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</si>
  <si>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</si>
  <si>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</si>
  <si>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</si>
  <si>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</si>
  <si>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</si>
  <si>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</si>
  <si>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</si>
  <si>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</si>
  <si>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</si>
  <si>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</si>
  <si>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</si>
  <si>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</si>
  <si>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</si>
  <si>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</si>
  <si>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</si>
  <si>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</si>
  <si>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</si>
  <si>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</si>
  <si>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</si>
  <si>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</si>
  <si>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</si>
  <si>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</si>
  <si>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</si>
  <si>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</si>
  <si>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</si>
  <si>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</si>
  <si>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</si>
  <si>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</si>
  <si>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</si>
  <si>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</si>
  <si>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</si>
  <si>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</si>
  <si>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</si>
  <si>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</si>
  <si>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</si>
  <si>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</si>
  <si>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</si>
  <si>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</si>
  <si>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</si>
  <si>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</si>
  <si>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</si>
  <si>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</si>
  <si>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</si>
  <si>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</si>
  <si>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</si>
  <si>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</si>
  <si>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</si>
  <si>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</si>
  <si>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</si>
  <si>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</si>
  <si>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</si>
  <si>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</si>
  <si>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</si>
  <si>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</si>
  <si>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</si>
  <si>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</si>
  <si>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</si>
  <si>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</si>
  <si>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</si>
  <si>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</si>
  <si>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</si>
  <si>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</si>
  <si>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</si>
  <si>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</si>
  <si>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</si>
  <si>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</si>
  <si>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</si>
  <si>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</si>
  <si>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</si>
  <si>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</si>
  <si>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</si>
  <si>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</si>
  <si>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</si>
  <si>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</si>
  <si>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</si>
  <si>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</si>
  <si>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</si>
  <si>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</si>
  <si>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</si>
  <si>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</si>
  <si>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</si>
  <si>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</si>
  <si>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</si>
  <si>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</si>
  <si>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</si>
  <si>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</si>
  <si>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</si>
  <si>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</si>
  <si>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</si>
  <si>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</si>
  <si>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</si>
  <si>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</si>
  <si>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</si>
  <si>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</si>
  <si>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</si>
  <si>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</si>
  <si>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</si>
  <si>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</si>
  <si>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</si>
  <si>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</si>
  <si>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</si>
  <si>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</si>
  <si>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</si>
  <si>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</si>
  <si>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</si>
  <si>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</si>
  <si>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</si>
  <si>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</si>
  <si>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</si>
  <si>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</si>
  <si>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</si>
  <si>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</si>
  <si>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</si>
  <si>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</si>
  <si>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</si>
  <si>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</si>
  <si>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</si>
  <si>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</si>
  <si>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</si>
  <si>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</si>
  <si>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</si>
  <si>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</si>
  <si>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</si>
  <si>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</si>
  <si>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</si>
  <si>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</si>
  <si>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</si>
  <si>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</si>
  <si>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</si>
  <si>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</si>
  <si>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</si>
  <si>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</si>
  <si>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</si>
  <si>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</si>
  <si>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</si>
  <si>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</si>
  <si>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</si>
  <si>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</si>
  <si>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</si>
  <si>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</si>
  <si>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</si>
  <si>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</si>
  <si>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</si>
  <si>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</si>
  <si>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</si>
  <si>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</si>
  <si>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</si>
  <si>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</si>
  <si>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</si>
  <si>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</si>
  <si>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</si>
  <si>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</si>
  <si>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</si>
  <si>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</si>
  <si>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</si>
  <si>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</si>
  <si>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</si>
  <si>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</si>
  <si>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</si>
  <si>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</si>
  <si>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</si>
  <si>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</si>
  <si>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</si>
  <si>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</si>
  <si>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</si>
  <si>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</si>
  <si>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</si>
  <si>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</si>
  <si>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</si>
  <si>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</si>
  <si>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</si>
  <si>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</si>
  <si>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</si>
  <si>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</si>
  <si>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</si>
  <si>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</si>
  <si>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</si>
  <si>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</si>
  <si>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</si>
  <si>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</si>
  <si>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</si>
  <si>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</si>
  <si>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</si>
  <si>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</si>
  <si>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</si>
  <si>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</si>
  <si>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</si>
  <si>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</si>
  <si>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</si>
  <si>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</si>
  <si>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</si>
  <si>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</si>
  <si>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</si>
  <si>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</si>
  <si>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</si>
  <si>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</si>
  <si>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</si>
  <si>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</si>
  <si>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</si>
  <si>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</si>
  <si>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</si>
  <si>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</si>
  <si>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</si>
  <si>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</si>
  <si>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</si>
  <si>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</si>
  <si>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</si>
  <si>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</si>
  <si>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</si>
  <si>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</si>
  <si>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</si>
  <si>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</si>
  <si>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</si>
  <si>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</si>
  <si>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</si>
  <si>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</si>
  <si>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</si>
  <si>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</si>
  <si>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</si>
  <si>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</si>
  <si>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</si>
  <si>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</si>
  <si>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</si>
  <si>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</si>
  <si>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</si>
  <si>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</si>
  <si>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</si>
  <si>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</si>
  <si>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</si>
  <si>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</si>
  <si>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</si>
  <si>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</si>
  <si>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</si>
  <si>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</si>
  <si>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</si>
  <si>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</si>
  <si>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</si>
  <si>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</si>
  <si>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</si>
  <si>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</si>
  <si>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</si>
  <si>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</si>
  <si>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</si>
  <si>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</si>
  <si>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</si>
  <si>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</si>
  <si>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</si>
  <si>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</si>
  <si>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</si>
  <si>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</si>
  <si>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</si>
  <si>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</si>
  <si>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</si>
  <si>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</si>
  <si>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</si>
  <si>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</si>
  <si>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</si>
  <si>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</si>
  <si>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</si>
  <si>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</si>
  <si>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</si>
  <si>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</si>
  <si>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</si>
  <si>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</si>
  <si>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</si>
  <si>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</si>
  <si>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</si>
  <si>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</si>
  <si>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</si>
  <si>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</si>
  <si>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</si>
  <si>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</si>
  <si>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</si>
  <si>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</si>
  <si>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</si>
  <si>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</si>
  <si>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</si>
  <si>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</si>
  <si>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</si>
  <si>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</si>
  <si>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</si>
  <si>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</si>
  <si>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</si>
  <si>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</si>
  <si>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</si>
  <si>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</si>
  <si>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</si>
  <si>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</si>
  <si>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</si>
  <si>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</si>
  <si>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</si>
  <si>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</si>
  <si>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</si>
  <si>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</si>
  <si>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</si>
  <si>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</si>
  <si>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</si>
  <si>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</si>
  <si>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</si>
  <si>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</si>
  <si>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</si>
  <si>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</si>
  <si>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</si>
  <si>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</si>
  <si>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</si>
  <si>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</si>
  <si>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</si>
  <si>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</si>
  <si>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</si>
  <si>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</si>
  <si>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</si>
  <si>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</si>
  <si>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</si>
  <si>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</si>
  <si>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</si>
  <si>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</si>
  <si>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</si>
  <si>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</si>
  <si>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</si>
  <si>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</si>
  <si>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</si>
  <si>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</si>
  <si>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</si>
  <si>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</si>
  <si>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</si>
  <si>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</si>
  <si>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</si>
  <si>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</si>
  <si>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</si>
  <si>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</si>
  <si>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</si>
  <si>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</si>
  <si>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</si>
  <si>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</si>
  <si>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</si>
  <si>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</si>
  <si>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</si>
  <si>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</si>
  <si>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</si>
  <si>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</si>
  <si>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</si>
  <si>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</si>
  <si>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</si>
  <si>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</si>
  <si>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</si>
  <si>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</si>
  <si>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</si>
  <si>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</si>
  <si>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</si>
  <si>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</si>
  <si>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</si>
  <si>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</si>
  <si>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</si>
  <si>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</si>
  <si>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</si>
  <si>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</si>
  <si>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</si>
  <si>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</si>
  <si>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</si>
  <si>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</si>
  <si>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</si>
  <si>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</si>
  <si>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</si>
  <si>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</si>
  <si>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</si>
  <si>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</si>
  <si>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</si>
  <si>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</si>
  <si>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</si>
  <si>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</si>
  <si>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</si>
  <si>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</si>
  <si>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</si>
  <si>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</si>
  <si>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</si>
  <si>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</si>
  <si>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</si>
  <si>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</si>
  <si>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</si>
  <si>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</si>
  <si>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</si>
  <si>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</si>
  <si>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</si>
  <si>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</si>
  <si>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</si>
  <si>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</si>
  <si>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</si>
  <si>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</si>
  <si>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</si>
  <si>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</si>
  <si>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</si>
  <si>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</si>
  <si>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</si>
  <si>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</si>
  <si>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</si>
  <si>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</si>
  <si>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</si>
  <si>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</si>
  <si>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</si>
  <si>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</si>
  <si>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</si>
  <si>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</si>
  <si>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</si>
  <si>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</si>
  <si>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</si>
  <si>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</si>
  <si>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</si>
  <si>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</si>
  <si>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</si>
  <si>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</si>
  <si>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</si>
  <si>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</si>
  <si>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</si>
  <si>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</si>
  <si>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</si>
  <si>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</si>
  <si>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</si>
  <si>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</si>
  <si>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</si>
  <si>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</si>
  <si>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</si>
  <si>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</si>
  <si>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</si>
  <si>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</si>
  <si>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</si>
  <si>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</si>
  <si>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</si>
  <si>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</si>
  <si>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</si>
  <si>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</si>
  <si>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</si>
  <si>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</si>
  <si>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</si>
  <si>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</si>
  <si>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</si>
  <si>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</si>
  <si>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</si>
  <si>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</si>
  <si>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</si>
  <si>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</si>
  <si>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</si>
  <si>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</si>
  <si>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</si>
  <si>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</si>
  <si>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</si>
  <si>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</si>
  <si>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</si>
  <si>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</si>
  <si>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</si>
  <si>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</si>
  <si>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</si>
  <si>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</si>
  <si>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</si>
  <si>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</si>
  <si>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</si>
  <si>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</si>
  <si>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</si>
  <si>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</si>
  <si>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</si>
  <si>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</si>
  <si>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</si>
  <si>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</si>
  <si>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</si>
  <si>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</si>
  <si>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</si>
  <si>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</si>
  <si>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</si>
  <si>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</si>
  <si>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</si>
  <si>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</si>
  <si>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</si>
  <si>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</si>
  <si>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</si>
  <si>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</si>
  <si>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</si>
  <si>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</si>
  <si>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</si>
  <si>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</si>
  <si>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</si>
  <si>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</si>
  <si>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</si>
  <si>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</si>
  <si>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</si>
  <si>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</si>
  <si>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</si>
  <si>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</si>
  <si>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</si>
  <si>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</si>
  <si>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</si>
  <si>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</si>
  <si>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</si>
  <si>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</si>
  <si>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</si>
  <si>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</si>
  <si>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</si>
  <si>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</si>
  <si>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</si>
  <si>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</si>
  <si>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</si>
  <si>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</si>
  <si>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</si>
  <si>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</si>
  <si>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</si>
  <si>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</si>
  <si>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</si>
  <si>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</si>
  <si>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</si>
  <si>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</si>
  <si>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</si>
  <si>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</si>
  <si>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</si>
  <si>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</si>
  <si>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</si>
  <si>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</si>
  <si>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</si>
  <si>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</si>
  <si>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</si>
  <si>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</si>
  <si>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</si>
  <si>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</si>
  <si>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</si>
  <si>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</si>
  <si>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</si>
  <si>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</si>
  <si>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</si>
  <si>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</si>
  <si>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</si>
  <si>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</si>
  <si>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</si>
  <si>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</si>
  <si>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</si>
  <si>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</si>
  <si>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</si>
  <si>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</si>
  <si>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</si>
  <si>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</si>
  <si>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</si>
  <si>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</si>
  <si>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</si>
  <si>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</si>
  <si>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</si>
  <si>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</si>
  <si>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</si>
  <si>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</si>
  <si>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</si>
  <si>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</si>
  <si>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</si>
  <si>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</si>
  <si>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</si>
  <si>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</si>
  <si>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</si>
  <si>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</si>
  <si>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</si>
  <si>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</si>
  <si>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</si>
  <si>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</si>
  <si>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</si>
  <si>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</si>
  <si>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</si>
  <si>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</si>
  <si>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</si>
  <si>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</si>
  <si>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</si>
  <si>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</si>
  <si>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</si>
  <si>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</si>
  <si>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</si>
  <si>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</si>
  <si>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</si>
  <si>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</si>
  <si>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</si>
  <si>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</si>
  <si>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</si>
  <si>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</si>
  <si>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</si>
  <si>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</si>
  <si>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</si>
  <si>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</si>
  <si>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</si>
  <si>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</si>
  <si>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</si>
  <si>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</si>
  <si>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</si>
  <si>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</si>
  <si>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</si>
  <si>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</si>
  <si>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</si>
  <si>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</si>
  <si>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</si>
  <si>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</si>
  <si>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</si>
  <si>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</si>
  <si>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</si>
  <si>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</si>
  <si>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</si>
  <si>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</si>
  <si>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</si>
  <si>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</si>
  <si>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</si>
  <si>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</si>
  <si>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</si>
  <si>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</si>
  <si>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</si>
  <si>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</si>
  <si>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</si>
  <si>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</si>
  <si>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</si>
  <si>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</si>
  <si>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</si>
  <si>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</si>
  <si>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</si>
  <si>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</si>
  <si>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</si>
  <si>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</si>
  <si>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</si>
  <si>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</si>
  <si>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</si>
  <si>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</si>
  <si>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</si>
  <si>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</si>
  <si>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</si>
  <si>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</si>
  <si>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</si>
  <si>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</si>
  <si>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</si>
  <si>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</si>
  <si>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</si>
  <si>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</si>
  <si>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</si>
  <si>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</si>
  <si>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</si>
  <si>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</si>
  <si>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</si>
  <si>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</si>
  <si>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</si>
  <si>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</si>
  <si>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</si>
  <si>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</si>
  <si>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</si>
  <si>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</si>
  <si>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</si>
  <si>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</si>
  <si>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</si>
  <si>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</si>
  <si>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</si>
  <si>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</si>
  <si>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</si>
  <si>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</si>
  <si>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</si>
  <si>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</si>
  <si>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</si>
  <si>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</si>
  <si>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</si>
  <si>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</si>
  <si>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</si>
  <si>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</si>
  <si>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</si>
  <si>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</si>
  <si>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</si>
  <si>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</si>
  <si>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</si>
  <si>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</si>
  <si>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</si>
  <si>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</si>
  <si>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</si>
  <si>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</si>
  <si>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</si>
  <si>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</si>
  <si>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</si>
  <si>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</si>
  <si>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</si>
  <si>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</si>
  <si>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</si>
  <si>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</si>
  <si>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</si>
  <si>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</si>
  <si>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</si>
  <si>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</si>
  <si>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</si>
  <si>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</si>
  <si>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</si>
  <si>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</si>
  <si>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</si>
  <si>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</si>
  <si>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</si>
  <si>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</si>
  <si>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</si>
  <si>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</si>
  <si>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</si>
  <si>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</si>
  <si>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</si>
  <si>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</si>
  <si>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</si>
  <si>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</si>
  <si>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</si>
  <si>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</si>
  <si>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</si>
  <si>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</si>
  <si>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</si>
  <si>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</si>
  <si>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</si>
  <si>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</si>
  <si>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</si>
  <si>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</si>
  <si>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</si>
  <si>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</si>
  <si>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</si>
  <si>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</si>
  <si>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</si>
  <si>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</si>
  <si>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</si>
  <si>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</si>
  <si>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</si>
  <si>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</si>
  <si>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</si>
  <si>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</si>
  <si>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</si>
  <si>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</si>
  <si>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</si>
  <si>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</si>
  <si>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</si>
  <si>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</si>
  <si>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</si>
  <si>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</si>
  <si>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</si>
  <si>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</si>
  <si>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</si>
  <si>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</si>
  <si>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</si>
  <si>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</si>
  <si>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</si>
  <si>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</si>
  <si>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</si>
  <si>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</si>
  <si>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</si>
  <si>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</si>
  <si>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</si>
  <si>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</si>
  <si>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</si>
  <si>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</si>
  <si>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</si>
  <si>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</si>
  <si>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</si>
  <si>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</si>
  <si>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</si>
  <si>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</si>
  <si>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</si>
  <si>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</si>
  <si>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</si>
  <si>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</si>
  <si>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</si>
  <si>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</si>
  <si>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</si>
  <si>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</si>
  <si>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</si>
  <si>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</si>
  <si>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</si>
  <si>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</si>
  <si>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</si>
  <si>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</si>
  <si>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</si>
  <si>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</si>
  <si>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</si>
  <si>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</si>
  <si>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</si>
  <si>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</si>
  <si>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</si>
  <si>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</si>
  <si>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</si>
  <si>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</si>
  <si>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</si>
  <si>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</si>
  <si>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</si>
  <si>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</si>
  <si>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</si>
  <si>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</si>
  <si>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</si>
  <si>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</si>
  <si>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</si>
  <si>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</si>
  <si>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</si>
  <si>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</si>
  <si>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</si>
  <si>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</si>
  <si>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</si>
  <si>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</si>
  <si>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</si>
  <si>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</si>
  <si>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</si>
  <si>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</si>
  <si>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</si>
  <si>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</si>
  <si>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</si>
  <si>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</si>
  <si>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</si>
  <si>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</si>
  <si>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</si>
  <si>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</si>
  <si>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</si>
  <si>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</si>
  <si>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</si>
  <si>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</si>
  <si>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</si>
  <si>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</si>
  <si>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</si>
  <si>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</si>
  <si>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</si>
  <si>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</si>
  <si>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</si>
  <si>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</si>
  <si>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</si>
  <si>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</si>
  <si>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</si>
  <si>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</si>
  <si>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</si>
  <si>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</si>
  <si>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</si>
  <si>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</si>
  <si>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</si>
  <si>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</si>
  <si>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</si>
  <si>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</si>
  <si>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</si>
  <si>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</si>
  <si>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</si>
  <si>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</si>
  <si>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</si>
  <si>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</si>
  <si>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</si>
  <si>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</si>
  <si>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</si>
  <si>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</si>
  <si>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</si>
  <si>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</si>
  <si>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</si>
  <si>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</si>
  <si>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</si>
  <si>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</si>
  <si>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</si>
  <si>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</si>
  <si>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</si>
  <si>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</si>
  <si>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</si>
  <si>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</si>
  <si>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</si>
  <si>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</si>
  <si>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</si>
  <si>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</si>
  <si>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</si>
  <si>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</si>
  <si>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</si>
  <si>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</si>
  <si>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</si>
  <si>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</si>
  <si>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</si>
  <si>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</si>
  <si>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</si>
  <si>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</si>
  <si>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</si>
  <si>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</si>
  <si>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</si>
  <si>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</si>
  <si>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</si>
  <si>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</si>
  <si>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</si>
  <si>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</si>
  <si>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</si>
  <si>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</si>
  <si>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</si>
  <si>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</si>
  <si>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</si>
  <si>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</si>
  <si>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</si>
  <si>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</si>
  <si>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</si>
  <si>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</si>
  <si>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</si>
  <si>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</si>
  <si>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</si>
  <si>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</si>
  <si>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</si>
  <si>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</si>
  <si>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</si>
  <si>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</si>
  <si>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</si>
  <si>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</si>
  <si>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</si>
  <si>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</si>
  <si>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</si>
  <si>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</si>
  <si>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</si>
  <si>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</si>
  <si>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</si>
  <si>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</si>
  <si>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</si>
  <si>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</si>
  <si>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</si>
  <si>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</si>
  <si>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</si>
  <si>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</si>
  <si>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</si>
  <si>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</si>
  <si>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</si>
  <si>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</si>
  <si>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</si>
  <si>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</si>
  <si>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</si>
  <si>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</si>
  <si>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</si>
  <si>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</si>
  <si>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</si>
  <si>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</si>
  <si>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</si>
  <si>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</si>
  <si>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</si>
  <si>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</si>
  <si>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</si>
  <si>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</si>
  <si>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</si>
  <si>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</si>
  <si>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</si>
  <si>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</si>
  <si>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</si>
  <si>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</si>
  <si>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</si>
  <si>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</si>
  <si>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</si>
  <si>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</si>
  <si>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</si>
  <si>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</si>
  <si>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</si>
  <si>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</si>
  <si>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</si>
  <si>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</si>
  <si>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</si>
  <si>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</si>
  <si>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</si>
  <si>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</si>
  <si>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</si>
  <si>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</si>
  <si>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</si>
  <si>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</si>
  <si>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</si>
  <si>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</si>
  <si>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</si>
  <si>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</si>
  <si>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</si>
  <si>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</si>
  <si>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</si>
  <si>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</si>
  <si>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</si>
  <si>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</si>
  <si>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</si>
  <si>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</si>
  <si>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</si>
  <si>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</si>
  <si>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</si>
  <si>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</si>
  <si>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</si>
  <si>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</si>
  <si>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</si>
  <si>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</si>
  <si>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</si>
  <si>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</si>
  <si>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</si>
  <si>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</si>
  <si>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</si>
  <si>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</si>
  <si>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</si>
  <si>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</si>
  <si>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</si>
  <si>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</si>
  <si>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</si>
  <si>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</si>
  <si>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</si>
  <si>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</si>
  <si>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</si>
  <si>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</si>
  <si>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</si>
  <si>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</si>
  <si>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</si>
  <si>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</si>
  <si>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</si>
  <si>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</si>
  <si>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</si>
  <si>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</si>
  <si>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</si>
  <si>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</si>
  <si>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</si>
  <si>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</si>
  <si>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</si>
  <si>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</si>
  <si>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</si>
  <si>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</si>
  <si>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</si>
  <si>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</si>
  <si>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</si>
  <si>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</si>
  <si>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</si>
  <si>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</si>
  <si>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</si>
  <si>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</si>
  <si>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</si>
  <si>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</si>
  <si>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</si>
  <si>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</si>
  <si>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</si>
  <si>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</si>
  <si>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</si>
  <si>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</si>
  <si>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</si>
  <si>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</si>
  <si>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</si>
  <si>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</si>
  <si>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</si>
  <si>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</si>
  <si>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</si>
  <si>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</si>
  <si>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</si>
  <si>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</si>
  <si>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</si>
  <si>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</si>
  <si>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</si>
  <si>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</si>
  <si>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</si>
  <si>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</si>
  <si>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</si>
  <si>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</si>
  <si>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</si>
  <si>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</si>
  <si>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</si>
  <si>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</si>
  <si>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</si>
  <si>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</si>
  <si>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</si>
  <si>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</si>
  <si>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</si>
  <si>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</si>
  <si>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</si>
  <si>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</si>
  <si>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</si>
  <si>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</si>
  <si>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</si>
  <si>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</si>
  <si>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</si>
  <si>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</si>
  <si>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</si>
  <si>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</si>
  <si>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</si>
  <si>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</si>
  <si>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</si>
  <si>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</si>
  <si>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</si>
  <si>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</si>
  <si>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</si>
  <si>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</si>
  <si>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</si>
  <si>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</si>
  <si>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</si>
  <si>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</si>
  <si>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</si>
  <si>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</si>
  <si>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</si>
  <si>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</si>
  <si>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</si>
  <si>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</si>
  <si>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</si>
  <si>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</si>
  <si>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</si>
  <si>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</si>
  <si>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</si>
  <si>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</si>
  <si>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</si>
  <si>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</si>
  <si>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</si>
  <si>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</si>
  <si>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</si>
  <si>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</si>
  <si>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</si>
  <si>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</si>
  <si>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</si>
  <si>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</si>
  <si>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</si>
  <si>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</si>
  <si>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</si>
  <si>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</si>
  <si>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</si>
  <si>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</si>
  <si>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</si>
  <si>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</si>
  <si>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</si>
  <si>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</si>
  <si>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</si>
  <si>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</si>
  <si>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</si>
  <si>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</si>
  <si>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</si>
  <si>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</si>
  <si>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</si>
  <si>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</si>
  <si>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</si>
  <si>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</si>
  <si>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</si>
  <si>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</si>
  <si>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</si>
  <si>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</si>
  <si>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</si>
  <si>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</si>
  <si>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</si>
  <si>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</si>
  <si>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</si>
  <si>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</si>
  <si>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</si>
  <si>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</si>
  <si>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</si>
  <si>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</si>
  <si>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</si>
  <si>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</si>
  <si>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</si>
  <si>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</si>
  <si>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</si>
  <si>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</si>
  <si>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</si>
  <si>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</si>
  <si>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</si>
  <si>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</si>
  <si>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</si>
  <si>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</si>
  <si>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</si>
  <si>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</si>
  <si>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</si>
  <si>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</si>
  <si>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</si>
  <si>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</si>
  <si>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</si>
  <si>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</si>
  <si>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</si>
  <si>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</si>
  <si>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</si>
  <si>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</si>
  <si>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</si>
  <si>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</si>
  <si>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</si>
  <si>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</si>
  <si>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</si>
  <si>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</si>
  <si>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</si>
  <si>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</si>
  <si>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</si>
  <si>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</si>
  <si>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</si>
  <si>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</si>
  <si>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</si>
  <si>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</si>
  <si>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</si>
  <si>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</si>
  <si>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</si>
  <si>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</si>
  <si>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</si>
  <si>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</si>
  <si>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</si>
  <si>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</si>
  <si>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</si>
  <si>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</si>
  <si>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</si>
  <si>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</si>
  <si>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</si>
  <si>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</si>
  <si>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</si>
  <si>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</si>
  <si>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</si>
  <si>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</si>
  <si>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</si>
  <si>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</si>
  <si>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</si>
  <si>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</si>
  <si>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</si>
  <si>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</si>
  <si>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</si>
  <si>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</si>
  <si>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</si>
  <si>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</si>
  <si>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</si>
  <si>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</si>
  <si>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</si>
  <si>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</si>
  <si>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</si>
  <si>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</si>
  <si>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</si>
  <si>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</si>
  <si>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</si>
  <si>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</si>
  <si>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</si>
  <si>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</si>
  <si>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</si>
  <si>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</si>
  <si>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</si>
  <si>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</si>
  <si>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</si>
  <si>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</si>
  <si>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</si>
  <si>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</si>
  <si>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</si>
  <si>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</si>
  <si>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</si>
  <si>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</si>
  <si>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</si>
  <si>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</si>
  <si>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</si>
  <si>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</si>
  <si>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</si>
  <si>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</si>
  <si>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</si>
  <si>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</si>
  <si>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</si>
  <si>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</si>
  <si>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</si>
  <si>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</si>
  <si>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</si>
  <si>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</si>
  <si>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</si>
  <si>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</si>
  <si>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</si>
  <si>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</si>
  <si>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</si>
  <si>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</si>
  <si>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</si>
  <si>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</si>
  <si>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</si>
  <si>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</si>
  <si>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</si>
  <si>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</si>
  <si>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</si>
  <si>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</si>
  <si>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</si>
  <si>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</si>
  <si>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</si>
  <si>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</si>
  <si>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</si>
  <si>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</si>
  <si>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</si>
  <si>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</si>
  <si>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</si>
  <si>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</si>
  <si>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</si>
  <si>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</si>
  <si>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</si>
  <si>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</si>
  <si>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</si>
  <si>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</si>
  <si>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</si>
  <si>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</si>
  <si>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</si>
  <si>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</si>
  <si>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</si>
  <si>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</si>
  <si>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</si>
  <si>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</si>
  <si>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</si>
  <si>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</si>
  <si>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</si>
  <si>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</si>
  <si>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</si>
  <si>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</si>
  <si>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</si>
  <si>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</si>
  <si>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</si>
  <si>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</si>
  <si>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</si>
  <si>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</si>
  <si>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</si>
  <si>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</si>
  <si>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</si>
  <si>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</si>
  <si>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</si>
  <si>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</si>
  <si>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</si>
  <si>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</si>
  <si>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</si>
  <si>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</si>
  <si>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</si>
  <si>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</si>
  <si>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</si>
  <si>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</si>
  <si>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</si>
  <si>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</si>
  <si>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</si>
  <si>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</si>
  <si>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</si>
  <si>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</si>
  <si>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</si>
  <si>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</si>
  <si>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</si>
  <si>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</si>
  <si>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</si>
  <si>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</si>
  <si>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</si>
  <si>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</si>
  <si>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</si>
  <si>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</si>
  <si>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</si>
  <si>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</si>
  <si>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</si>
  <si>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</si>
  <si>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</si>
  <si>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</si>
  <si>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</si>
  <si>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</si>
  <si>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</si>
  <si>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</si>
  <si>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</si>
  <si>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</si>
  <si>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</si>
  <si>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</si>
  <si>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</si>
  <si>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</si>
  <si>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</si>
  <si>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</si>
  <si>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</si>
  <si>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</si>
  <si>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</si>
  <si>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</si>
  <si>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</si>
  <si>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</si>
  <si>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</si>
  <si>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</si>
  <si>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</si>
  <si>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</si>
  <si>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</si>
  <si>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</si>
  <si>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</si>
  <si>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</si>
  <si>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</si>
  <si>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</si>
  <si>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</si>
  <si>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</si>
  <si>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</si>
  <si>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</si>
  <si>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</si>
  <si>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</si>
  <si>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</si>
  <si>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</si>
  <si>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</si>
  <si>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</si>
  <si>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</si>
  <si>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</si>
  <si>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</si>
  <si>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</si>
  <si>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</si>
  <si>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</si>
  <si>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</si>
  <si>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</si>
  <si>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</si>
  <si>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</si>
  <si>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</si>
  <si>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</si>
  <si>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</si>
  <si>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</si>
  <si>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</si>
  <si>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</si>
  <si>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</si>
  <si>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</si>
  <si>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</si>
  <si>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</si>
  <si>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</si>
  <si>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</si>
  <si>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</si>
  <si>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</si>
  <si>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</si>
  <si>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</si>
  <si>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</si>
  <si>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</si>
  <si>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</si>
  <si>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</si>
  <si>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</si>
  <si>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</si>
  <si>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</si>
  <si>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</si>
  <si>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</si>
  <si>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</si>
  <si>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</si>
  <si>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</si>
  <si>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</si>
  <si>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</si>
  <si>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</si>
  <si>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</si>
  <si>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</si>
  <si>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</si>
  <si>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</si>
  <si>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</si>
  <si>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</si>
  <si>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</si>
  <si>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</si>
  <si>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</si>
  <si>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</si>
  <si>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</si>
  <si>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</si>
  <si>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</si>
  <si>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</si>
  <si>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</si>
  <si>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</si>
  <si>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</si>
  <si>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</si>
  <si>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</si>
  <si>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</si>
  <si>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</si>
  <si>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</si>
  <si>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</si>
  <si>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</si>
  <si>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</si>
  <si>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</si>
  <si>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</si>
  <si>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</si>
  <si>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</si>
  <si>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</si>
  <si>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</si>
  <si>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</si>
  <si>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</si>
  <si>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</si>
  <si>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</si>
  <si>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</si>
  <si>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</si>
  <si>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</si>
  <si>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</si>
  <si>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</si>
  <si>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</si>
  <si>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</si>
  <si>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</si>
  <si>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</si>
  <si>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</si>
  <si>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</si>
  <si>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</si>
  <si>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</si>
  <si>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</si>
  <si>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</si>
  <si>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</si>
  <si>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</si>
  <si>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</si>
  <si>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</si>
  <si>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</si>
  <si>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</si>
  <si>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</si>
  <si>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</si>
  <si>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</si>
  <si>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</si>
  <si>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</si>
  <si>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</si>
  <si>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</si>
  <si>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</si>
  <si>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</si>
  <si>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</si>
  <si>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</si>
  <si>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</si>
  <si>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</si>
  <si>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</si>
  <si>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</si>
  <si>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</si>
  <si>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</si>
  <si>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</si>
  <si>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</si>
  <si>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</si>
  <si>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</si>
  <si>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</si>
  <si>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</si>
  <si>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</si>
  <si>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</si>
  <si>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</si>
  <si>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</si>
  <si>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</si>
  <si>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</si>
  <si>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</si>
  <si>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</si>
  <si>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</si>
  <si>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</si>
  <si>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</si>
  <si>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</si>
  <si>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</si>
  <si>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</si>
  <si>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</si>
  <si>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</si>
  <si>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</si>
  <si>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</si>
  <si>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</si>
  <si>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</si>
  <si>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</si>
  <si>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</si>
  <si>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</si>
  <si>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</si>
  <si>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</si>
  <si>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</si>
  <si>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</si>
  <si>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</si>
  <si>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</si>
  <si>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</si>
  <si>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</si>
  <si>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</si>
  <si>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</si>
  <si>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</si>
  <si>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</si>
  <si>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</si>
  <si>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</si>
  <si>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</si>
  <si>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</si>
  <si>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</si>
  <si>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</si>
  <si>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</si>
  <si>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</si>
  <si>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</si>
  <si>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</si>
  <si>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</si>
  <si>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</si>
  <si>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</si>
  <si>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</si>
  <si>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</si>
  <si>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</si>
  <si>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</si>
  <si>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</si>
  <si>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</si>
  <si>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</si>
  <si>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</si>
  <si>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</si>
  <si>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</si>
  <si>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</si>
  <si>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</si>
  <si>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</si>
  <si>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</si>
  <si>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</si>
  <si>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</si>
  <si>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</si>
  <si>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</si>
  <si>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</si>
  <si>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</si>
  <si>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</si>
  <si>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</si>
  <si>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</si>
  <si>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</si>
  <si>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</si>
  <si>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</si>
  <si>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</si>
  <si>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</si>
  <si>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</si>
  <si>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</si>
  <si>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</si>
  <si>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</si>
  <si>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</si>
  <si>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</si>
  <si>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</si>
  <si>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</si>
  <si>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</si>
  <si>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</si>
  <si>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</si>
  <si>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</si>
  <si>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</si>
  <si>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</si>
  <si>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</si>
  <si>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</si>
  <si>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</si>
  <si>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</si>
  <si>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</si>
  <si>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</si>
  <si>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</si>
  <si>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</si>
  <si>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</si>
  <si>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</si>
  <si>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</si>
  <si>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</si>
  <si>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</si>
  <si>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</si>
  <si>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</si>
  <si>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</si>
  <si>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</si>
  <si>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</si>
  <si>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</si>
  <si>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</si>
  <si>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</si>
  <si>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</si>
  <si>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</si>
  <si>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</si>
  <si>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</si>
  <si>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</si>
  <si>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</si>
  <si>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</si>
  <si>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</si>
  <si>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</si>
  <si>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</si>
  <si>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</si>
  <si>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</si>
  <si>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</si>
  <si>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</si>
  <si>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</si>
  <si>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</si>
  <si>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</si>
  <si>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</si>
  <si>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</si>
  <si>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</si>
  <si>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</si>
  <si>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</si>
  <si>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</si>
  <si>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</si>
  <si>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</si>
  <si>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</si>
  <si>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</si>
  <si>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</si>
  <si>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</si>
  <si>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</si>
  <si>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</si>
  <si>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</si>
  <si>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</si>
  <si>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</si>
  <si>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</si>
  <si>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</si>
  <si>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</si>
  <si>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</si>
  <si>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</si>
  <si>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</si>
  <si>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</si>
  <si>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</si>
  <si>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</si>
  <si>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</si>
  <si>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</si>
  <si>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</si>
  <si>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</si>
  <si>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</si>
  <si>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</si>
  <si>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</si>
  <si>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</si>
  <si>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</si>
  <si>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</si>
  <si>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</si>
  <si>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</si>
  <si>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</si>
  <si>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</si>
  <si>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</si>
  <si>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</si>
  <si>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</si>
  <si>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</si>
  <si>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</si>
  <si>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</si>
  <si>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</si>
  <si>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</si>
  <si>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</si>
  <si>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</si>
  <si>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</si>
  <si>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</si>
  <si>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</si>
  <si>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</si>
  <si>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</si>
  <si>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</si>
  <si>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</si>
  <si>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</si>
  <si>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</si>
  <si>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</si>
  <si>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</si>
  <si>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</si>
  <si>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</si>
  <si>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</si>
  <si>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</si>
  <si>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</si>
  <si>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</si>
  <si>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</si>
  <si>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</si>
  <si>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</si>
  <si>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</si>
  <si>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</si>
  <si>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</si>
  <si>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</si>
  <si>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</si>
  <si>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</si>
  <si>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</si>
  <si>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</si>
  <si>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</si>
  <si>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</si>
  <si>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</si>
  <si>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</si>
  <si>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</si>
  <si>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</si>
  <si>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</si>
  <si>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</si>
  <si>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</si>
  <si>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</si>
  <si>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</si>
  <si>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</si>
  <si>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</si>
  <si>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</si>
  <si>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</si>
  <si>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</si>
  <si>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</si>
  <si>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</si>
  <si>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</si>
  <si>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</si>
  <si>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</si>
  <si>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</si>
  <si>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</si>
  <si>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</si>
  <si>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</si>
  <si>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</si>
  <si>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</si>
  <si>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</si>
  <si>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</si>
  <si>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</si>
  <si>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</si>
  <si>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</si>
  <si>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</si>
  <si>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</si>
  <si>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</si>
  <si>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</si>
  <si>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</si>
  <si>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</si>
  <si>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</si>
  <si>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</si>
  <si>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</si>
  <si>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</si>
  <si>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</si>
  <si>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</si>
  <si>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</si>
  <si>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</si>
  <si>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</si>
  <si>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</si>
  <si>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</si>
  <si>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</si>
  <si>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</si>
  <si>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</si>
  <si>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</si>
  <si>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</si>
  <si>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</si>
  <si>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</si>
  <si>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</si>
  <si>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</si>
  <si>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</si>
  <si>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</si>
  <si>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</si>
  <si>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</si>
  <si>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</si>
  <si>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</si>
  <si>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</si>
  <si>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</si>
  <si>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</si>
  <si>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</si>
  <si>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</si>
  <si>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</si>
  <si>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</si>
  <si>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</si>
  <si>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</si>
  <si>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</si>
  <si>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</si>
  <si>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</si>
  <si>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</si>
  <si>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</si>
  <si>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</si>
  <si>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</si>
  <si>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</si>
  <si>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</si>
  <si>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</si>
  <si>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</si>
  <si>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</si>
  <si>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</si>
  <si>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</si>
  <si>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</si>
  <si>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</si>
  <si>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</si>
  <si>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</si>
  <si>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</si>
  <si>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</si>
  <si>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</si>
  <si>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</si>
  <si>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</si>
  <si>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</si>
  <si>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</si>
  <si>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</si>
  <si>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</si>
  <si>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</si>
  <si>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</si>
  <si>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</si>
  <si>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</si>
  <si>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</si>
  <si>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</si>
  <si>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</si>
  <si>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</si>
  <si>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</si>
  <si>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</si>
  <si>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</si>
  <si>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</si>
  <si>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</si>
  <si>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</si>
  <si>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</si>
  <si>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</si>
  <si>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</si>
  <si>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</si>
  <si>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</si>
  <si>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</si>
  <si>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</si>
  <si>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</si>
  <si>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</si>
  <si>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</si>
  <si>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</si>
  <si>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</si>
  <si>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</si>
  <si>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</si>
  <si>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</si>
  <si>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</si>
  <si>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</si>
  <si>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</si>
  <si>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</si>
  <si>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</si>
  <si>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</si>
  <si>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</si>
  <si>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</si>
  <si>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</si>
  <si>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</si>
  <si>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</si>
  <si>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</si>
  <si>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</si>
  <si>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</si>
  <si>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</si>
  <si>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</si>
  <si>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</si>
  <si>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</si>
  <si>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</si>
  <si>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</si>
  <si>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</si>
  <si>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</si>
  <si>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</si>
  <si>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</si>
  <si>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</si>
  <si>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</si>
  <si>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</si>
  <si>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</si>
  <si>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</si>
  <si>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</si>
  <si>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</si>
  <si>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</si>
  <si>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</si>
  <si>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</si>
  <si>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</si>
  <si>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</si>
  <si>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</si>
  <si>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</si>
  <si>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</si>
  <si>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</si>
  <si>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</si>
  <si>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</si>
  <si>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</si>
  <si>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</si>
  <si>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</si>
  <si>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</si>
  <si>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</si>
  <si>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</si>
  <si>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</si>
  <si>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</si>
  <si>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</si>
  <si>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</si>
  <si>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</si>
  <si>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</si>
  <si>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</si>
  <si>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</si>
  <si>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</si>
  <si>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</si>
  <si>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</si>
  <si>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</si>
  <si>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</si>
  <si>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</si>
  <si>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</si>
  <si>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</si>
  <si>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</si>
  <si>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</si>
  <si>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</si>
  <si>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</si>
  <si>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</si>
  <si>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</si>
  <si>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</si>
  <si>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</si>
  <si>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</si>
  <si>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</si>
  <si>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</si>
  <si>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</si>
  <si>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</si>
  <si>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</si>
  <si>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</si>
  <si>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</si>
  <si>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</si>
  <si>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</si>
  <si>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</si>
  <si>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</si>
  <si>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</si>
  <si>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</si>
  <si>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</si>
  <si>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</si>
  <si>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</si>
  <si>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</si>
  <si>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</si>
  <si>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</si>
  <si>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</si>
  <si>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</si>
  <si>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</si>
  <si>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</si>
  <si>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</si>
  <si>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</si>
  <si>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</si>
  <si>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</si>
  <si>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</si>
  <si>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</si>
  <si>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</si>
  <si>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</si>
  <si>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</si>
  <si>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</si>
  <si>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</si>
  <si>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</si>
  <si>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</si>
  <si>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</si>
  <si>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</si>
  <si>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</si>
  <si>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</si>
  <si>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</si>
  <si>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</si>
  <si>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</si>
  <si>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</si>
  <si>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</si>
  <si>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</si>
  <si>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</si>
  <si>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</si>
  <si>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</si>
  <si>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</si>
  <si>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</si>
  <si>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</si>
  <si>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</si>
  <si>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</si>
  <si>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</si>
  <si>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</si>
  <si>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</si>
  <si>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</si>
  <si>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</si>
  <si>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</si>
  <si>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</si>
  <si>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</si>
  <si>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</si>
  <si>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</si>
  <si>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</si>
  <si>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</si>
  <si>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</si>
  <si>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</si>
  <si>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</si>
  <si>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</si>
  <si>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</si>
  <si>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</si>
  <si>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</si>
  <si>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</si>
  <si>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</si>
  <si>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</si>
  <si>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</si>
  <si>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</si>
  <si>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</si>
  <si>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</si>
  <si>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</si>
  <si>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</si>
  <si>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</si>
  <si>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</si>
  <si>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</si>
  <si>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</si>
  <si>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</si>
  <si>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</si>
  <si>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</si>
  <si>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</si>
  <si>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</si>
  <si>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</si>
  <si>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</si>
  <si>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</si>
  <si>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</si>
  <si>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</si>
  <si>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</si>
  <si>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</si>
  <si>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</si>
  <si>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</si>
  <si>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</si>
  <si>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</si>
  <si>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</si>
  <si>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</si>
  <si>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</si>
  <si>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</si>
  <si>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</si>
  <si>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</si>
  <si>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</si>
  <si>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</si>
  <si>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</si>
  <si>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</si>
  <si>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</si>
  <si>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</si>
  <si>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</si>
  <si>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</si>
  <si>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</si>
  <si>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</si>
  <si>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</si>
  <si>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</si>
  <si>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</si>
  <si>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</si>
  <si>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</si>
  <si>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</si>
  <si>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</si>
  <si>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</si>
  <si>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</si>
  <si>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</si>
  <si>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</si>
  <si>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</si>
  <si>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</si>
  <si>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</si>
  <si>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</si>
  <si>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</si>
  <si>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</si>
  <si>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</si>
  <si>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</si>
  <si>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</si>
  <si>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</si>
  <si>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</si>
  <si>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</si>
  <si>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</si>
  <si>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</si>
  <si>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</si>
  <si>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</si>
  <si>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</si>
  <si>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</si>
  <si>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</si>
  <si>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</si>
  <si>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</si>
  <si>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</si>
  <si>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</si>
  <si>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</si>
  <si>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</si>
  <si>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</si>
  <si>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</si>
  <si>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</si>
  <si>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</si>
  <si>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</si>
  <si>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</si>
  <si>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</si>
  <si>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</si>
  <si>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</si>
  <si>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</si>
  <si>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</si>
  <si>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</si>
  <si>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</si>
  <si>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</si>
  <si>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</si>
  <si>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</si>
  <si>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</si>
  <si>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</si>
  <si>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</si>
  <si>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</si>
  <si>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</si>
  <si>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</si>
  <si>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</si>
  <si>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</si>
  <si>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</si>
  <si>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</si>
  <si>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</si>
  <si>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</si>
  <si>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</si>
  <si>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</si>
  <si>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</si>
  <si>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</si>
  <si>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</si>
  <si>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</si>
  <si>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</si>
  <si>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</si>
  <si>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</si>
  <si>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</si>
  <si>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</si>
  <si>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</si>
  <si>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</si>
  <si>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</si>
  <si>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</si>
  <si>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</si>
  <si>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</si>
  <si>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</si>
  <si>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</si>
  <si>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</si>
  <si>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</si>
  <si>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</si>
  <si>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</si>
  <si>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</si>
  <si>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</si>
  <si>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</si>
  <si>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</si>
  <si>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</si>
  <si>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</si>
  <si>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</si>
  <si>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</si>
  <si>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</si>
  <si>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</si>
  <si>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</si>
  <si>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</si>
  <si>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</si>
  <si>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</si>
  <si>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</si>
  <si>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</si>
  <si>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</si>
  <si>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</si>
  <si>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</si>
  <si>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</si>
  <si>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</si>
  <si>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</si>
  <si>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</si>
  <si>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</si>
  <si>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</si>
  <si>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</si>
  <si>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</si>
  <si>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</si>
  <si>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</si>
  <si>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</si>
  <si>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</si>
  <si>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</si>
  <si>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</si>
  <si>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</si>
  <si>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</si>
  <si>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</si>
  <si>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</si>
  <si>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</si>
  <si>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</si>
  <si>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</si>
  <si>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</si>
  <si>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</si>
  <si>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</si>
  <si>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</si>
  <si>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</si>
  <si>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</si>
  <si>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</si>
  <si>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</si>
  <si>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</si>
  <si>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</si>
  <si>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</si>
  <si>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</si>
  <si>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</si>
  <si>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</si>
  <si>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</si>
  <si>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</si>
  <si>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</si>
  <si>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</si>
  <si>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</si>
  <si>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</si>
  <si>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</si>
  <si>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</si>
  <si>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</si>
  <si>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</si>
  <si>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</si>
  <si>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</si>
  <si>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</si>
  <si>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</si>
  <si>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</si>
  <si>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</si>
  <si>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</si>
  <si>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</si>
  <si>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</si>
  <si>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</si>
  <si>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</si>
  <si>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</si>
  <si>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</si>
  <si>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</si>
  <si>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</si>
  <si>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</si>
  <si>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</si>
  <si>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</si>
  <si>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</si>
  <si>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</si>
  <si>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</si>
  <si>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</si>
  <si>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</si>
  <si>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</si>
  <si>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</si>
  <si>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</si>
  <si>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</si>
  <si>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</si>
  <si>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</si>
  <si>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</si>
  <si>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</si>
  <si>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</si>
  <si>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</si>
  <si>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</si>
  <si>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</si>
  <si>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</si>
  <si>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</si>
  <si>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</si>
  <si>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</si>
  <si>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</si>
  <si>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</si>
  <si>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</si>
  <si>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</si>
  <si>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</si>
  <si>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</si>
  <si>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</si>
  <si>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</si>
  <si>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</si>
  <si>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</si>
  <si>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</si>
  <si>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</si>
  <si>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</si>
  <si>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</si>
  <si>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</si>
  <si>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</si>
  <si>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</si>
  <si>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</si>
  <si>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</si>
  <si>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</si>
  <si>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</si>
  <si>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</si>
  <si>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</si>
  <si>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</si>
  <si>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</si>
  <si>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</si>
  <si>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</si>
  <si>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</si>
  <si>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</si>
  <si>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</si>
  <si>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</si>
  <si>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</si>
  <si>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</si>
  <si>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</si>
  <si>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</si>
  <si>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</si>
  <si>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</si>
  <si>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</si>
  <si>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</si>
  <si>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</si>
  <si>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</si>
  <si>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</si>
  <si>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</si>
  <si>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</si>
  <si>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</si>
  <si>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</si>
  <si>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</si>
  <si>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</si>
  <si>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</si>
  <si>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</si>
  <si>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</si>
  <si>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</si>
  <si>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</si>
  <si>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</si>
  <si>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</si>
  <si>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</si>
  <si>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</si>
  <si>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</si>
  <si>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</si>
  <si>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</si>
  <si>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</si>
  <si>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</si>
  <si>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</si>
  <si>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</si>
  <si>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</si>
  <si>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</si>
  <si>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</si>
  <si>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</si>
  <si>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</si>
  <si>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</si>
  <si>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</si>
  <si>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</si>
  <si>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</si>
  <si>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</si>
  <si>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</si>
  <si>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</si>
  <si>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</si>
  <si>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</si>
  <si>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</si>
  <si>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</si>
  <si>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</si>
  <si>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</si>
  <si>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</si>
  <si>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</si>
  <si>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</si>
  <si>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</si>
  <si>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</si>
  <si>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</si>
  <si>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</si>
  <si>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</si>
  <si>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</si>
  <si>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</si>
  <si>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</si>
  <si>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</si>
  <si>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</si>
  <si>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</si>
  <si>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</si>
  <si>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</si>
  <si>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</si>
  <si>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</si>
  <si>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</si>
  <si>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</si>
  <si>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</si>
  <si>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</si>
  <si>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</si>
  <si>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</si>
  <si>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</si>
  <si>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</si>
  <si>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</si>
  <si>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</si>
  <si>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</si>
  <si>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</si>
  <si>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</si>
  <si>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</si>
  <si>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</si>
  <si>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</si>
  <si>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</si>
  <si>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</si>
  <si>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</si>
  <si>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</si>
  <si>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</si>
  <si>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</si>
  <si>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</si>
  <si>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</si>
  <si>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</si>
  <si>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</si>
  <si>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</si>
  <si>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</si>
  <si>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</si>
  <si>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</si>
  <si>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</si>
  <si>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</si>
  <si>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</si>
  <si>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</si>
  <si>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</si>
  <si>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</si>
  <si>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</si>
  <si>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</si>
  <si>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</si>
  <si>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</si>
  <si>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</si>
  <si>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</si>
  <si>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</si>
  <si>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</si>
  <si>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</si>
  <si>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</si>
  <si>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</si>
  <si>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</si>
  <si>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</si>
  <si>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</si>
  <si>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</si>
  <si>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</si>
  <si>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</si>
  <si>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</si>
  <si>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</si>
  <si>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</si>
  <si>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</si>
  <si>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</si>
  <si>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</si>
  <si>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</si>
  <si>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</si>
  <si>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</si>
  <si>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</si>
  <si>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</si>
  <si>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</si>
  <si>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</si>
  <si>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</si>
  <si>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</si>
  <si>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</si>
  <si>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</si>
  <si>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</si>
  <si>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</si>
  <si>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</si>
  <si>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</si>
  <si>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</si>
  <si>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</si>
  <si>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</si>
  <si>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</si>
  <si>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</si>
  <si>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</si>
  <si>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</si>
  <si>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</si>
  <si>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</si>
  <si>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</si>
  <si>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</si>
  <si>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</si>
  <si>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</si>
  <si>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</si>
  <si>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</si>
  <si>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</si>
  <si>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</si>
  <si>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</si>
  <si>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</si>
  <si>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</si>
  <si>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</si>
  <si>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</si>
  <si>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</si>
  <si>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</si>
  <si>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</si>
  <si>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</si>
  <si>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</si>
  <si>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</si>
  <si>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</si>
  <si>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</si>
  <si>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</si>
  <si>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</si>
  <si>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</si>
  <si>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</si>
  <si>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</si>
  <si>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</si>
  <si>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</si>
  <si>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</si>
  <si>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</si>
  <si>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</si>
  <si>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</si>
  <si>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</si>
  <si>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</si>
  <si>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</si>
  <si>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</si>
  <si>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</si>
  <si>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</si>
  <si>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</si>
  <si>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</si>
  <si>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</si>
  <si>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</si>
  <si>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</si>
  <si>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</si>
  <si>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</si>
  <si>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</si>
  <si>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</si>
  <si>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</si>
  <si>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</si>
  <si>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</si>
  <si>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</si>
  <si>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</si>
  <si>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</si>
  <si>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</si>
  <si>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</si>
  <si>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</si>
  <si>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</si>
  <si>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</si>
  <si>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</si>
  <si>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</si>
  <si>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</si>
  <si>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</si>
  <si>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</si>
  <si>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</si>
  <si>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</si>
  <si>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</si>
  <si>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</si>
  <si>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</si>
  <si>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</si>
  <si>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</si>
  <si>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</si>
  <si>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</si>
  <si>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</si>
  <si>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</si>
  <si>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</si>
  <si>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</si>
  <si>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</si>
  <si>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</si>
  <si>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</si>
  <si>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</si>
  <si>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</si>
  <si>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</si>
  <si>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</si>
  <si>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</si>
  <si>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</si>
  <si>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</si>
  <si>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</si>
  <si>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</si>
  <si>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</si>
  <si>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</si>
  <si>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</si>
  <si>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</si>
  <si>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</si>
  <si>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</si>
  <si>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</si>
  <si>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</si>
  <si>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</si>
  <si>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</si>
  <si>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</si>
  <si>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</si>
  <si>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</si>
  <si>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</si>
  <si>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</si>
  <si>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</si>
  <si>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</si>
  <si>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</si>
  <si>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</si>
  <si>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</si>
  <si>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</si>
  <si>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</si>
  <si>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</si>
  <si>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</si>
  <si>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</si>
  <si>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</si>
  <si>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</si>
  <si>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</si>
  <si>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</si>
  <si>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</si>
  <si>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</si>
  <si>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</si>
  <si>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</si>
  <si>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</si>
  <si>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</si>
  <si>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</si>
  <si>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</si>
  <si>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</si>
  <si>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</si>
  <si>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</si>
  <si>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</si>
  <si>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</si>
  <si>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</si>
  <si>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</si>
  <si>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</si>
  <si>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</si>
  <si>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</si>
  <si>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</si>
  <si>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</si>
  <si>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</si>
  <si>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</si>
  <si>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</si>
  <si>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</si>
  <si>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</si>
  <si>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</si>
  <si>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</si>
  <si>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</si>
  <si>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</si>
  <si>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</si>
  <si>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</si>
  <si>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</si>
  <si>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</si>
  <si>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</si>
  <si>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</si>
  <si>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</si>
  <si>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</si>
  <si>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</si>
  <si>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</si>
  <si>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</si>
  <si>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</si>
  <si>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</si>
  <si>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</si>
  <si>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</si>
  <si>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</si>
  <si>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</si>
  <si>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</si>
  <si>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</si>
  <si>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</si>
  <si>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</si>
  <si>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</si>
  <si>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</si>
  <si>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</si>
  <si>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</si>
  <si>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</si>
  <si>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</si>
  <si>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</si>
  <si>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</si>
  <si>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</si>
  <si>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</si>
  <si>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</si>
  <si>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</si>
  <si>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</si>
  <si>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</si>
  <si>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</si>
  <si>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</si>
  <si>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</si>
  <si>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</si>
  <si>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</si>
  <si>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</si>
  <si>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</si>
  <si>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</si>
  <si>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</si>
  <si>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</si>
  <si>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</si>
  <si>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</si>
  <si>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</si>
  <si>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</si>
  <si>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</si>
  <si>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</si>
  <si>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</si>
  <si>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</si>
  <si>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</si>
  <si>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</si>
  <si>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</si>
  <si>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</si>
  <si>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</si>
  <si>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</si>
  <si>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</si>
  <si>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</si>
  <si>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</si>
  <si>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</si>
  <si>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</si>
  <si>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</si>
  <si>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</si>
  <si>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</si>
  <si>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</si>
  <si>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</si>
  <si>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</si>
  <si>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</si>
  <si>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</si>
  <si>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</si>
  <si>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</si>
  <si>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</si>
  <si>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</si>
  <si>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</si>
  <si>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</si>
  <si>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</si>
  <si>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</si>
  <si>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</si>
  <si>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</si>
  <si>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</si>
  <si>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</si>
  <si>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</si>
  <si>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</si>
  <si>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</si>
  <si>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</si>
  <si>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</si>
  <si>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</si>
  <si>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</si>
  <si>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</si>
  <si>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</si>
  <si>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</si>
  <si>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</si>
  <si>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</si>
  <si>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</si>
  <si>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</si>
  <si>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</si>
  <si>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</si>
  <si>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</si>
  <si>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</si>
  <si>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</si>
  <si>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</si>
  <si>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</si>
  <si>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</si>
  <si>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</si>
  <si>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</si>
  <si>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</si>
  <si>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</si>
  <si>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</si>
  <si>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</si>
  <si>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</si>
  <si>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</si>
  <si>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</si>
  <si>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</si>
  <si>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</si>
  <si>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</si>
  <si>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</si>
  <si>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</si>
  <si>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</si>
  <si>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</si>
  <si>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</si>
  <si>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</si>
  <si>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</si>
  <si>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</si>
  <si>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</si>
  <si>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</si>
  <si>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</si>
  <si>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</si>
  <si>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</si>
  <si>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</si>
  <si>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</si>
  <si>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</si>
  <si>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</si>
  <si>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</si>
  <si>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</si>
  <si>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</si>
  <si>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</si>
  <si>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</si>
  <si>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</si>
  <si>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</si>
  <si>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</si>
  <si>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</si>
  <si>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</si>
  <si>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</si>
  <si>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</si>
  <si>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</si>
  <si>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</si>
  <si>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</si>
  <si>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</si>
  <si>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</si>
  <si>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</si>
  <si>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</si>
  <si>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</si>
  <si>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</si>
  <si>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</si>
  <si>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</si>
  <si>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</si>
  <si>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</si>
  <si>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</si>
  <si>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</si>
  <si>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</si>
  <si>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</si>
  <si>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</si>
  <si>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</si>
  <si>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</si>
  <si>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</si>
  <si>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</si>
  <si>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</si>
  <si>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</si>
  <si>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</si>
  <si>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</si>
  <si>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</si>
  <si>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</si>
  <si>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</si>
  <si>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</si>
  <si>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</si>
  <si>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</si>
  <si>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</si>
  <si>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</si>
  <si>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</si>
  <si>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</si>
  <si>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</si>
  <si>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</si>
  <si>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</si>
  <si>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</si>
  <si>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</si>
  <si>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</si>
  <si>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</si>
  <si>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</si>
  <si>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</si>
  <si>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</si>
  <si>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</si>
  <si>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</si>
  <si>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</si>
  <si>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</si>
  <si>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</si>
  <si>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</si>
  <si>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</si>
  <si>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</si>
  <si>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</si>
  <si>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</si>
  <si>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</si>
  <si>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</si>
  <si>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</si>
  <si>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</si>
  <si>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</si>
  <si>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</si>
  <si>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</si>
  <si>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</si>
  <si>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</si>
  <si>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</si>
  <si>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</si>
  <si>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</si>
  <si>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</si>
  <si>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</si>
  <si>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</si>
  <si>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</si>
  <si>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</si>
  <si>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</si>
  <si>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</si>
  <si>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</si>
  <si>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</si>
  <si>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</si>
  <si>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</si>
  <si>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</si>
  <si>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</si>
  <si>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</si>
  <si>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</si>
  <si>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</si>
  <si>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</si>
  <si>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</si>
  <si>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</si>
  <si>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</si>
  <si>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</si>
  <si>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</si>
  <si>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</si>
  <si>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</si>
  <si>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</si>
  <si>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</si>
  <si>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</si>
  <si>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</si>
  <si>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</si>
  <si>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</si>
  <si>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</si>
  <si>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</si>
  <si>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</si>
  <si>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</si>
  <si>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</si>
  <si>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</si>
  <si>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</si>
  <si>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</si>
  <si>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</si>
  <si>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</si>
  <si>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</si>
  <si>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</si>
  <si>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</si>
  <si>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</si>
  <si>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</si>
  <si>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</si>
  <si>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</si>
  <si>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</si>
  <si>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</si>
  <si>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</si>
  <si>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</si>
  <si>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</si>
  <si>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</si>
  <si>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</si>
  <si>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</si>
  <si>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</si>
  <si>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</si>
  <si>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</si>
  <si>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</si>
  <si>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</si>
  <si>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</si>
  <si>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</si>
  <si>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</si>
  <si>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</si>
  <si>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</si>
  <si>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</si>
  <si>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</si>
  <si>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</si>
  <si>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</si>
  <si>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</si>
  <si>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</si>
  <si>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</si>
  <si>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</si>
  <si>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</si>
  <si>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</si>
  <si>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</si>
  <si>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</si>
  <si>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</si>
  <si>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</si>
  <si>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</si>
  <si>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</si>
  <si>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</si>
  <si>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</si>
  <si>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</si>
  <si>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</si>
  <si>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</si>
  <si>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</si>
  <si>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</si>
  <si>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</si>
  <si>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</si>
  <si>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</si>
  <si>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</si>
  <si>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</si>
  <si>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</si>
  <si>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</si>
  <si>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</si>
  <si>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</si>
  <si>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</si>
  <si>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</si>
  <si>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</si>
  <si>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</si>
  <si>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</si>
  <si>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</si>
  <si>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</si>
  <si>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</si>
  <si>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</si>
  <si>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</si>
  <si>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</si>
  <si>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</si>
  <si>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</si>
  <si>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</si>
  <si>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</si>
  <si>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</si>
  <si>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</si>
  <si>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</si>
  <si>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</si>
  <si>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</si>
  <si>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</si>
  <si>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</si>
  <si>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</si>
  <si>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</si>
  <si>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</si>
  <si>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</si>
  <si>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</si>
  <si>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</si>
  <si>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</si>
  <si>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</si>
  <si>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</si>
  <si>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</si>
  <si>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</si>
  <si>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</si>
  <si>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</si>
  <si>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</si>
  <si>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</si>
  <si>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</si>
  <si>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</si>
  <si>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</si>
  <si>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</si>
  <si>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</si>
  <si>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</si>
  <si>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</si>
  <si>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</si>
  <si>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</si>
  <si>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</si>
  <si>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</si>
  <si>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</si>
  <si>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</si>
  <si>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</si>
  <si>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</si>
  <si>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</si>
  <si>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</si>
  <si>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</si>
  <si>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</si>
  <si>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</si>
  <si>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</si>
  <si>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</si>
  <si>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</si>
  <si>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</si>
  <si>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</si>
  <si>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</si>
  <si>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</si>
  <si>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</si>
  <si>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</si>
  <si>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</si>
  <si>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</si>
  <si>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</si>
  <si>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</si>
  <si>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</si>
  <si>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</si>
  <si>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</si>
  <si>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</si>
  <si>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</si>
  <si>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</si>
  <si>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</si>
  <si>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</si>
  <si>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</si>
  <si>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</si>
  <si>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</si>
  <si>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</si>
  <si>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</si>
  <si>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</si>
  <si>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</si>
  <si>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</si>
  <si>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</si>
  <si>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</si>
  <si>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</si>
  <si>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</si>
  <si>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</si>
  <si>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</si>
  <si>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</si>
  <si>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</si>
  <si>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</si>
  <si>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</si>
  <si>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</si>
  <si>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</si>
  <si>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</si>
  <si>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</si>
  <si>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</si>
  <si>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</si>
  <si>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</si>
  <si>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</si>
  <si>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</si>
  <si>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</si>
  <si>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</si>
  <si>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</si>
  <si>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</si>
  <si>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</si>
  <si>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</si>
  <si>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</si>
  <si>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</si>
  <si>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</si>
  <si>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</si>
  <si>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</si>
  <si>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</si>
  <si>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</si>
  <si>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</si>
  <si>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</si>
  <si>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</si>
  <si>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</si>
  <si>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</si>
  <si>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</si>
  <si>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</si>
  <si>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</si>
  <si>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</si>
  <si>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</si>
  <si>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</si>
  <si>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</si>
  <si>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</si>
  <si>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</si>
  <si>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</si>
  <si>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</si>
  <si>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</si>
  <si>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</si>
  <si>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</si>
  <si>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</si>
  <si>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</si>
  <si>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</si>
  <si>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</si>
  <si>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</si>
  <si>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</si>
  <si>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</si>
  <si>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</si>
  <si>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</si>
  <si>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</si>
  <si>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</si>
  <si>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</si>
  <si>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</si>
  <si>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</si>
  <si>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</si>
  <si>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</si>
  <si>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</si>
  <si>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</si>
  <si>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</si>
  <si>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</si>
  <si>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</si>
  <si>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</si>
  <si>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</si>
  <si>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</si>
  <si>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</si>
  <si>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</si>
  <si>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</si>
  <si>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</si>
  <si>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</si>
  <si>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</si>
  <si>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</si>
  <si>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</si>
  <si>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</si>
  <si>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</si>
  <si>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</si>
  <si>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</si>
  <si>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</si>
  <si>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</si>
  <si>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</si>
  <si>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</si>
  <si>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</si>
  <si>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</si>
  <si>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</si>
  <si>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</si>
  <si>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</si>
  <si>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</si>
  <si>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</si>
  <si>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</si>
  <si>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</si>
  <si>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</si>
  <si>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</si>
  <si>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</si>
  <si>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</si>
  <si>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</si>
  <si>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</si>
  <si>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</si>
  <si>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</si>
  <si>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</si>
  <si>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</si>
  <si>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</si>
  <si>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</si>
  <si>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</si>
  <si>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</si>
  <si>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</si>
  <si>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</si>
  <si>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</si>
  <si>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</si>
  <si>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</si>
  <si>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</si>
  <si>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</si>
  <si>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</si>
  <si>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</si>
  <si>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</si>
  <si>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</si>
  <si>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</si>
  <si>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</si>
  <si>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</si>
  <si>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</si>
  <si>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</si>
  <si>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</si>
  <si>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</si>
  <si>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</si>
  <si>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</si>
  <si>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</si>
  <si>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</si>
  <si>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</si>
  <si>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</si>
  <si>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</si>
  <si>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</si>
  <si>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</si>
  <si>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</si>
  <si>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</si>
  <si>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</si>
  <si>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</si>
  <si>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</si>
  <si>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</si>
  <si>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</si>
  <si>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</si>
  <si>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</si>
  <si>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</si>
  <si>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</si>
  <si>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</si>
  <si>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</si>
  <si>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</si>
  <si>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</si>
  <si>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</si>
  <si>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</si>
  <si>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</si>
  <si>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</si>
  <si>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</si>
  <si>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</si>
  <si>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</si>
  <si>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</si>
  <si>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</si>
  <si>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</si>
  <si>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</si>
  <si>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</si>
  <si>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</si>
  <si>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</si>
  <si>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</si>
  <si>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</si>
  <si>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</si>
  <si>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</si>
  <si>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</si>
  <si>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</si>
  <si>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</si>
  <si>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</si>
  <si>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</si>
  <si>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</si>
  <si>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</si>
  <si>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</si>
  <si>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</si>
  <si>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</si>
  <si>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</si>
  <si>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</si>
  <si>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</si>
  <si>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</si>
  <si>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</si>
  <si>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</si>
  <si>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</si>
  <si>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</si>
  <si>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</si>
  <si>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</si>
  <si>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</si>
  <si>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</si>
  <si>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</si>
  <si>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</si>
  <si>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</si>
  <si>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</si>
  <si>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</si>
  <si>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</si>
  <si>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</si>
  <si>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</si>
  <si>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</si>
  <si>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</si>
  <si>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</si>
  <si>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</si>
  <si>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</si>
  <si>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</si>
  <si>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</si>
  <si>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</si>
  <si>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</si>
  <si>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</si>
  <si>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</si>
  <si>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</si>
  <si>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</si>
  <si>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</si>
  <si>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</si>
  <si>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</si>
  <si>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</si>
  <si>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</si>
  <si>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</si>
  <si>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</si>
  <si>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</si>
  <si>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</si>
  <si>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</si>
  <si>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</si>
  <si>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</si>
  <si>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</si>
  <si>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</si>
  <si>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</si>
  <si>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</si>
  <si>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</si>
  <si>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</si>
  <si>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</si>
  <si>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</si>
  <si>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</si>
  <si>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</si>
  <si>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</si>
  <si>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</si>
  <si>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</si>
  <si>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</si>
  <si>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</si>
  <si>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</si>
  <si>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</si>
  <si>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</si>
  <si>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</si>
  <si>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</si>
  <si>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</si>
  <si>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</si>
  <si>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</si>
  <si>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</si>
  <si>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</si>
  <si>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</si>
  <si>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</si>
  <si>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</si>
  <si>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</si>
  <si>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</si>
  <si>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</si>
  <si>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</si>
  <si>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</si>
  <si>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</si>
  <si>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</si>
  <si>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</si>
  <si>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</si>
  <si>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</si>
  <si>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</si>
  <si>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</si>
  <si>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</si>
  <si>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</si>
  <si>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</si>
  <si>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</si>
  <si>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</si>
  <si>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</si>
  <si>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</si>
  <si>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</si>
  <si>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</si>
  <si>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</si>
  <si>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</si>
  <si>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</si>
  <si>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</si>
  <si>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</si>
  <si>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</si>
  <si>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</si>
  <si>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</si>
  <si>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</si>
  <si>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</si>
  <si>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</si>
  <si>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</si>
  <si>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</si>
  <si>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</si>
  <si>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</si>
  <si>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</si>
  <si>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</si>
  <si>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</si>
  <si>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</si>
  <si>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</si>
  <si>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</si>
  <si>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</si>
  <si>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</si>
  <si>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</si>
  <si>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</si>
  <si>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</si>
  <si>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</si>
  <si>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</si>
  <si>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</si>
  <si>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</si>
  <si>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</si>
  <si>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</si>
  <si>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</si>
  <si>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</si>
  <si>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</si>
  <si>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</si>
  <si>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</si>
  <si>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</si>
  <si>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</si>
  <si>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</si>
  <si>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</si>
  <si>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</si>
  <si>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</si>
  <si>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</si>
  <si>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</si>
  <si>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</si>
  <si>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</si>
  <si>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</si>
  <si>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</si>
  <si>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</si>
  <si>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</si>
  <si>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</si>
  <si>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</si>
  <si>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</si>
  <si>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</si>
  <si>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</si>
  <si>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</si>
  <si>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</si>
  <si>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</si>
  <si>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</si>
  <si>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</si>
  <si>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</si>
  <si>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</si>
  <si>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</si>
  <si>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</si>
  <si>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</si>
  <si>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</si>
  <si>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</si>
  <si>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</si>
  <si>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</si>
  <si>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</si>
  <si>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</si>
  <si>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</si>
  <si>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</si>
  <si>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</si>
  <si>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</si>
  <si>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</si>
  <si>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</si>
  <si>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</si>
  <si>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</si>
  <si>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</si>
  <si>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</si>
  <si>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</si>
  <si>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</si>
  <si>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</si>
  <si>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</si>
  <si>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</si>
  <si>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</si>
  <si>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</si>
  <si>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</si>
  <si>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</si>
  <si>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</si>
  <si>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</si>
  <si>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</si>
  <si>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</si>
  <si>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</si>
  <si>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</si>
  <si>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</si>
  <si>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</si>
  <si>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</si>
  <si>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</si>
  <si>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</si>
  <si>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</si>
  <si>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</si>
  <si>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</si>
  <si>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</si>
  <si>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</si>
  <si>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</si>
  <si>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</si>
  <si>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</si>
  <si>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</si>
  <si>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</si>
  <si>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</si>
  <si>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</si>
  <si>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</si>
  <si>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</si>
  <si>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</si>
  <si>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</si>
  <si>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</si>
  <si>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</si>
  <si>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</si>
  <si>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</si>
  <si>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</si>
  <si>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</si>
  <si>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</si>
  <si>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</si>
  <si>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</si>
  <si>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</si>
  <si>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</si>
  <si>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</si>
  <si>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</si>
  <si>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</si>
  <si>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</si>
  <si>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</si>
  <si>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</si>
  <si>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</si>
  <si>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</si>
  <si>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</si>
  <si>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</si>
  <si>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</si>
  <si>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</si>
  <si>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</si>
  <si>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</si>
  <si>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</si>
  <si>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</si>
  <si>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</si>
  <si>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</si>
  <si>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</si>
  <si>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</si>
  <si>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</si>
  <si>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</si>
  <si>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</si>
  <si>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</si>
  <si>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</si>
  <si>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</si>
  <si>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</si>
  <si>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</si>
  <si>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</si>
  <si>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</si>
  <si>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</si>
  <si>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</si>
  <si>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</si>
  <si>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</si>
  <si>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</si>
  <si>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</si>
  <si>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</si>
  <si>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</si>
  <si>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</si>
  <si>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</si>
  <si>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</si>
  <si>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</si>
  <si>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</si>
  <si>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</si>
  <si>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</si>
  <si>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</si>
  <si>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</si>
  <si>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</si>
  <si>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</si>
  <si>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</si>
  <si>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</si>
  <si>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</si>
  <si>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</si>
  <si>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</si>
  <si>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</si>
  <si>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</si>
  <si>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</si>
  <si>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</si>
  <si>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</si>
  <si>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</si>
  <si>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</si>
  <si>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</si>
  <si>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</si>
  <si>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</si>
  <si>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</si>
  <si>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</si>
  <si>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</si>
  <si>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</si>
  <si>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</si>
  <si>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</si>
  <si>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</si>
  <si>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</si>
  <si>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</si>
  <si>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</si>
  <si>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</si>
  <si>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</si>
  <si>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</si>
  <si>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</si>
  <si>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</si>
  <si>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</si>
  <si>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</si>
  <si>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</si>
  <si>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</si>
  <si>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</si>
  <si>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</si>
  <si>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</si>
  <si>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</si>
  <si>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</si>
  <si>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</si>
  <si>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</si>
  <si>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</si>
  <si>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</si>
  <si>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</si>
  <si>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</si>
  <si>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</si>
  <si>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</si>
  <si>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</si>
  <si>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</si>
  <si>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</si>
  <si>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</si>
  <si>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</si>
  <si>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</si>
  <si>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</si>
  <si>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</si>
  <si>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</si>
  <si>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</si>
  <si>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</si>
  <si>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</si>
  <si>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</si>
  <si>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</si>
  <si>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</si>
  <si>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</si>
  <si>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</si>
  <si>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</si>
  <si>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</si>
  <si>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</si>
  <si>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</si>
  <si>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</si>
  <si>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</si>
  <si>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</si>
  <si>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</si>
  <si>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</si>
  <si>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</si>
  <si>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</si>
  <si>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</si>
  <si>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</si>
  <si>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</si>
  <si>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</si>
  <si>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</si>
  <si>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</si>
  <si>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</si>
  <si>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</si>
  <si>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</si>
  <si>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</si>
  <si>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</si>
  <si>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</si>
  <si>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</si>
  <si>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</si>
  <si>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</si>
  <si>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</si>
  <si>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</si>
  <si>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</si>
  <si>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</si>
  <si>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</si>
  <si>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</si>
  <si>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</si>
  <si>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</si>
  <si>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</si>
  <si>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</si>
  <si>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</si>
  <si>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</si>
  <si>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</si>
  <si>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</si>
  <si>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</si>
  <si>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</si>
  <si>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</si>
  <si>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</si>
  <si>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</si>
  <si>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</si>
  <si>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</si>
  <si>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</si>
  <si>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</si>
  <si>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</si>
  <si>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</si>
  <si>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</si>
  <si>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</si>
  <si>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</si>
  <si>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</si>
  <si>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</si>
  <si>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</si>
  <si>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</si>
  <si>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</si>
  <si>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</si>
  <si>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</si>
  <si>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</si>
  <si>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</si>
  <si>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</si>
  <si>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</si>
  <si>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</si>
  <si>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</si>
  <si>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</si>
  <si>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</si>
  <si>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</si>
  <si>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</si>
  <si>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</si>
  <si>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</si>
  <si>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</si>
  <si>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</si>
  <si>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</si>
  <si>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</si>
  <si>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</si>
  <si>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</si>
  <si>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</si>
  <si>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</si>
  <si>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</si>
  <si>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</si>
  <si>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</si>
  <si>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</si>
  <si>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</si>
  <si>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</si>
  <si>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</si>
  <si>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</si>
  <si>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</si>
  <si>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</si>
  <si>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</si>
  <si>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</si>
  <si>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</si>
  <si>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</si>
  <si>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</si>
  <si>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</si>
  <si>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</si>
  <si>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</si>
  <si>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</si>
  <si>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</si>
  <si>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</si>
  <si>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</si>
  <si>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</si>
  <si>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</si>
  <si>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</si>
  <si>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</si>
  <si>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</si>
  <si>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</si>
  <si>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</si>
  <si>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</si>
  <si>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</si>
  <si>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</si>
  <si>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</si>
  <si>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</si>
  <si>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</si>
  <si>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</si>
  <si>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</si>
  <si>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</si>
  <si>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</si>
  <si>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</si>
  <si>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</si>
  <si>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</si>
  <si>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</si>
  <si>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</si>
  <si>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</si>
  <si>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</si>
  <si>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</si>
  <si>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</si>
  <si>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</si>
  <si>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</si>
  <si>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</si>
  <si>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</si>
  <si>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</si>
  <si>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</si>
  <si>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</si>
  <si>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</si>
  <si>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</si>
  <si>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</si>
  <si>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</si>
  <si>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</si>
  <si>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</si>
  <si>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</si>
  <si>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</si>
  <si>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</si>
  <si>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</si>
  <si>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</si>
  <si>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</si>
  <si>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</si>
  <si>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</si>
  <si>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</si>
  <si>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</si>
  <si>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</si>
  <si>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</si>
  <si>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</si>
  <si>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</si>
  <si>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</si>
  <si>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</si>
  <si>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</si>
  <si>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</si>
  <si>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</si>
  <si>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</si>
  <si>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</si>
  <si>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</si>
  <si>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</si>
  <si>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</si>
  <si>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</si>
  <si>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</si>
  <si>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</si>
  <si>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</si>
  <si>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</si>
  <si>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</si>
  <si>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</si>
  <si>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</si>
  <si>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</si>
  <si>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</si>
  <si>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</si>
  <si>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</si>
  <si>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</si>
  <si>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</si>
  <si>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</si>
  <si>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</si>
  <si>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</si>
  <si>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</si>
  <si>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</si>
  <si>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</si>
  <si>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</si>
  <si>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</si>
  <si>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</si>
  <si>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</si>
  <si>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</si>
  <si>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</si>
  <si>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</si>
  <si>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</si>
  <si>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</si>
  <si>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</si>
  <si>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</si>
  <si>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</si>
  <si>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</si>
  <si>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</si>
  <si>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</si>
  <si>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</si>
  <si>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</si>
  <si>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</si>
  <si>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</si>
  <si>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</si>
  <si>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</si>
  <si>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</si>
  <si>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</si>
  <si>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</si>
  <si>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</si>
  <si>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</si>
  <si>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</si>
  <si>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</si>
  <si>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</si>
  <si>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</si>
  <si>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</si>
  <si>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</si>
  <si>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</si>
  <si>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</si>
  <si>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</si>
  <si>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</si>
  <si>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</si>
  <si>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</si>
  <si>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</si>
  <si>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</si>
  <si>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</si>
  <si>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</si>
  <si>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</si>
  <si>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</si>
  <si>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</si>
  <si>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</si>
  <si>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</si>
  <si>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</si>
  <si>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</si>
  <si>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</si>
  <si>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</si>
  <si>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</si>
  <si>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</si>
  <si>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</si>
  <si>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</si>
  <si>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</si>
  <si>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</si>
  <si>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</si>
  <si>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</si>
  <si>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</si>
  <si>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</si>
  <si>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</si>
  <si>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</si>
  <si>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</si>
  <si>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</si>
  <si>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</si>
  <si>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</si>
  <si>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</si>
  <si>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</si>
  <si>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</si>
  <si>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</si>
  <si>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</si>
  <si>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</si>
  <si>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</si>
  <si>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</si>
  <si>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</si>
  <si>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</si>
  <si>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</si>
  <si>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</si>
  <si>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</si>
  <si>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</si>
  <si>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</si>
  <si>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</si>
  <si>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</si>
  <si>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</si>
  <si>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</si>
  <si>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</si>
  <si>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</si>
  <si>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</si>
  <si>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</si>
  <si>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</si>
  <si>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</si>
  <si>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</si>
  <si>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</si>
  <si>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</si>
  <si>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</si>
  <si>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</si>
  <si>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</si>
  <si>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</si>
  <si>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</si>
  <si>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</si>
  <si>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</si>
  <si>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</si>
  <si>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</si>
  <si>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</si>
  <si>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</si>
  <si>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</si>
  <si>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</si>
  <si>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</si>
  <si>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</si>
  <si>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</si>
  <si>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</si>
  <si>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</si>
  <si>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</si>
  <si>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</si>
  <si>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</si>
  <si>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</si>
  <si>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</si>
  <si>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</si>
  <si>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</si>
  <si>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</si>
  <si>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</si>
  <si>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</si>
  <si>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</si>
  <si>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</si>
  <si>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</si>
  <si>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</si>
  <si>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</si>
  <si>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</si>
  <si>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</si>
  <si>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</si>
  <si>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</si>
  <si>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</si>
  <si>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</si>
  <si>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</si>
  <si>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</si>
  <si>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</si>
  <si>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</si>
  <si>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</si>
  <si>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</si>
  <si>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</si>
  <si>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</si>
  <si>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</si>
  <si>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</si>
  <si>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</si>
  <si>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</si>
  <si>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</si>
  <si>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</si>
  <si>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</si>
  <si>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</si>
  <si>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</si>
  <si>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</si>
  <si>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</si>
  <si>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</si>
  <si>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</si>
  <si>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</si>
  <si>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</si>
  <si>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</si>
  <si>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</si>
  <si>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</si>
  <si>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</si>
  <si>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</si>
  <si>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</si>
  <si>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</si>
  <si>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</si>
  <si>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</si>
  <si>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</si>
  <si>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</si>
  <si>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</si>
  <si>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</si>
  <si>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</si>
  <si>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</si>
  <si>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</si>
  <si>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</si>
  <si>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</si>
  <si>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</si>
  <si>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</si>
  <si>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</si>
  <si>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</si>
  <si>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</si>
  <si>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</si>
  <si>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</si>
  <si>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</si>
  <si>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</si>
  <si>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</si>
  <si>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</si>
  <si>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</si>
  <si>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</si>
  <si>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</si>
  <si>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</si>
  <si>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</si>
  <si>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</si>
  <si>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</si>
  <si>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</si>
  <si>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</si>
  <si>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</si>
  <si>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</si>
  <si>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</si>
  <si>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</si>
  <si>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</si>
  <si>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</si>
  <si>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</si>
  <si>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</si>
  <si>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</si>
  <si>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</si>
  <si>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</si>
  <si>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</si>
  <si>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</si>
  <si>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</si>
  <si>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</si>
  <si>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</si>
  <si>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</si>
  <si>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</si>
  <si>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</si>
  <si>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</si>
  <si>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</si>
  <si>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</si>
  <si>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</si>
  <si>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</si>
  <si>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</si>
  <si>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</si>
  <si>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</si>
  <si>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</si>
  <si>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</si>
  <si>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</si>
  <si>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</si>
  <si>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</si>
  <si>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</si>
  <si>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</si>
  <si>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</si>
  <si>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</si>
  <si>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</si>
  <si>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</si>
  <si>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</si>
  <si>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</si>
  <si>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</si>
  <si>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</si>
  <si>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</si>
  <si>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</si>
  <si>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</si>
  <si>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</si>
  <si>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</si>
  <si>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</si>
  <si>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</si>
  <si>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</si>
  <si>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</si>
  <si>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</si>
  <si>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</si>
  <si>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</si>
  <si>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</si>
  <si>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</si>
  <si>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</si>
  <si>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</si>
  <si>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</si>
  <si>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</si>
  <si>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</si>
  <si>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</si>
  <si>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</si>
  <si>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</si>
  <si>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</si>
  <si>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</si>
  <si>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</si>
  <si>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</si>
  <si>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</si>
  <si>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</si>
  <si>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</si>
  <si>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</si>
  <si>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</si>
  <si>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</si>
  <si>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</si>
  <si>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</si>
  <si>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</si>
  <si>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</si>
  <si>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</si>
  <si>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</si>
  <si>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</si>
  <si>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</si>
  <si>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</si>
  <si>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</si>
  <si>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</si>
  <si>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</si>
  <si>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</si>
  <si>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</si>
  <si>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</si>
  <si>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</si>
  <si>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</si>
  <si>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</si>
  <si>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</si>
  <si>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</si>
  <si>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</si>
  <si>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</si>
  <si>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</si>
  <si>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</si>
  <si>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</si>
  <si>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</si>
  <si>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</si>
  <si>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</si>
  <si>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</si>
  <si>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</si>
  <si>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</si>
  <si>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</si>
  <si>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</si>
  <si>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</si>
  <si>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</si>
  <si>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</si>
  <si>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</si>
  <si>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</si>
  <si>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</si>
  <si>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</si>
  <si>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</si>
  <si>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</si>
  <si>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</si>
  <si>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</si>
  <si>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</si>
  <si>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</si>
  <si>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</si>
  <si>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</si>
  <si>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</si>
  <si>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</si>
  <si>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</si>
  <si>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</si>
  <si>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</si>
  <si>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</si>
  <si>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</si>
  <si>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</si>
  <si>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</si>
  <si>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</si>
  <si>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</si>
  <si>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</si>
  <si>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</si>
  <si>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</si>
  <si>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</si>
  <si>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</si>
  <si>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</si>
  <si>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</si>
  <si>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</si>
  <si>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</si>
  <si>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</si>
  <si>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</si>
  <si>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</si>
  <si>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</si>
  <si>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</si>
  <si>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</si>
  <si>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</si>
  <si>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</si>
  <si>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</si>
  <si>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</si>
  <si>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</si>
  <si>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</si>
  <si>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</si>
  <si>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</si>
  <si>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</si>
  <si>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</si>
  <si>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</si>
  <si>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</si>
  <si>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</si>
  <si>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</si>
  <si>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</si>
  <si>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</si>
  <si>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</si>
  <si>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</si>
  <si>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</si>
  <si>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</si>
  <si>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</si>
  <si>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</si>
  <si>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</si>
  <si>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</si>
  <si>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</si>
  <si>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</si>
  <si>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</si>
  <si>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</si>
  <si>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</si>
  <si>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</si>
  <si>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</si>
  <si>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</si>
  <si>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</si>
  <si>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</si>
  <si>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</si>
  <si>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</si>
  <si>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</si>
  <si>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</si>
  <si>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</si>
  <si>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</si>
  <si>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</si>
  <si>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</si>
  <si>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</si>
  <si>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</si>
  <si>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</si>
  <si>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</si>
  <si>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</si>
  <si>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</si>
  <si>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</si>
  <si>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</si>
  <si>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</si>
  <si>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</si>
  <si>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</si>
  <si>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</si>
  <si>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</si>
  <si>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</si>
  <si>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</si>
  <si>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</si>
  <si>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</si>
  <si>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</si>
  <si>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</si>
  <si>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</si>
  <si>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</si>
  <si>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</si>
  <si>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</si>
  <si>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</si>
  <si>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</si>
  <si>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</si>
  <si>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</si>
  <si>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</si>
  <si>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</si>
  <si>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</si>
  <si>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</si>
  <si>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</si>
  <si>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</si>
  <si>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</si>
  <si>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</si>
  <si>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</si>
  <si>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</si>
  <si>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</si>
  <si>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</si>
  <si>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</si>
  <si>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</si>
  <si>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</si>
  <si>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</si>
  <si>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</si>
  <si>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</si>
  <si>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</si>
  <si>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</si>
  <si>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</si>
  <si>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</si>
  <si>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</si>
  <si>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</si>
  <si>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</si>
  <si>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</si>
  <si>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</si>
  <si>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</si>
  <si>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</si>
  <si>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</si>
  <si>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</si>
  <si>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</si>
  <si>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</si>
  <si>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</si>
  <si>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</si>
  <si>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</si>
  <si>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</si>
  <si>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</si>
  <si>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</si>
  <si>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</si>
  <si>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</si>
  <si>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</si>
  <si>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</si>
  <si>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</si>
  <si>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</si>
  <si>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</si>
  <si>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</si>
  <si>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</si>
  <si>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</si>
  <si>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</si>
  <si>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</si>
  <si>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</si>
  <si>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</si>
  <si>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</si>
  <si>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</si>
  <si>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</si>
  <si>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</si>
  <si>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</si>
  <si>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</si>
  <si>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</si>
  <si>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</si>
  <si>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</si>
  <si>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</si>
  <si>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</si>
  <si>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</si>
  <si>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</si>
  <si>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</si>
  <si>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</si>
  <si>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</si>
  <si>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</si>
  <si>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</si>
  <si>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</si>
  <si>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</si>
  <si>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</si>
  <si>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</si>
  <si>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</si>
  <si>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</si>
  <si>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</si>
  <si>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</si>
  <si>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</si>
  <si>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</si>
  <si>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</si>
  <si>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</si>
  <si>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</si>
  <si>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</si>
  <si>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</si>
  <si>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</si>
  <si>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</si>
  <si>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</si>
  <si>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</si>
  <si>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</si>
  <si>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</si>
  <si>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</si>
  <si>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</si>
  <si>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</si>
  <si>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</si>
  <si>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</si>
  <si>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</si>
  <si>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</si>
  <si>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</si>
  <si>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</si>
  <si>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</si>
  <si>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</si>
  <si>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</si>
  <si>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</si>
  <si>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</si>
  <si>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</si>
  <si>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</si>
  <si>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</si>
  <si>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</si>
  <si>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</si>
  <si>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</si>
  <si>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</si>
  <si>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</si>
  <si>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</si>
  <si>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</si>
  <si>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</si>
  <si>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</si>
  <si>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</si>
  <si>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</si>
  <si>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</si>
  <si>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</si>
  <si>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</si>
  <si>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</si>
  <si>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</si>
  <si>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</si>
  <si>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</si>
  <si>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</si>
  <si>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</si>
  <si>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</si>
  <si>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</si>
  <si>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</si>
  <si>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</si>
  <si>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</si>
  <si>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</si>
  <si>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</si>
  <si>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</si>
  <si>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</si>
  <si>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</si>
  <si>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</si>
  <si>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</si>
  <si>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</si>
  <si>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</si>
  <si>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</si>
  <si>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</si>
  <si>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</si>
  <si>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</si>
  <si>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</si>
  <si>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</si>
  <si>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</si>
  <si>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</si>
  <si>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</si>
  <si>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</si>
  <si>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</si>
  <si>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</si>
  <si>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</si>
  <si>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</si>
  <si>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</si>
  <si>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</si>
  <si>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</si>
  <si>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</si>
  <si>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</si>
  <si>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</si>
  <si>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</si>
  <si>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</si>
  <si>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</si>
  <si>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</si>
  <si>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</si>
  <si>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</si>
  <si>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</si>
  <si>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</si>
  <si>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</si>
  <si>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</si>
  <si>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</si>
  <si>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</si>
  <si>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</si>
  <si>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</si>
  <si>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</si>
  <si>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</si>
  <si>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</si>
  <si>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</si>
  <si>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</si>
  <si>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</si>
  <si>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</si>
  <si>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</si>
  <si>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</si>
  <si>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</si>
  <si>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</si>
  <si>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</si>
  <si>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</si>
  <si>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</si>
  <si>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</si>
  <si>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</si>
  <si>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</si>
  <si>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</si>
  <si>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</si>
  <si>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</si>
  <si>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</si>
  <si>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</si>
  <si>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</si>
  <si>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</si>
  <si>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</si>
  <si>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</si>
  <si>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</si>
  <si>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</si>
  <si>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</si>
  <si>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</si>
  <si>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</si>
  <si>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</si>
  <si>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</si>
  <si>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</si>
  <si>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</si>
  <si>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</si>
  <si>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</si>
  <si>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</si>
  <si>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</si>
  <si>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</si>
  <si>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</si>
  <si>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</si>
  <si>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</si>
  <si>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</si>
  <si>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</si>
  <si>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</si>
  <si>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</si>
  <si>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</si>
  <si>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</si>
  <si>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</si>
  <si>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</si>
  <si>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</si>
  <si>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</si>
  <si>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</si>
  <si>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</si>
  <si>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</si>
  <si>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</si>
  <si>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</si>
  <si>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</si>
  <si>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</si>
  <si>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</si>
  <si>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</si>
  <si>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</si>
  <si>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</si>
  <si>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</si>
  <si>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</si>
  <si>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</si>
  <si>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</si>
  <si>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</si>
  <si>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</si>
  <si>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</si>
  <si>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</si>
  <si>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</si>
  <si>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</si>
  <si>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</si>
  <si>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</si>
  <si>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</si>
  <si>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</si>
  <si>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</si>
  <si>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</si>
  <si>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</si>
  <si>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</si>
  <si>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</si>
  <si>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</si>
  <si>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</si>
  <si>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</si>
  <si>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</si>
  <si>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</si>
  <si>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</si>
  <si>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</si>
  <si>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</si>
  <si>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</si>
  <si>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</si>
  <si>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</si>
  <si>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</si>
  <si>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</si>
  <si>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</si>
  <si>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</si>
  <si>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</si>
  <si>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</si>
  <si>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</si>
  <si>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</si>
  <si>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</si>
  <si>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</si>
  <si>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</si>
  <si>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</si>
  <si>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</si>
  <si>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</si>
  <si>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</si>
  <si>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</si>
  <si>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</si>
  <si>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</si>
  <si>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</si>
  <si>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</si>
  <si>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</si>
  <si>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</si>
  <si>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</si>
  <si>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</si>
  <si>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</si>
  <si>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</si>
  <si>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</si>
  <si>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</si>
  <si>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</si>
  <si>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</si>
  <si>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</si>
  <si>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</si>
  <si>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</si>
  <si>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</si>
  <si>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</si>
  <si>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</si>
  <si>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</si>
  <si>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</si>
  <si>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</si>
  <si>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</si>
  <si>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</si>
  <si>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</si>
  <si>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</si>
  <si>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</si>
  <si>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</si>
  <si>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</si>
  <si>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</si>
  <si>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</si>
  <si>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</si>
  <si>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</si>
  <si>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</si>
  <si>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</si>
  <si>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</si>
  <si>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</si>
  <si>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</si>
  <si>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</si>
  <si>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</si>
  <si>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</si>
  <si>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</si>
  <si>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</si>
  <si>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</si>
  <si>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</si>
  <si>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</si>
  <si>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</si>
  <si>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</si>
  <si>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</si>
  <si>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</si>
  <si>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</si>
  <si>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</si>
  <si>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</si>
  <si>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</si>
  <si>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</si>
  <si>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</si>
  <si>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</si>
  <si>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</si>
  <si>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</si>
  <si>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</si>
  <si>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</si>
  <si>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</si>
  <si>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</si>
  <si>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</si>
  <si>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</si>
  <si>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</si>
  <si>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</si>
  <si>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</si>
  <si>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</si>
  <si>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</si>
  <si>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</si>
  <si>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</si>
  <si>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</si>
  <si>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</si>
  <si>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</si>
  <si>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</si>
  <si>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</si>
  <si>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</si>
  <si>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</si>
  <si>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</si>
  <si>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</si>
  <si>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</si>
  <si>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</si>
  <si>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</si>
  <si>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</si>
  <si>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</si>
  <si>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</si>
  <si>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</si>
  <si>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</si>
  <si>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</si>
  <si>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</si>
  <si>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</si>
  <si>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</si>
  <si>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</si>
  <si>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</si>
  <si>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</si>
  <si>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</si>
  <si>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</si>
  <si>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</si>
  <si>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</si>
  <si>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</si>
  <si>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</si>
  <si>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</si>
  <si>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</si>
  <si>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</si>
  <si>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</si>
  <si>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</si>
  <si>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</si>
  <si>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</si>
  <si>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</si>
  <si>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</si>
  <si>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</si>
  <si>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</si>
  <si>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</si>
  <si>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</si>
  <si>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</si>
  <si>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</si>
  <si>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</si>
  <si>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</si>
  <si>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</si>
  <si>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</si>
  <si>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</si>
  <si>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</si>
  <si>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</si>
  <si>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</si>
  <si>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</si>
  <si>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</si>
  <si>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</si>
  <si>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</si>
  <si>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</si>
  <si>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</si>
  <si>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</si>
  <si>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</si>
  <si>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</si>
  <si>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</si>
  <si>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</si>
  <si>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</si>
  <si>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</si>
  <si>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</si>
  <si>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</si>
  <si>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</si>
  <si>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</si>
  <si>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</si>
  <si>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</si>
  <si>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</si>
  <si>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</si>
  <si>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</si>
  <si>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</si>
  <si>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</si>
  <si>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</si>
  <si>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</si>
  <si>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</si>
  <si>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</si>
  <si>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</si>
  <si>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</si>
  <si>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</si>
  <si>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</si>
  <si>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</si>
  <si>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</si>
  <si>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</si>
  <si>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</si>
  <si>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</si>
  <si>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</si>
  <si>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</si>
  <si>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</si>
  <si>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</si>
  <si>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</si>
  <si>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</si>
  <si>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</si>
  <si>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</si>
  <si>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</si>
  <si>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</si>
  <si>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</si>
  <si>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</si>
  <si>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</si>
  <si>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</si>
  <si>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</si>
  <si>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</si>
  <si>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</si>
  <si>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</si>
  <si>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</si>
  <si>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</si>
  <si>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</si>
  <si>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</si>
  <si>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</si>
  <si>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</si>
  <si>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</si>
  <si>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</si>
  <si>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</si>
  <si>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</si>
  <si>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</si>
  <si>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</si>
  <si>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</si>
  <si>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</si>
  <si>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</si>
  <si>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</si>
  <si>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</si>
  <si>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</si>
  <si>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</si>
  <si>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</si>
  <si>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</si>
  <si>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</si>
  <si>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</si>
  <si>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</si>
  <si>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</si>
  <si>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</si>
  <si>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</si>
  <si>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</si>
  <si>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</si>
  <si>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</si>
  <si>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</si>
  <si>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</si>
  <si>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</si>
  <si>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</si>
  <si>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</si>
  <si>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</si>
  <si>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</si>
  <si>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</si>
  <si>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</si>
  <si>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</si>
  <si>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</si>
  <si>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</si>
  <si>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</si>
  <si>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</si>
  <si>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</si>
  <si>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</si>
  <si>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</si>
  <si>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</si>
  <si>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</si>
  <si>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</si>
  <si>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</si>
  <si>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</si>
  <si>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</si>
  <si>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</si>
  <si>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</si>
  <si>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</si>
  <si>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</si>
  <si>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</si>
  <si>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</si>
  <si>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</si>
  <si>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</si>
  <si>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</si>
  <si>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</si>
  <si>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</si>
  <si>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</si>
  <si>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</si>
  <si>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</si>
  <si>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</si>
  <si>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</si>
  <si>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</si>
  <si>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</si>
  <si>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</si>
  <si>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</si>
  <si>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</si>
  <si>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</si>
  <si>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</si>
  <si>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</si>
  <si>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</si>
  <si>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</si>
  <si>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</si>
  <si>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</si>
  <si>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</si>
  <si>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</si>
  <si>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</si>
  <si>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</si>
  <si>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</si>
  <si>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</si>
  <si>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</si>
  <si>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</si>
  <si>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</si>
  <si>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</si>
  <si>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</si>
  <si>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</si>
  <si>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</si>
  <si>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</si>
  <si>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</si>
  <si>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</si>
  <si>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</si>
  <si>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</si>
  <si>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</si>
  <si>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</si>
  <si>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</si>
  <si>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</si>
  <si>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</si>
  <si>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</si>
  <si>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</si>
  <si>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</si>
  <si>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</si>
  <si>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</si>
  <si>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</si>
  <si>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</si>
  <si>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</si>
  <si>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</si>
  <si>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</si>
  <si>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</si>
  <si>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</si>
  <si>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</si>
  <si>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</si>
  <si>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</si>
  <si>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</si>
  <si>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</si>
  <si>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</si>
  <si>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</si>
  <si>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</si>
  <si>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</si>
  <si>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</si>
  <si>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</si>
  <si>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</si>
  <si>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</si>
  <si>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</si>
  <si>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</si>
  <si>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Variable Cost-Biopesticides</t>
  </si>
  <si>
    <t>Variable Cost-Soil Amendments</t>
  </si>
  <si>
    <t>Biodiversity-Beneficial Organisms</t>
  </si>
  <si>
    <t>Isotopic N-Product</t>
  </si>
  <si>
    <t>Isotopic N-Above-ground Biomass</t>
  </si>
  <si>
    <t>Partial N Balance-Product</t>
  </si>
  <si>
    <t>Partial N Balance-Above-ground Biomass</t>
  </si>
  <si>
    <t>% Basal Diet</t>
  </si>
  <si>
    <t>AOM_003095</t>
  </si>
  <si>
    <t>Daily Average Weight Gain</t>
  </si>
  <si>
    <t>Variable Cost-Innoculants</t>
  </si>
  <si>
    <t>AOM_003096</t>
  </si>
  <si>
    <t>AOM_003097</t>
  </si>
  <si>
    <t>Undecorticated</t>
  </si>
  <si>
    <t>AOM_003098</t>
  </si>
  <si>
    <t>Sprouted</t>
  </si>
  <si>
    <t>The breed breed practice is not specified of being improved r unimproved</t>
  </si>
  <si>
    <t>AOM_003100</t>
  </si>
  <si>
    <t>Nigerian Agricultural Journal</t>
  </si>
  <si>
    <t>NIG AGRIC J</t>
  </si>
  <si>
    <t>British Journal of Nutrition</t>
  </si>
  <si>
    <t>BRIT J NUTR</t>
  </si>
  <si>
    <t>Veterinary Medicine and Science</t>
  </si>
  <si>
    <t>VET MED SCI</t>
  </si>
  <si>
    <t>Indian Journal of Animal Research</t>
  </si>
  <si>
    <t>INDIAN J ANIM RES</t>
  </si>
  <si>
    <t>Archives of Agriculture Sciences Journal</t>
  </si>
  <si>
    <t>ARC AGRIC SCI J</t>
  </si>
  <si>
    <t>Journal of Dairy Research</t>
  </si>
  <si>
    <t>J DAIRY RES</t>
  </si>
  <si>
    <t>Chinese Association of Animal Science and Veterinary Medicine</t>
  </si>
  <si>
    <t>Journal of Agriculture and Ecology Research International</t>
  </si>
  <si>
    <t>Open Journal of Animal Science</t>
  </si>
  <si>
    <t>International Journal of Veterinary Science and Research</t>
  </si>
  <si>
    <t>Journal of Animal Health and Production</t>
  </si>
  <si>
    <t>American Journal of Applied Scientific Research</t>
  </si>
  <si>
    <t>American Journal of BioScience</t>
  </si>
  <si>
    <t>Journal of Animal Husbandry and Dairy Science</t>
  </si>
  <si>
    <t>Archives Animal Breeding</t>
  </si>
  <si>
    <t>The Open Agriculture Journal</t>
  </si>
  <si>
    <t>International Journal of Environment, Agriculture and Biotechnology</t>
  </si>
  <si>
    <t>International Journal of Animal Science and Technology</t>
  </si>
  <si>
    <t>Assiut Journal of Agricultural Sciences</t>
  </si>
  <si>
    <t>CHIN ASSOC ANIM SCI VET MED</t>
  </si>
  <si>
    <t>J AGR ECOL RES INT</t>
  </si>
  <si>
    <t>INT J VET SCI RES</t>
  </si>
  <si>
    <t>J ANIM HEALTH PROD</t>
  </si>
  <si>
    <t>AM J APPL SCI RES</t>
  </si>
  <si>
    <t>AM J BIOSCI</t>
  </si>
  <si>
    <t>J ANIM HUSB DAIRY SCI</t>
  </si>
  <si>
    <t>ARCH ANIM BREED</t>
  </si>
  <si>
    <t>OPEN AGRIC J</t>
  </si>
  <si>
    <t>INT J ENVIRON AGR BIOTECH</t>
  </si>
  <si>
    <t>INT J ANIM SCI TECH</t>
  </si>
  <si>
    <t>ASSIUT J AGR SCI</t>
  </si>
  <si>
    <t>Variable Costs-Animal Feed</t>
  </si>
  <si>
    <t>Variable Cost-Animal Care</t>
  </si>
  <si>
    <t>Variable Costs-Transport</t>
  </si>
  <si>
    <t>Variable Costs-Equipment</t>
  </si>
  <si>
    <t>Variable Costs-Irrigation</t>
  </si>
  <si>
    <t>Variable Costs-Electricity</t>
  </si>
  <si>
    <t>Variable Costs-Fuel</t>
  </si>
  <si>
    <t>AOM_003101</t>
  </si>
  <si>
    <t>The ratio of gross margins to variable costs (gross margins/variable costs).</t>
  </si>
  <si>
    <t>Damara</t>
  </si>
  <si>
    <t>AOM_003102</t>
  </si>
  <si>
    <t>Dactyloctenium aegyptium</t>
  </si>
  <si>
    <t>Egyptian crowfoot grass</t>
  </si>
  <si>
    <t>AOM_003103</t>
  </si>
  <si>
    <t>Tristachya leucothrix</t>
  </si>
  <si>
    <t>AOM_003104</t>
  </si>
  <si>
    <t xml:space="preserve">Acacia mearnsii </t>
  </si>
  <si>
    <t>Acacia mearnsii Leaves</t>
  </si>
  <si>
    <t>AOM_003105</t>
  </si>
  <si>
    <t>AOM_003106</t>
  </si>
  <si>
    <t>AOM_003107</t>
  </si>
  <si>
    <t>Nitrogen Apparent Efficiency</t>
  </si>
  <si>
    <t xml:space="preserve">Nitrogen retained by the animal's body over the total nitrogen consumed in the diet </t>
  </si>
  <si>
    <t>AOM_003110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</si>
</sst>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7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0" fillId="0" borderId="0" xfId="0" applyNumberFormat="1"/>
    <xf numFmtId="0" fontId="23" fillId="0" borderId="0" xfId="0" applyNumberFormat="1" applyFont="1"/>
    <xf numFmtId="0" fontId="23" fillId="0" borderId="0" xfId="0" applyFont="1"/>
    <xf numFmtId="0" fontId="0" fillId="0" borderId="0" xfId="0" applyNumberFormat="1" applyProtection="1">
      <protection locked="0"/>
    </xf>
    <xf numFmtId="0" fontId="25" fillId="0" borderId="0" xfId="0" applyNumberFormat="1" applyFont="1" applyProtection="1">
      <protection locked="0"/>
    </xf>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98" tableType="queryTable" totalsRowShown="0">
  <autoFilter ref="A1:AE1998"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827" activePane="bottomRight" state="frozen"/>
      <selection pane="topRight" activeCell="B1" sqref="B1"/>
      <selection pane="bottomLeft" activeCell="A2" sqref="A2"/>
      <selection pane="bottomRight" activeCell="B852" sqref="B852"/>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44" activePane="bottomLeft" state="frozen"/>
      <selection pane="bottomLeft" activeCell="L56" sqref="L56"/>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17892</v>
      </c>
      <c r="B56" t="s">
        <v>2099</v>
      </c>
      <c r="C56" t="s">
        <v>2099</v>
      </c>
      <c r="D56" t="s">
        <v>2793</v>
      </c>
      <c r="F56" t="s">
        <v>3607</v>
      </c>
      <c r="H56" t="s">
        <v>3607</v>
      </c>
      <c r="J56" t="s">
        <v>28859</v>
      </c>
    </row>
    <row r="57" spans="1:15" x14ac:dyDescent="0.35">
      <c r="A57" t="s">
        <v>2881</v>
      </c>
      <c r="B57" t="s">
        <v>2099</v>
      </c>
      <c r="C57" t="s">
        <v>2099</v>
      </c>
      <c r="D57" t="s">
        <v>2793</v>
      </c>
      <c r="F57" t="s">
        <v>2882</v>
      </c>
      <c r="H57" t="s">
        <v>2883</v>
      </c>
      <c r="J57" t="s">
        <v>2884</v>
      </c>
      <c r="K57" t="s">
        <v>2885</v>
      </c>
      <c r="N57" t="b">
        <v>0</v>
      </c>
      <c r="O57" t="s">
        <v>2886</v>
      </c>
    </row>
    <row r="58" spans="1:15" x14ac:dyDescent="0.35">
      <c r="A58" t="s">
        <v>2887</v>
      </c>
      <c r="B58" t="s">
        <v>2888</v>
      </c>
      <c r="C58" t="s">
        <v>2888</v>
      </c>
      <c r="D58" t="s">
        <v>2111</v>
      </c>
      <c r="E58" t="s">
        <v>2889</v>
      </c>
      <c r="F58" t="s">
        <v>2869</v>
      </c>
      <c r="G58" t="s">
        <v>2890</v>
      </c>
      <c r="H58" t="s">
        <v>2891</v>
      </c>
      <c r="I58" t="s">
        <v>33</v>
      </c>
      <c r="J58" t="s">
        <v>2892</v>
      </c>
      <c r="L58" t="s">
        <v>1244</v>
      </c>
      <c r="M58" t="s">
        <v>2110</v>
      </c>
      <c r="N58" t="b">
        <v>0</v>
      </c>
      <c r="O58" t="s">
        <v>2893</v>
      </c>
    </row>
    <row r="59" spans="1:15" x14ac:dyDescent="0.35">
      <c r="A59" t="s">
        <v>2894</v>
      </c>
      <c r="B59" t="s">
        <v>2888</v>
      </c>
      <c r="C59" t="s">
        <v>2888</v>
      </c>
      <c r="D59" t="s">
        <v>2874</v>
      </c>
      <c r="E59" t="s">
        <v>2895</v>
      </c>
      <c r="F59" t="s">
        <v>2874</v>
      </c>
      <c r="G59" t="s">
        <v>2896</v>
      </c>
      <c r="H59" t="s">
        <v>2897</v>
      </c>
      <c r="I59" t="s">
        <v>33</v>
      </c>
      <c r="J59" t="s">
        <v>2898</v>
      </c>
      <c r="L59" t="s">
        <v>1244</v>
      </c>
      <c r="M59" t="s">
        <v>2110</v>
      </c>
      <c r="N59" t="b">
        <v>0</v>
      </c>
      <c r="O59" t="s">
        <v>2899</v>
      </c>
    </row>
    <row r="60" spans="1:15" x14ac:dyDescent="0.35">
      <c r="A60" t="s">
        <v>2900</v>
      </c>
      <c r="B60" t="s">
        <v>2888</v>
      </c>
      <c r="C60" t="s">
        <v>2888</v>
      </c>
      <c r="D60" t="s">
        <v>2111</v>
      </c>
      <c r="E60" t="s">
        <v>2889</v>
      </c>
      <c r="F60" t="s">
        <v>2880</v>
      </c>
      <c r="G60" t="s">
        <v>2901</v>
      </c>
      <c r="H60" t="s">
        <v>2902</v>
      </c>
      <c r="I60" t="s">
        <v>33</v>
      </c>
      <c r="J60" t="s">
        <v>2903</v>
      </c>
      <c r="L60" t="s">
        <v>1244</v>
      </c>
      <c r="M60" t="s">
        <v>2110</v>
      </c>
      <c r="N60" t="b">
        <v>0</v>
      </c>
      <c r="O60" t="s">
        <v>2904</v>
      </c>
    </row>
    <row r="61" spans="1:15" x14ac:dyDescent="0.35">
      <c r="A61" t="s">
        <v>2905</v>
      </c>
      <c r="B61" t="s">
        <v>2888</v>
      </c>
      <c r="C61" t="s">
        <v>2888</v>
      </c>
      <c r="D61" t="s">
        <v>2111</v>
      </c>
      <c r="E61" t="s">
        <v>2889</v>
      </c>
      <c r="F61" t="s">
        <v>2886</v>
      </c>
      <c r="G61" t="s">
        <v>2906</v>
      </c>
      <c r="H61" t="s">
        <v>2907</v>
      </c>
      <c r="I61" t="s">
        <v>33</v>
      </c>
      <c r="J61" t="s">
        <v>2908</v>
      </c>
      <c r="L61" t="s">
        <v>1244</v>
      </c>
      <c r="M61" t="s">
        <v>2110</v>
      </c>
      <c r="N61" t="b">
        <v>0</v>
      </c>
      <c r="O61" t="s">
        <v>2909</v>
      </c>
    </row>
    <row r="62" spans="1:15" x14ac:dyDescent="0.35">
      <c r="A62" t="s">
        <v>2910</v>
      </c>
      <c r="B62" t="s">
        <v>2888</v>
      </c>
      <c r="C62" t="s">
        <v>2888</v>
      </c>
      <c r="D62" t="s">
        <v>2893</v>
      </c>
      <c r="E62" t="s">
        <v>2911</v>
      </c>
      <c r="F62" t="s">
        <v>2893</v>
      </c>
      <c r="G62" t="s">
        <v>2912</v>
      </c>
      <c r="H62" t="s">
        <v>2913</v>
      </c>
      <c r="I62" t="s">
        <v>33</v>
      </c>
      <c r="J62" t="s">
        <v>2914</v>
      </c>
      <c r="L62" t="s">
        <v>1244</v>
      </c>
      <c r="M62" t="s">
        <v>2110</v>
      </c>
      <c r="N62" t="b">
        <v>0</v>
      </c>
      <c r="O62" t="s">
        <v>2915</v>
      </c>
    </row>
    <row r="63" spans="1:15" x14ac:dyDescent="0.35">
      <c r="A63" t="s">
        <v>2916</v>
      </c>
      <c r="B63" t="s">
        <v>2888</v>
      </c>
      <c r="C63" t="s">
        <v>2888</v>
      </c>
      <c r="D63" t="s">
        <v>2111</v>
      </c>
      <c r="E63" t="s">
        <v>2889</v>
      </c>
      <c r="F63" t="s">
        <v>2899</v>
      </c>
      <c r="G63" t="s">
        <v>2917</v>
      </c>
      <c r="H63" t="s">
        <v>2918</v>
      </c>
      <c r="I63" t="s">
        <v>33</v>
      </c>
      <c r="J63" t="s">
        <v>2919</v>
      </c>
      <c r="L63" t="s">
        <v>1244</v>
      </c>
      <c r="M63" t="s">
        <v>2110</v>
      </c>
      <c r="N63" t="b">
        <v>0</v>
      </c>
      <c r="O63" t="s">
        <v>2920</v>
      </c>
    </row>
    <row r="64" spans="1:15" x14ac:dyDescent="0.35">
      <c r="A64" t="s">
        <v>2921</v>
      </c>
      <c r="B64" t="s">
        <v>2888</v>
      </c>
      <c r="C64" t="s">
        <v>2888</v>
      </c>
      <c r="D64" t="s">
        <v>2922</v>
      </c>
      <c r="E64" t="s">
        <v>2923</v>
      </c>
      <c r="F64" t="s">
        <v>2924</v>
      </c>
      <c r="G64" t="s">
        <v>2925</v>
      </c>
      <c r="H64" t="s">
        <v>2926</v>
      </c>
      <c r="I64" t="s">
        <v>33</v>
      </c>
      <c r="J64" t="s">
        <v>2927</v>
      </c>
      <c r="L64" t="s">
        <v>33</v>
      </c>
      <c r="M64" t="s">
        <v>33</v>
      </c>
      <c r="N64" t="b">
        <v>0</v>
      </c>
      <c r="O64" t="s">
        <v>2928</v>
      </c>
    </row>
    <row r="65" spans="1:15" x14ac:dyDescent="0.35">
      <c r="A65" t="s">
        <v>2929</v>
      </c>
      <c r="B65" t="s">
        <v>2888</v>
      </c>
      <c r="C65" t="s">
        <v>2888</v>
      </c>
      <c r="D65" t="s">
        <v>2922</v>
      </c>
      <c r="E65" t="s">
        <v>2923</v>
      </c>
      <c r="F65" t="s">
        <v>2930</v>
      </c>
      <c r="G65" t="s">
        <v>2931</v>
      </c>
      <c r="H65" t="s">
        <v>2930</v>
      </c>
      <c r="I65" t="s">
        <v>33</v>
      </c>
      <c r="J65" t="s">
        <v>2932</v>
      </c>
      <c r="L65" t="s">
        <v>33</v>
      </c>
      <c r="M65" t="s">
        <v>33</v>
      </c>
      <c r="N65" t="b">
        <v>0</v>
      </c>
      <c r="O65" t="s">
        <v>2933</v>
      </c>
    </row>
    <row r="66" spans="1:15" x14ac:dyDescent="0.35">
      <c r="A66" t="s">
        <v>2934</v>
      </c>
      <c r="B66" t="s">
        <v>2888</v>
      </c>
      <c r="C66" t="s">
        <v>2888</v>
      </c>
      <c r="D66" t="s">
        <v>2922</v>
      </c>
      <c r="E66" t="s">
        <v>2923</v>
      </c>
      <c r="F66" t="s">
        <v>2935</v>
      </c>
      <c r="G66" t="s">
        <v>2936</v>
      </c>
      <c r="H66" t="s">
        <v>2937</v>
      </c>
      <c r="I66" t="s">
        <v>33</v>
      </c>
      <c r="J66" t="s">
        <v>2938</v>
      </c>
      <c r="L66" t="s">
        <v>33</v>
      </c>
      <c r="M66" t="s">
        <v>33</v>
      </c>
      <c r="N66" t="b">
        <v>0</v>
      </c>
      <c r="O66" t="s">
        <v>2939</v>
      </c>
    </row>
    <row r="67" spans="1:15" x14ac:dyDescent="0.35">
      <c r="A67" t="s">
        <v>2940</v>
      </c>
      <c r="B67" t="s">
        <v>2888</v>
      </c>
      <c r="C67" t="s">
        <v>2888</v>
      </c>
      <c r="D67" t="s">
        <v>2922</v>
      </c>
      <c r="E67" t="s">
        <v>2923</v>
      </c>
      <c r="F67" t="s">
        <v>2941</v>
      </c>
      <c r="G67" t="s">
        <v>2942</v>
      </c>
      <c r="H67" t="s">
        <v>2942</v>
      </c>
      <c r="I67" t="s">
        <v>33</v>
      </c>
      <c r="J67" t="s">
        <v>2943</v>
      </c>
      <c r="L67" t="s">
        <v>33</v>
      </c>
      <c r="M67" t="s">
        <v>33</v>
      </c>
      <c r="N67" t="b">
        <v>1</v>
      </c>
      <c r="O67" t="s">
        <v>2944</v>
      </c>
    </row>
    <row r="68" spans="1:15" x14ac:dyDescent="0.35">
      <c r="A68" t="s">
        <v>2945</v>
      </c>
      <c r="B68" t="s">
        <v>2946</v>
      </c>
      <c r="C68" t="s">
        <v>2946</v>
      </c>
      <c r="D68" t="s">
        <v>2947</v>
      </c>
      <c r="E68" t="s">
        <v>2948</v>
      </c>
      <c r="F68" t="s">
        <v>2949</v>
      </c>
      <c r="G68" t="s">
        <v>2950</v>
      </c>
      <c r="H68" t="s">
        <v>2951</v>
      </c>
      <c r="I68" t="s">
        <v>2569</v>
      </c>
      <c r="J68" t="s">
        <v>2952</v>
      </c>
      <c r="K68" t="s">
        <v>2953</v>
      </c>
      <c r="L68" t="s">
        <v>2292</v>
      </c>
      <c r="M68" t="s">
        <v>2475</v>
      </c>
      <c r="N68" t="b">
        <v>0</v>
      </c>
      <c r="O68" t="s">
        <v>2954</v>
      </c>
    </row>
    <row r="69" spans="1:15" x14ac:dyDescent="0.35">
      <c r="A69" t="s">
        <v>2955</v>
      </c>
      <c r="B69" t="s">
        <v>2946</v>
      </c>
      <c r="C69" t="s">
        <v>2946</v>
      </c>
      <c r="D69" t="s">
        <v>2947</v>
      </c>
      <c r="E69" t="s">
        <v>2948</v>
      </c>
      <c r="F69" t="s">
        <v>2956</v>
      </c>
      <c r="G69" t="s">
        <v>2957</v>
      </c>
      <c r="H69" t="s">
        <v>2958</v>
      </c>
      <c r="I69" t="s">
        <v>2575</v>
      </c>
      <c r="J69" t="s">
        <v>2959</v>
      </c>
      <c r="K69" t="s">
        <v>2953</v>
      </c>
      <c r="L69" t="s">
        <v>2292</v>
      </c>
      <c r="M69" t="s">
        <v>2475</v>
      </c>
      <c r="N69" t="b">
        <v>0</v>
      </c>
      <c r="O69" t="s">
        <v>2960</v>
      </c>
    </row>
    <row r="70" spans="1:15" x14ac:dyDescent="0.35">
      <c r="A70" t="s">
        <v>2961</v>
      </c>
      <c r="B70" t="s">
        <v>2946</v>
      </c>
      <c r="C70" t="s">
        <v>2946</v>
      </c>
      <c r="D70" t="s">
        <v>2947</v>
      </c>
      <c r="E70" t="s">
        <v>2948</v>
      </c>
      <c r="F70" t="s">
        <v>2962</v>
      </c>
      <c r="G70" t="s">
        <v>2963</v>
      </c>
      <c r="H70" t="s">
        <v>2964</v>
      </c>
      <c r="I70" t="s">
        <v>2581</v>
      </c>
      <c r="J70" t="s">
        <v>2965</v>
      </c>
      <c r="K70" t="s">
        <v>2953</v>
      </c>
      <c r="L70" t="s">
        <v>2292</v>
      </c>
      <c r="M70" t="s">
        <v>2475</v>
      </c>
      <c r="N70" t="b">
        <v>0</v>
      </c>
      <c r="O70" t="s">
        <v>2966</v>
      </c>
    </row>
    <row r="71" spans="1:15" x14ac:dyDescent="0.35">
      <c r="A71" t="s">
        <v>2967</v>
      </c>
      <c r="B71" t="s">
        <v>2946</v>
      </c>
      <c r="C71" t="s">
        <v>2946</v>
      </c>
      <c r="D71" t="s">
        <v>2947</v>
      </c>
      <c r="F71" t="s">
        <v>2968</v>
      </c>
      <c r="H71" t="s">
        <v>2969</v>
      </c>
      <c r="I71" t="s">
        <v>2970</v>
      </c>
      <c r="J71" t="s">
        <v>2971</v>
      </c>
      <c r="L71" t="s">
        <v>2292</v>
      </c>
      <c r="M71" t="s">
        <v>2475</v>
      </c>
      <c r="N71" t="b">
        <v>1</v>
      </c>
      <c r="O71" t="s">
        <v>2972</v>
      </c>
    </row>
    <row r="72" spans="1:15" x14ac:dyDescent="0.35">
      <c r="A72" t="s">
        <v>2973</v>
      </c>
      <c r="B72" t="s">
        <v>2946</v>
      </c>
      <c r="C72" t="s">
        <v>2946</v>
      </c>
      <c r="D72" t="s">
        <v>2947</v>
      </c>
      <c r="F72" t="s">
        <v>2974</v>
      </c>
      <c r="H72" t="s">
        <v>2975</v>
      </c>
      <c r="I72" t="s">
        <v>2976</v>
      </c>
      <c r="J72" t="s">
        <v>2977</v>
      </c>
      <c r="L72" t="s">
        <v>2292</v>
      </c>
      <c r="M72" t="s">
        <v>2475</v>
      </c>
      <c r="N72" t="b">
        <v>1</v>
      </c>
      <c r="O72" t="s">
        <v>2978</v>
      </c>
    </row>
    <row r="73" spans="1:15" x14ac:dyDescent="0.35">
      <c r="A73" t="s">
        <v>2979</v>
      </c>
      <c r="B73" t="s">
        <v>2946</v>
      </c>
      <c r="C73" t="s">
        <v>2946</v>
      </c>
      <c r="D73" t="s">
        <v>2980</v>
      </c>
      <c r="E73" s="88"/>
      <c r="F73" t="s">
        <v>2981</v>
      </c>
      <c r="G73" s="88"/>
      <c r="H73" s="88"/>
      <c r="I73" s="88"/>
      <c r="J73" t="s">
        <v>2982</v>
      </c>
      <c r="L73" s="88"/>
      <c r="M73" t="s">
        <v>2472</v>
      </c>
      <c r="N73" t="b">
        <v>0</v>
      </c>
      <c r="O73" t="s">
        <v>2924</v>
      </c>
    </row>
    <row r="74" spans="1:15" x14ac:dyDescent="0.35">
      <c r="A74" t="s">
        <v>2983</v>
      </c>
      <c r="B74" t="s">
        <v>2946</v>
      </c>
      <c r="C74" t="s">
        <v>2946</v>
      </c>
      <c r="D74" t="s">
        <v>2980</v>
      </c>
      <c r="E74" s="88"/>
      <c r="F74" t="s">
        <v>2984</v>
      </c>
      <c r="G74" s="88"/>
      <c r="H74" s="88"/>
      <c r="I74" s="88"/>
      <c r="J74" t="s">
        <v>2985</v>
      </c>
      <c r="L74" s="88"/>
      <c r="M74" t="s">
        <v>2472</v>
      </c>
      <c r="N74" t="b">
        <v>0</v>
      </c>
      <c r="O74" t="s">
        <v>2930</v>
      </c>
    </row>
    <row r="75" spans="1:15" x14ac:dyDescent="0.35">
      <c r="A75" t="s">
        <v>2986</v>
      </c>
      <c r="B75" t="s">
        <v>2946</v>
      </c>
      <c r="C75" t="s">
        <v>2946</v>
      </c>
      <c r="D75" t="s">
        <v>2980</v>
      </c>
      <c r="E75" s="88"/>
      <c r="F75" t="s">
        <v>2987</v>
      </c>
      <c r="G75" s="88"/>
      <c r="H75" s="88"/>
      <c r="I75" s="88"/>
      <c r="J75" t="s">
        <v>2988</v>
      </c>
      <c r="L75" s="88"/>
      <c r="M75" t="s">
        <v>2472</v>
      </c>
      <c r="N75" t="b">
        <v>0</v>
      </c>
      <c r="O75" t="s">
        <v>2935</v>
      </c>
    </row>
    <row r="76" spans="1:15" x14ac:dyDescent="0.35">
      <c r="A76" t="s">
        <v>2989</v>
      </c>
      <c r="B76" t="s">
        <v>2946</v>
      </c>
      <c r="C76" t="s">
        <v>2946</v>
      </c>
      <c r="D76" t="s">
        <v>2980</v>
      </c>
      <c r="E76" s="88"/>
      <c r="F76" t="s">
        <v>2990</v>
      </c>
      <c r="G76" s="88"/>
      <c r="H76" s="88"/>
      <c r="I76" s="88"/>
      <c r="J76" t="s">
        <v>2991</v>
      </c>
      <c r="L76" s="88"/>
      <c r="M76" t="s">
        <v>2472</v>
      </c>
      <c r="N76" t="b">
        <v>0</v>
      </c>
      <c r="O76" t="s">
        <v>2941</v>
      </c>
    </row>
    <row r="77" spans="1:15" x14ac:dyDescent="0.35">
      <c r="A77" t="s">
        <v>2992</v>
      </c>
      <c r="B77" t="s">
        <v>2946</v>
      </c>
      <c r="C77" t="s">
        <v>2946</v>
      </c>
      <c r="D77" t="s">
        <v>2473</v>
      </c>
      <c r="E77" s="88"/>
      <c r="F77" t="s">
        <v>2993</v>
      </c>
      <c r="G77" s="88"/>
      <c r="H77" s="88"/>
      <c r="I77" s="88"/>
      <c r="J77" t="s">
        <v>2994</v>
      </c>
      <c r="L77" s="88"/>
      <c r="M77" t="s">
        <v>2472</v>
      </c>
      <c r="N77" t="b">
        <v>0</v>
      </c>
      <c r="O77" t="s">
        <v>2949</v>
      </c>
    </row>
    <row r="78" spans="1:15" x14ac:dyDescent="0.35">
      <c r="A78" t="s">
        <v>2995</v>
      </c>
      <c r="B78" t="s">
        <v>2946</v>
      </c>
      <c r="C78" t="s">
        <v>2946</v>
      </c>
      <c r="D78" t="s">
        <v>2473</v>
      </c>
      <c r="E78" s="88"/>
      <c r="F78" t="s">
        <v>2996</v>
      </c>
      <c r="G78" s="88"/>
      <c r="H78" s="88"/>
      <c r="I78" s="88"/>
      <c r="J78" t="s">
        <v>2997</v>
      </c>
      <c r="L78" s="88"/>
      <c r="M78" t="s">
        <v>2472</v>
      </c>
      <c r="N78" t="b">
        <v>0</v>
      </c>
      <c r="O78" t="s">
        <v>2956</v>
      </c>
    </row>
    <row r="79" spans="1:15" x14ac:dyDescent="0.35">
      <c r="A79" t="s">
        <v>2998</v>
      </c>
      <c r="B79" t="s">
        <v>2946</v>
      </c>
      <c r="C79" t="s">
        <v>2946</v>
      </c>
      <c r="D79" t="s">
        <v>2473</v>
      </c>
      <c r="E79" s="88"/>
      <c r="F79" t="s">
        <v>2999</v>
      </c>
      <c r="G79" s="88"/>
      <c r="H79" s="88"/>
      <c r="I79" s="88"/>
      <c r="J79" t="s">
        <v>3000</v>
      </c>
      <c r="L79" s="88"/>
      <c r="M79" t="s">
        <v>2472</v>
      </c>
      <c r="N79" t="b">
        <v>0</v>
      </c>
      <c r="O79" t="s">
        <v>2962</v>
      </c>
    </row>
    <row r="80" spans="1:15" x14ac:dyDescent="0.35">
      <c r="A80" t="s">
        <v>3001</v>
      </c>
      <c r="B80" t="s">
        <v>2946</v>
      </c>
      <c r="C80" t="s">
        <v>2946</v>
      </c>
      <c r="D80" t="s">
        <v>2473</v>
      </c>
      <c r="E80" s="88"/>
      <c r="F80" t="s">
        <v>3002</v>
      </c>
      <c r="G80" s="88"/>
      <c r="H80" s="88"/>
      <c r="I80" s="88"/>
      <c r="J80" t="s">
        <v>3003</v>
      </c>
      <c r="L80" s="88"/>
      <c r="M80" t="s">
        <v>2472</v>
      </c>
      <c r="N80" t="b">
        <v>0</v>
      </c>
      <c r="O80" t="s">
        <v>2968</v>
      </c>
    </row>
    <row r="81" spans="1:15" x14ac:dyDescent="0.35">
      <c r="A81" t="s">
        <v>3004</v>
      </c>
      <c r="B81" t="s">
        <v>2946</v>
      </c>
      <c r="C81" t="s">
        <v>2946</v>
      </c>
      <c r="D81" t="s">
        <v>2473</v>
      </c>
      <c r="E81" s="88"/>
      <c r="F81" t="s">
        <v>3005</v>
      </c>
      <c r="G81" s="88"/>
      <c r="H81" s="88"/>
      <c r="I81" s="88"/>
      <c r="J81" t="s">
        <v>3006</v>
      </c>
      <c r="L81" s="88"/>
      <c r="M81" t="s">
        <v>2472</v>
      </c>
      <c r="N81" t="b">
        <v>0</v>
      </c>
      <c r="O81" t="s">
        <v>2974</v>
      </c>
    </row>
    <row r="82" spans="1:15" x14ac:dyDescent="0.35">
      <c r="A82" t="s">
        <v>3007</v>
      </c>
      <c r="B82" t="s">
        <v>2946</v>
      </c>
      <c r="C82" t="s">
        <v>2946</v>
      </c>
      <c r="D82" t="s">
        <v>2473</v>
      </c>
      <c r="E82" s="88"/>
      <c r="F82" t="s">
        <v>3008</v>
      </c>
      <c r="G82" s="88"/>
      <c r="H82" s="88"/>
      <c r="I82" s="88"/>
      <c r="J82" t="s">
        <v>3009</v>
      </c>
      <c r="L82" s="88"/>
      <c r="M82" t="s">
        <v>2472</v>
      </c>
      <c r="N82" t="b">
        <v>0</v>
      </c>
      <c r="O82" t="s">
        <v>33</v>
      </c>
    </row>
    <row r="83" spans="1:15" x14ac:dyDescent="0.35">
      <c r="A83" t="s">
        <v>3010</v>
      </c>
      <c r="B83" t="s">
        <v>2946</v>
      </c>
      <c r="C83" t="s">
        <v>2946</v>
      </c>
      <c r="D83" t="s">
        <v>3011</v>
      </c>
      <c r="E83" s="88"/>
      <c r="F83" t="s">
        <v>3012</v>
      </c>
      <c r="G83" s="88"/>
      <c r="H83" s="88"/>
      <c r="I83" s="88"/>
      <c r="J83" t="s">
        <v>3013</v>
      </c>
      <c r="L83" s="88"/>
      <c r="M83" t="s">
        <v>2472</v>
      </c>
      <c r="N83" t="b">
        <v>0</v>
      </c>
      <c r="O83" t="s">
        <v>33</v>
      </c>
    </row>
    <row r="84" spans="1:15" x14ac:dyDescent="0.35">
      <c r="A84" t="s">
        <v>3014</v>
      </c>
      <c r="B84" t="s">
        <v>2946</v>
      </c>
      <c r="C84" t="s">
        <v>2946</v>
      </c>
      <c r="D84" t="s">
        <v>3011</v>
      </c>
      <c r="E84" s="88"/>
      <c r="F84" t="s">
        <v>3015</v>
      </c>
      <c r="G84" s="88"/>
      <c r="H84" s="88"/>
      <c r="I84" s="88"/>
      <c r="J84" t="s">
        <v>3016</v>
      </c>
      <c r="L84" s="88"/>
      <c r="M84" t="s">
        <v>2472</v>
      </c>
      <c r="N84" t="b">
        <v>0</v>
      </c>
      <c r="O84" t="s">
        <v>33</v>
      </c>
    </row>
    <row r="85" spans="1:15" x14ac:dyDescent="0.35">
      <c r="A85" t="s">
        <v>3017</v>
      </c>
      <c r="B85" t="s">
        <v>2946</v>
      </c>
      <c r="C85" t="s">
        <v>2946</v>
      </c>
      <c r="D85" t="s">
        <v>3011</v>
      </c>
      <c r="E85" s="88"/>
      <c r="F85" t="s">
        <v>3018</v>
      </c>
      <c r="G85" s="88"/>
      <c r="H85" s="88"/>
      <c r="I85" s="88"/>
      <c r="J85" t="s">
        <v>3019</v>
      </c>
      <c r="L85" s="88"/>
      <c r="M85" t="s">
        <v>2472</v>
      </c>
      <c r="N85" t="b">
        <v>0</v>
      </c>
      <c r="O85" t="s">
        <v>33</v>
      </c>
    </row>
    <row r="86" spans="1:15" x14ac:dyDescent="0.35">
      <c r="A86" t="s">
        <v>3020</v>
      </c>
      <c r="B86" t="s">
        <v>2946</v>
      </c>
      <c r="C86" t="s">
        <v>2946</v>
      </c>
      <c r="D86" t="s">
        <v>2473</v>
      </c>
      <c r="E86" t="s">
        <v>3021</v>
      </c>
      <c r="F86" t="s">
        <v>3022</v>
      </c>
      <c r="G86" t="s">
        <v>3023</v>
      </c>
      <c r="H86" t="s">
        <v>3024</v>
      </c>
      <c r="I86" t="s">
        <v>2581</v>
      </c>
      <c r="J86" t="s">
        <v>3025</v>
      </c>
      <c r="L86" t="s">
        <v>2183</v>
      </c>
      <c r="M86" t="s">
        <v>2472</v>
      </c>
      <c r="N86" t="b">
        <v>0</v>
      </c>
      <c r="O86" t="s">
        <v>33</v>
      </c>
    </row>
    <row r="87" spans="1:15" x14ac:dyDescent="0.35">
      <c r="A87" t="s">
        <v>3026</v>
      </c>
      <c r="B87" t="s">
        <v>2946</v>
      </c>
      <c r="C87" t="s">
        <v>2946</v>
      </c>
      <c r="D87" t="s">
        <v>2473</v>
      </c>
      <c r="E87" t="s">
        <v>3021</v>
      </c>
      <c r="F87" t="s">
        <v>3027</v>
      </c>
      <c r="G87" t="s">
        <v>3028</v>
      </c>
      <c r="H87" t="s">
        <v>3029</v>
      </c>
      <c r="I87" t="s">
        <v>2575</v>
      </c>
      <c r="J87" t="s">
        <v>3030</v>
      </c>
      <c r="L87" t="s">
        <v>2183</v>
      </c>
      <c r="M87" t="s">
        <v>2472</v>
      </c>
      <c r="N87" t="b">
        <v>0</v>
      </c>
      <c r="O87" t="s">
        <v>33</v>
      </c>
    </row>
    <row r="88" spans="1:15" x14ac:dyDescent="0.35">
      <c r="A88" t="s">
        <v>3031</v>
      </c>
      <c r="B88" t="s">
        <v>2946</v>
      </c>
      <c r="C88" t="s">
        <v>2946</v>
      </c>
      <c r="D88" t="s">
        <v>2473</v>
      </c>
      <c r="E88" t="s">
        <v>3021</v>
      </c>
      <c r="F88" t="s">
        <v>3032</v>
      </c>
      <c r="G88" t="s">
        <v>3033</v>
      </c>
      <c r="H88" t="s">
        <v>3034</v>
      </c>
      <c r="I88" t="s">
        <v>2569</v>
      </c>
      <c r="J88" t="s">
        <v>3035</v>
      </c>
      <c r="L88" t="s">
        <v>2183</v>
      </c>
      <c r="M88" t="s">
        <v>2472</v>
      </c>
      <c r="N88" t="b">
        <v>0</v>
      </c>
      <c r="O88" t="s">
        <v>33</v>
      </c>
    </row>
    <row r="89" spans="1:15" x14ac:dyDescent="0.35">
      <c r="A89" t="s">
        <v>3036</v>
      </c>
      <c r="B89" t="s">
        <v>2946</v>
      </c>
      <c r="C89" t="s">
        <v>2946</v>
      </c>
      <c r="D89" t="s">
        <v>2473</v>
      </c>
      <c r="F89" t="s">
        <v>3037</v>
      </c>
      <c r="H89" t="s">
        <v>3038</v>
      </c>
      <c r="I89" t="s">
        <v>2970</v>
      </c>
      <c r="J89" t="s">
        <v>3039</v>
      </c>
      <c r="L89" t="s">
        <v>2183</v>
      </c>
      <c r="M89" t="s">
        <v>2472</v>
      </c>
      <c r="O89" t="s">
        <v>33</v>
      </c>
    </row>
    <row r="90" spans="1:15" x14ac:dyDescent="0.35">
      <c r="A90" t="s">
        <v>3040</v>
      </c>
      <c r="B90" t="s">
        <v>2946</v>
      </c>
      <c r="C90" t="s">
        <v>2946</v>
      </c>
      <c r="D90" t="s">
        <v>2473</v>
      </c>
      <c r="E90" t="s">
        <v>3021</v>
      </c>
      <c r="F90" t="s">
        <v>3041</v>
      </c>
      <c r="G90" t="s">
        <v>3021</v>
      </c>
      <c r="H90" t="s">
        <v>3042</v>
      </c>
      <c r="I90" t="s">
        <v>3043</v>
      </c>
      <c r="J90" t="s">
        <v>3044</v>
      </c>
      <c r="K90" t="s">
        <v>3045</v>
      </c>
      <c r="L90" t="s">
        <v>2183</v>
      </c>
      <c r="M90" t="s">
        <v>2472</v>
      </c>
      <c r="N90" t="b">
        <v>0</v>
      </c>
      <c r="O90" t="s">
        <v>33</v>
      </c>
    </row>
    <row r="91" spans="1:15" x14ac:dyDescent="0.35">
      <c r="A91" t="s">
        <v>3046</v>
      </c>
      <c r="B91" t="s">
        <v>2946</v>
      </c>
      <c r="C91" t="s">
        <v>2946</v>
      </c>
      <c r="D91" t="s">
        <v>2473</v>
      </c>
      <c r="F91" t="s">
        <v>3047</v>
      </c>
      <c r="H91" t="s">
        <v>3048</v>
      </c>
      <c r="I91" t="s">
        <v>3049</v>
      </c>
      <c r="J91" t="s">
        <v>3050</v>
      </c>
      <c r="L91" t="s">
        <v>2183</v>
      </c>
      <c r="M91" t="s">
        <v>2472</v>
      </c>
      <c r="N91" t="b">
        <v>1</v>
      </c>
      <c r="O91" t="s">
        <v>33</v>
      </c>
    </row>
    <row r="92" spans="1:15" x14ac:dyDescent="0.35">
      <c r="A92" t="s">
        <v>3051</v>
      </c>
      <c r="B92" t="s">
        <v>2946</v>
      </c>
      <c r="C92" t="s">
        <v>2946</v>
      </c>
      <c r="D92" t="s">
        <v>2473</v>
      </c>
      <c r="F92" t="s">
        <v>3052</v>
      </c>
      <c r="H92" t="s">
        <v>3053</v>
      </c>
      <c r="I92" t="s">
        <v>3054</v>
      </c>
      <c r="J92" t="s">
        <v>3055</v>
      </c>
      <c r="L92" t="s">
        <v>2183</v>
      </c>
      <c r="M92" t="s">
        <v>2472</v>
      </c>
      <c r="N92" t="b">
        <v>1</v>
      </c>
      <c r="O92" t="s">
        <v>33</v>
      </c>
    </row>
    <row r="93" spans="1:15" x14ac:dyDescent="0.35">
      <c r="A93" t="s">
        <v>3056</v>
      </c>
      <c r="B93" t="s">
        <v>2946</v>
      </c>
      <c r="C93" t="s">
        <v>2946</v>
      </c>
      <c r="D93" t="s">
        <v>2473</v>
      </c>
      <c r="F93" t="s">
        <v>3057</v>
      </c>
      <c r="H93" t="s">
        <v>3058</v>
      </c>
      <c r="I93" t="s">
        <v>3059</v>
      </c>
      <c r="J93" t="s">
        <v>3060</v>
      </c>
      <c r="L93" t="s">
        <v>2183</v>
      </c>
      <c r="M93" t="s">
        <v>2472</v>
      </c>
      <c r="N93" t="b">
        <v>1</v>
      </c>
      <c r="O93" t="s">
        <v>33</v>
      </c>
    </row>
    <row r="94" spans="1:15" x14ac:dyDescent="0.35">
      <c r="A94" t="s">
        <v>3061</v>
      </c>
      <c r="B94" t="s">
        <v>2946</v>
      </c>
      <c r="C94" t="s">
        <v>2946</v>
      </c>
      <c r="D94" t="s">
        <v>2473</v>
      </c>
      <c r="F94" t="s">
        <v>3062</v>
      </c>
      <c r="H94" t="s">
        <v>3063</v>
      </c>
      <c r="I94" t="s">
        <v>3064</v>
      </c>
      <c r="J94" t="s">
        <v>3065</v>
      </c>
      <c r="L94" t="s">
        <v>2292</v>
      </c>
      <c r="M94" t="s">
        <v>2475</v>
      </c>
      <c r="N94" t="b">
        <v>1</v>
      </c>
      <c r="O94" t="s">
        <v>33</v>
      </c>
    </row>
    <row r="95" spans="1:15" x14ac:dyDescent="0.35">
      <c r="A95" t="s">
        <v>3066</v>
      </c>
      <c r="B95" t="s">
        <v>2946</v>
      </c>
      <c r="C95" t="s">
        <v>2946</v>
      </c>
      <c r="D95" t="s">
        <v>3067</v>
      </c>
      <c r="E95" t="s">
        <v>3068</v>
      </c>
      <c r="F95" t="s">
        <v>3069</v>
      </c>
      <c r="G95" t="s">
        <v>3070</v>
      </c>
      <c r="H95" t="s">
        <v>3071</v>
      </c>
      <c r="I95" t="s">
        <v>2581</v>
      </c>
      <c r="J95" t="s">
        <v>3072</v>
      </c>
      <c r="K95" t="s">
        <v>3073</v>
      </c>
      <c r="L95" t="s">
        <v>2292</v>
      </c>
      <c r="M95" t="s">
        <v>2475</v>
      </c>
      <c r="N95" t="b">
        <v>0</v>
      </c>
      <c r="O95" t="s">
        <v>3022</v>
      </c>
    </row>
    <row r="96" spans="1:15" x14ac:dyDescent="0.35">
      <c r="A96" t="s">
        <v>3074</v>
      </c>
      <c r="B96" t="s">
        <v>2104</v>
      </c>
      <c r="C96" t="s">
        <v>2104</v>
      </c>
      <c r="D96" t="s">
        <v>3075</v>
      </c>
      <c r="E96" t="s">
        <v>3076</v>
      </c>
      <c r="F96" t="s">
        <v>3075</v>
      </c>
      <c r="G96" t="s">
        <v>3076</v>
      </c>
      <c r="H96" t="s">
        <v>3077</v>
      </c>
      <c r="I96" t="s">
        <v>33</v>
      </c>
      <c r="J96" t="s">
        <v>3078</v>
      </c>
      <c r="K96" t="s">
        <v>3079</v>
      </c>
      <c r="L96" t="s">
        <v>1297</v>
      </c>
      <c r="M96" t="s">
        <v>1298</v>
      </c>
      <c r="N96" t="b">
        <v>0</v>
      </c>
      <c r="O96" t="s">
        <v>3027</v>
      </c>
    </row>
    <row r="97" spans="1:15" x14ac:dyDescent="0.35">
      <c r="A97" t="s">
        <v>3080</v>
      </c>
      <c r="B97" t="s">
        <v>2104</v>
      </c>
      <c r="C97" t="s">
        <v>2104</v>
      </c>
      <c r="D97" t="s">
        <v>3075</v>
      </c>
      <c r="F97" t="s">
        <v>3081</v>
      </c>
      <c r="H97" t="s">
        <v>3081</v>
      </c>
      <c r="I97" t="s">
        <v>33</v>
      </c>
      <c r="J97" t="s">
        <v>3082</v>
      </c>
      <c r="K97" t="s">
        <v>3083</v>
      </c>
      <c r="L97" t="s">
        <v>1297</v>
      </c>
      <c r="M97" t="s">
        <v>1298</v>
      </c>
      <c r="N97" t="b">
        <v>1</v>
      </c>
      <c r="O97" t="s">
        <v>3032</v>
      </c>
    </row>
    <row r="98" spans="1:15" x14ac:dyDescent="0.35">
      <c r="A98" t="s">
        <v>3084</v>
      </c>
      <c r="B98" t="s">
        <v>2104</v>
      </c>
      <c r="C98" t="s">
        <v>2104</v>
      </c>
      <c r="D98" t="s">
        <v>3075</v>
      </c>
      <c r="E98" t="s">
        <v>3076</v>
      </c>
      <c r="F98" t="s">
        <v>3085</v>
      </c>
      <c r="G98" t="s">
        <v>3086</v>
      </c>
      <c r="H98" t="s">
        <v>3087</v>
      </c>
      <c r="I98" t="s">
        <v>33</v>
      </c>
      <c r="J98" t="s">
        <v>3088</v>
      </c>
      <c r="K98" t="s">
        <v>3089</v>
      </c>
      <c r="L98" t="s">
        <v>1297</v>
      </c>
      <c r="M98" t="s">
        <v>1298</v>
      </c>
      <c r="N98" t="b">
        <v>0</v>
      </c>
      <c r="O98" t="s">
        <v>3037</v>
      </c>
    </row>
    <row r="99" spans="1:15" x14ac:dyDescent="0.35">
      <c r="A99" t="s">
        <v>3090</v>
      </c>
      <c r="B99" t="s">
        <v>2104</v>
      </c>
      <c r="C99" t="s">
        <v>2104</v>
      </c>
      <c r="D99" t="s">
        <v>3091</v>
      </c>
      <c r="E99" t="s">
        <v>3092</v>
      </c>
      <c r="F99" t="s">
        <v>3093</v>
      </c>
      <c r="G99" t="s">
        <v>3092</v>
      </c>
      <c r="H99" t="s">
        <v>3094</v>
      </c>
      <c r="I99" t="s">
        <v>33</v>
      </c>
      <c r="J99" t="s">
        <v>3095</v>
      </c>
      <c r="L99" t="s">
        <v>1297</v>
      </c>
      <c r="M99" t="s">
        <v>1298</v>
      </c>
      <c r="N99" t="b">
        <v>0</v>
      </c>
      <c r="O99" t="s">
        <v>3041</v>
      </c>
    </row>
    <row r="100" spans="1:15" x14ac:dyDescent="0.35">
      <c r="A100" t="s">
        <v>3096</v>
      </c>
      <c r="B100" t="s">
        <v>2104</v>
      </c>
      <c r="C100" t="s">
        <v>2104</v>
      </c>
      <c r="D100" t="s">
        <v>3091</v>
      </c>
      <c r="E100" t="s">
        <v>3092</v>
      </c>
      <c r="F100" t="s">
        <v>3097</v>
      </c>
      <c r="G100" t="s">
        <v>3098</v>
      </c>
      <c r="H100" t="s">
        <v>3099</v>
      </c>
      <c r="I100" t="s">
        <v>33</v>
      </c>
      <c r="J100" t="s">
        <v>3100</v>
      </c>
      <c r="K100" t="s">
        <v>3101</v>
      </c>
      <c r="L100" t="s">
        <v>1297</v>
      </c>
      <c r="M100" t="s">
        <v>1298</v>
      </c>
      <c r="N100" t="b">
        <v>0</v>
      </c>
      <c r="O100" t="s">
        <v>3047</v>
      </c>
    </row>
    <row r="101" spans="1:15" x14ac:dyDescent="0.35">
      <c r="A101" t="s">
        <v>3102</v>
      </c>
      <c r="B101" t="s">
        <v>2104</v>
      </c>
      <c r="C101" t="s">
        <v>2104</v>
      </c>
      <c r="D101" t="s">
        <v>3091</v>
      </c>
      <c r="F101" t="s">
        <v>3103</v>
      </c>
      <c r="H101" t="s">
        <v>3104</v>
      </c>
      <c r="J101" t="s">
        <v>3105</v>
      </c>
      <c r="K101" t="s">
        <v>3106</v>
      </c>
      <c r="N101" t="b">
        <v>0</v>
      </c>
      <c r="O101" t="s">
        <v>3052</v>
      </c>
    </row>
    <row r="102" spans="1:15" x14ac:dyDescent="0.35">
      <c r="A102" t="s">
        <v>3107</v>
      </c>
      <c r="B102" t="s">
        <v>2104</v>
      </c>
      <c r="C102" t="s">
        <v>2104</v>
      </c>
      <c r="D102" t="s">
        <v>3108</v>
      </c>
      <c r="F102" t="s">
        <v>3109</v>
      </c>
      <c r="H102" t="s">
        <v>3110</v>
      </c>
      <c r="J102" t="s">
        <v>3111</v>
      </c>
      <c r="N102" t="b">
        <v>0</v>
      </c>
      <c r="O102" t="s">
        <v>3057</v>
      </c>
    </row>
    <row r="103" spans="1:15" x14ac:dyDescent="0.35">
      <c r="A103" t="s">
        <v>3112</v>
      </c>
      <c r="B103" t="s">
        <v>2104</v>
      </c>
      <c r="C103" t="s">
        <v>2104</v>
      </c>
      <c r="D103" t="s">
        <v>3075</v>
      </c>
      <c r="F103" t="s">
        <v>3113</v>
      </c>
      <c r="N103" t="b">
        <v>1</v>
      </c>
      <c r="O103" t="s">
        <v>3062</v>
      </c>
    </row>
    <row r="104" spans="1:15" x14ac:dyDescent="0.35">
      <c r="A104" t="s">
        <v>3114</v>
      </c>
      <c r="B104" t="s">
        <v>2104</v>
      </c>
      <c r="C104" t="s">
        <v>2104</v>
      </c>
      <c r="D104" t="s">
        <v>3091</v>
      </c>
      <c r="F104" t="s">
        <v>3115</v>
      </c>
      <c r="H104" t="s">
        <v>3116</v>
      </c>
      <c r="J104" t="s">
        <v>3117</v>
      </c>
      <c r="K104" t="s">
        <v>3118</v>
      </c>
      <c r="N104" t="b">
        <v>0</v>
      </c>
      <c r="O104" t="s">
        <v>3069</v>
      </c>
    </row>
    <row r="105" spans="1:15" x14ac:dyDescent="0.35">
      <c r="A105" t="s">
        <v>3119</v>
      </c>
      <c r="B105" t="s">
        <v>3120</v>
      </c>
      <c r="C105" t="s">
        <v>3120</v>
      </c>
      <c r="D105" t="s">
        <v>3121</v>
      </c>
      <c r="E105" t="s">
        <v>3122</v>
      </c>
      <c r="F105" t="s">
        <v>3123</v>
      </c>
      <c r="G105" t="s">
        <v>3124</v>
      </c>
      <c r="H105" t="s">
        <v>3125</v>
      </c>
      <c r="I105" t="s">
        <v>33</v>
      </c>
      <c r="J105" t="s">
        <v>3126</v>
      </c>
      <c r="L105" t="s">
        <v>477</v>
      </c>
      <c r="M105" t="s">
        <v>2133</v>
      </c>
      <c r="N105" t="b">
        <v>0</v>
      </c>
      <c r="O105" t="s">
        <v>3123</v>
      </c>
    </row>
    <row r="106" spans="1:15" x14ac:dyDescent="0.35">
      <c r="A106" t="s">
        <v>3127</v>
      </c>
      <c r="B106" t="s">
        <v>3120</v>
      </c>
      <c r="C106" t="s">
        <v>3120</v>
      </c>
      <c r="D106" t="s">
        <v>3121</v>
      </c>
      <c r="E106" t="s">
        <v>3122</v>
      </c>
      <c r="F106" t="s">
        <v>3128</v>
      </c>
      <c r="G106" t="s">
        <v>3129</v>
      </c>
      <c r="H106" t="s">
        <v>3130</v>
      </c>
      <c r="I106" t="s">
        <v>33</v>
      </c>
      <c r="J106" t="s">
        <v>3131</v>
      </c>
      <c r="L106" t="s">
        <v>477</v>
      </c>
      <c r="M106" t="s">
        <v>2133</v>
      </c>
      <c r="N106" t="b">
        <v>0</v>
      </c>
      <c r="O106" t="s">
        <v>3128</v>
      </c>
    </row>
    <row r="107" spans="1:15" x14ac:dyDescent="0.35">
      <c r="A107" t="s">
        <v>3132</v>
      </c>
      <c r="B107" t="s">
        <v>3120</v>
      </c>
      <c r="C107" t="s">
        <v>3120</v>
      </c>
      <c r="D107" t="s">
        <v>3121</v>
      </c>
      <c r="E107" t="s">
        <v>3122</v>
      </c>
      <c r="F107" t="s">
        <v>3133</v>
      </c>
      <c r="G107" t="s">
        <v>3134</v>
      </c>
      <c r="H107" t="s">
        <v>3135</v>
      </c>
      <c r="I107" t="s">
        <v>33</v>
      </c>
      <c r="J107" t="s">
        <v>3136</v>
      </c>
      <c r="L107" t="s">
        <v>477</v>
      </c>
      <c r="M107" t="s">
        <v>2133</v>
      </c>
      <c r="N107" t="b">
        <v>0</v>
      </c>
      <c r="O107" t="s">
        <v>3133</v>
      </c>
    </row>
    <row r="108" spans="1:15" x14ac:dyDescent="0.35">
      <c r="A108" t="s">
        <v>3137</v>
      </c>
      <c r="B108" t="s">
        <v>3120</v>
      </c>
      <c r="C108" t="s">
        <v>3120</v>
      </c>
      <c r="D108" t="s">
        <v>3121</v>
      </c>
      <c r="E108" t="s">
        <v>3122</v>
      </c>
      <c r="F108" t="s">
        <v>3138</v>
      </c>
      <c r="G108" t="s">
        <v>3122</v>
      </c>
      <c r="H108" t="s">
        <v>3139</v>
      </c>
      <c r="I108" t="s">
        <v>33</v>
      </c>
      <c r="J108" t="s">
        <v>3140</v>
      </c>
      <c r="L108" t="s">
        <v>477</v>
      </c>
      <c r="M108" t="s">
        <v>2133</v>
      </c>
      <c r="N108" t="b">
        <v>0</v>
      </c>
      <c r="O108" t="s">
        <v>3138</v>
      </c>
    </row>
    <row r="109" spans="1:15" x14ac:dyDescent="0.35">
      <c r="A109" t="s">
        <v>3141</v>
      </c>
      <c r="B109" t="s">
        <v>3120</v>
      </c>
      <c r="C109" t="s">
        <v>3120</v>
      </c>
      <c r="D109" t="s">
        <v>3142</v>
      </c>
      <c r="F109" t="s">
        <v>3142</v>
      </c>
      <c r="H109" t="s">
        <v>3143</v>
      </c>
      <c r="J109" t="s">
        <v>3144</v>
      </c>
      <c r="N109" t="b">
        <v>0</v>
      </c>
      <c r="O109" t="s">
        <v>3145</v>
      </c>
    </row>
    <row r="110" spans="1:15" x14ac:dyDescent="0.35">
      <c r="A110" t="s">
        <v>3146</v>
      </c>
      <c r="B110" t="s">
        <v>3147</v>
      </c>
      <c r="C110" t="s">
        <v>3147</v>
      </c>
      <c r="D110" t="s">
        <v>2137</v>
      </c>
      <c r="E110" t="s">
        <v>3148</v>
      </c>
      <c r="F110" t="s">
        <v>2904</v>
      </c>
      <c r="G110" t="s">
        <v>3149</v>
      </c>
      <c r="H110" t="s">
        <v>3150</v>
      </c>
      <c r="I110" t="s">
        <v>33</v>
      </c>
      <c r="J110" t="s">
        <v>3151</v>
      </c>
      <c r="L110" t="s">
        <v>1272</v>
      </c>
      <c r="M110" t="s">
        <v>1273</v>
      </c>
      <c r="N110" t="b">
        <v>0</v>
      </c>
      <c r="O110" t="s">
        <v>3152</v>
      </c>
    </row>
    <row r="111" spans="1:15" x14ac:dyDescent="0.35">
      <c r="A111" t="s">
        <v>3153</v>
      </c>
      <c r="B111" t="s">
        <v>3147</v>
      </c>
      <c r="C111" t="s">
        <v>3147</v>
      </c>
      <c r="D111" t="s">
        <v>2137</v>
      </c>
      <c r="E111" t="s">
        <v>3148</v>
      </c>
      <c r="F111" t="s">
        <v>2909</v>
      </c>
      <c r="G111" t="s">
        <v>3154</v>
      </c>
      <c r="H111" t="s">
        <v>2909</v>
      </c>
      <c r="I111" t="s">
        <v>33</v>
      </c>
      <c r="J111" t="s">
        <v>3155</v>
      </c>
      <c r="K111" t="s">
        <v>3156</v>
      </c>
      <c r="L111" t="s">
        <v>1272</v>
      </c>
      <c r="M111" t="s">
        <v>1273</v>
      </c>
      <c r="N111" t="b">
        <v>0</v>
      </c>
      <c r="O111" t="s">
        <v>3157</v>
      </c>
    </row>
    <row r="112" spans="1:15" x14ac:dyDescent="0.35">
      <c r="A112" t="s">
        <v>3158</v>
      </c>
      <c r="B112" t="s">
        <v>3147</v>
      </c>
      <c r="C112" t="s">
        <v>3147</v>
      </c>
      <c r="D112" t="s">
        <v>2137</v>
      </c>
      <c r="E112" t="s">
        <v>3148</v>
      </c>
      <c r="F112" t="s">
        <v>2915</v>
      </c>
      <c r="G112" t="s">
        <v>3159</v>
      </c>
      <c r="H112" t="s">
        <v>2915</v>
      </c>
      <c r="I112" t="s">
        <v>33</v>
      </c>
      <c r="J112" t="s">
        <v>3160</v>
      </c>
      <c r="L112" t="s">
        <v>1272</v>
      </c>
      <c r="M112" t="s">
        <v>1273</v>
      </c>
      <c r="N112" t="b">
        <v>0</v>
      </c>
      <c r="O112" t="s">
        <v>3161</v>
      </c>
    </row>
    <row r="113" spans="1:15" x14ac:dyDescent="0.35">
      <c r="A113" t="s">
        <v>3162</v>
      </c>
      <c r="B113" t="s">
        <v>3147</v>
      </c>
      <c r="C113" t="s">
        <v>3147</v>
      </c>
      <c r="D113" t="s">
        <v>2137</v>
      </c>
      <c r="E113" t="s">
        <v>3148</v>
      </c>
      <c r="F113" t="s">
        <v>2920</v>
      </c>
      <c r="G113" t="s">
        <v>3163</v>
      </c>
      <c r="H113" t="s">
        <v>2920</v>
      </c>
      <c r="I113" t="s">
        <v>33</v>
      </c>
      <c r="J113" t="s">
        <v>3164</v>
      </c>
      <c r="L113" t="s">
        <v>1272</v>
      </c>
      <c r="M113" t="s">
        <v>1273</v>
      </c>
      <c r="N113" t="b">
        <v>0</v>
      </c>
      <c r="O113" t="s">
        <v>3165</v>
      </c>
    </row>
    <row r="114" spans="1:15" x14ac:dyDescent="0.35">
      <c r="A114" t="s">
        <v>3166</v>
      </c>
      <c r="B114" t="s">
        <v>3147</v>
      </c>
      <c r="C114" t="s">
        <v>3147</v>
      </c>
      <c r="D114" t="s">
        <v>2137</v>
      </c>
      <c r="E114" t="s">
        <v>3148</v>
      </c>
      <c r="F114" t="s">
        <v>2928</v>
      </c>
      <c r="G114" t="s">
        <v>3167</v>
      </c>
      <c r="H114" t="s">
        <v>2928</v>
      </c>
      <c r="I114" t="s">
        <v>33</v>
      </c>
      <c r="J114" t="s">
        <v>3168</v>
      </c>
      <c r="K114" t="s">
        <v>3169</v>
      </c>
      <c r="L114" t="s">
        <v>1272</v>
      </c>
      <c r="M114" t="s">
        <v>1273</v>
      </c>
      <c r="N114" t="b">
        <v>0</v>
      </c>
      <c r="O114" t="s">
        <v>3170</v>
      </c>
    </row>
    <row r="115" spans="1:15" x14ac:dyDescent="0.35">
      <c r="A115" t="s">
        <v>3171</v>
      </c>
      <c r="B115" t="s">
        <v>3147</v>
      </c>
      <c r="C115" t="s">
        <v>3147</v>
      </c>
      <c r="D115" t="s">
        <v>2137</v>
      </c>
      <c r="E115" t="s">
        <v>3148</v>
      </c>
      <c r="F115" t="s">
        <v>2933</v>
      </c>
      <c r="G115" t="s">
        <v>3172</v>
      </c>
      <c r="H115" t="s">
        <v>2933</v>
      </c>
      <c r="I115" t="s">
        <v>33</v>
      </c>
      <c r="J115" t="s">
        <v>3173</v>
      </c>
      <c r="L115" t="s">
        <v>1272</v>
      </c>
      <c r="M115" t="s">
        <v>1273</v>
      </c>
      <c r="N115" t="b">
        <v>0</v>
      </c>
      <c r="O115" t="s">
        <v>3174</v>
      </c>
    </row>
    <row r="116" spans="1:15" x14ac:dyDescent="0.35">
      <c r="A116" t="s">
        <v>3175</v>
      </c>
      <c r="B116" t="s">
        <v>3147</v>
      </c>
      <c r="C116" t="s">
        <v>3147</v>
      </c>
      <c r="D116" t="s">
        <v>2137</v>
      </c>
      <c r="E116" t="s">
        <v>3148</v>
      </c>
      <c r="F116" t="s">
        <v>2939</v>
      </c>
      <c r="G116" t="s">
        <v>3176</v>
      </c>
      <c r="H116" t="s">
        <v>2939</v>
      </c>
      <c r="I116" t="s">
        <v>33</v>
      </c>
      <c r="J116" t="s">
        <v>3177</v>
      </c>
      <c r="L116" t="s">
        <v>1272</v>
      </c>
      <c r="M116" t="s">
        <v>1273</v>
      </c>
      <c r="N116" t="b">
        <v>0</v>
      </c>
      <c r="O116" t="s">
        <v>3178</v>
      </c>
    </row>
    <row r="117" spans="1:15" x14ac:dyDescent="0.35">
      <c r="A117" t="s">
        <v>3179</v>
      </c>
      <c r="B117" t="s">
        <v>3147</v>
      </c>
      <c r="C117" t="s">
        <v>3147</v>
      </c>
      <c r="D117" t="s">
        <v>2137</v>
      </c>
      <c r="E117" t="s">
        <v>3148</v>
      </c>
      <c r="F117" t="s">
        <v>2944</v>
      </c>
      <c r="G117" t="s">
        <v>3180</v>
      </c>
      <c r="H117" t="s">
        <v>2944</v>
      </c>
      <c r="I117" t="s">
        <v>33</v>
      </c>
      <c r="J117" t="s">
        <v>3181</v>
      </c>
      <c r="L117" t="s">
        <v>1272</v>
      </c>
      <c r="M117" t="s">
        <v>1273</v>
      </c>
      <c r="N117" t="b">
        <v>0</v>
      </c>
      <c r="O117" t="s">
        <v>3182</v>
      </c>
    </row>
    <row r="118" spans="1:15" x14ac:dyDescent="0.35">
      <c r="A118" t="s">
        <v>3183</v>
      </c>
      <c r="B118" t="s">
        <v>3147</v>
      </c>
      <c r="C118" t="s">
        <v>3147</v>
      </c>
      <c r="D118" t="s">
        <v>2137</v>
      </c>
      <c r="E118" t="s">
        <v>3148</v>
      </c>
      <c r="F118" t="s">
        <v>2954</v>
      </c>
      <c r="G118" t="s">
        <v>3184</v>
      </c>
      <c r="H118" t="s">
        <v>2954</v>
      </c>
      <c r="I118" t="s">
        <v>33</v>
      </c>
      <c r="J118" t="s">
        <v>3185</v>
      </c>
      <c r="K118" t="s">
        <v>3186</v>
      </c>
      <c r="L118" t="s">
        <v>1272</v>
      </c>
      <c r="M118" t="s">
        <v>1273</v>
      </c>
      <c r="N118" t="b">
        <v>0</v>
      </c>
      <c r="O118" t="s">
        <v>1547</v>
      </c>
    </row>
    <row r="119" spans="1:15" x14ac:dyDescent="0.35">
      <c r="A119" t="s">
        <v>3187</v>
      </c>
      <c r="B119" t="s">
        <v>3147</v>
      </c>
      <c r="C119" t="s">
        <v>3147</v>
      </c>
      <c r="D119" t="s">
        <v>2137</v>
      </c>
      <c r="E119" t="s">
        <v>3148</v>
      </c>
      <c r="F119" t="s">
        <v>2960</v>
      </c>
      <c r="G119" t="s">
        <v>3188</v>
      </c>
      <c r="H119" t="s">
        <v>2960</v>
      </c>
      <c r="I119" t="s">
        <v>33</v>
      </c>
      <c r="J119" t="s">
        <v>3189</v>
      </c>
      <c r="K119" t="s">
        <v>3190</v>
      </c>
      <c r="L119" t="s">
        <v>1272</v>
      </c>
      <c r="M119" t="s">
        <v>1273</v>
      </c>
      <c r="N119" t="b">
        <v>0</v>
      </c>
      <c r="O119" t="s">
        <v>3191</v>
      </c>
    </row>
    <row r="120" spans="1:15" x14ac:dyDescent="0.35">
      <c r="A120" t="s">
        <v>3192</v>
      </c>
      <c r="B120" t="s">
        <v>3147</v>
      </c>
      <c r="C120" t="s">
        <v>3147</v>
      </c>
      <c r="D120" t="s">
        <v>2137</v>
      </c>
      <c r="E120" t="s">
        <v>3148</v>
      </c>
      <c r="F120" t="s">
        <v>2966</v>
      </c>
      <c r="G120" t="s">
        <v>3193</v>
      </c>
      <c r="H120" t="s">
        <v>2966</v>
      </c>
      <c r="I120" t="s">
        <v>33</v>
      </c>
      <c r="J120" t="s">
        <v>3194</v>
      </c>
      <c r="K120" t="s">
        <v>3195</v>
      </c>
      <c r="L120" t="s">
        <v>1272</v>
      </c>
      <c r="M120" t="s">
        <v>1273</v>
      </c>
      <c r="N120" t="b">
        <v>0</v>
      </c>
      <c r="O120" t="s">
        <v>3075</v>
      </c>
    </row>
    <row r="121" spans="1:15" x14ac:dyDescent="0.35">
      <c r="A121" t="s">
        <v>3196</v>
      </c>
      <c r="B121" t="s">
        <v>3147</v>
      </c>
      <c r="C121" t="s">
        <v>3147</v>
      </c>
      <c r="D121" t="s">
        <v>2137</v>
      </c>
      <c r="E121" t="s">
        <v>3148</v>
      </c>
      <c r="F121" t="s">
        <v>2972</v>
      </c>
      <c r="G121" t="s">
        <v>3197</v>
      </c>
      <c r="H121" t="s">
        <v>3198</v>
      </c>
      <c r="I121" t="s">
        <v>33</v>
      </c>
      <c r="J121" t="s">
        <v>3199</v>
      </c>
      <c r="K121" t="s">
        <v>3195</v>
      </c>
      <c r="L121" t="s">
        <v>1272</v>
      </c>
      <c r="M121" t="s">
        <v>1273</v>
      </c>
      <c r="N121" t="b">
        <v>0</v>
      </c>
      <c r="O121" t="s">
        <v>3081</v>
      </c>
    </row>
    <row r="122" spans="1:15" x14ac:dyDescent="0.35">
      <c r="A122" t="s">
        <v>3200</v>
      </c>
      <c r="B122" t="s">
        <v>3147</v>
      </c>
      <c r="C122" t="s">
        <v>3147</v>
      </c>
      <c r="D122" t="s">
        <v>2137</v>
      </c>
      <c r="E122" t="s">
        <v>3148</v>
      </c>
      <c r="F122" t="s">
        <v>2978</v>
      </c>
      <c r="G122" t="s">
        <v>3201</v>
      </c>
      <c r="H122" t="s">
        <v>2978</v>
      </c>
      <c r="I122" t="s">
        <v>33</v>
      </c>
      <c r="J122" t="s">
        <v>3202</v>
      </c>
      <c r="L122" t="s">
        <v>1272</v>
      </c>
      <c r="M122" t="s">
        <v>1273</v>
      </c>
      <c r="N122" t="b">
        <v>0</v>
      </c>
      <c r="O122" t="s">
        <v>3085</v>
      </c>
    </row>
    <row r="123" spans="1:15" x14ac:dyDescent="0.35">
      <c r="A123" t="s">
        <v>3203</v>
      </c>
      <c r="B123" t="s">
        <v>3204</v>
      </c>
      <c r="C123" t="s">
        <v>3204</v>
      </c>
      <c r="D123" t="s">
        <v>3204</v>
      </c>
      <c r="F123" t="s">
        <v>3205</v>
      </c>
      <c r="J123" t="s">
        <v>3206</v>
      </c>
      <c r="N123" t="b">
        <v>1</v>
      </c>
      <c r="O123" t="s">
        <v>3093</v>
      </c>
    </row>
    <row r="124" spans="1:15" x14ac:dyDescent="0.35">
      <c r="A124" t="s">
        <v>3207</v>
      </c>
      <c r="B124" t="s">
        <v>3204</v>
      </c>
      <c r="C124" t="s">
        <v>3204</v>
      </c>
      <c r="D124" t="s">
        <v>3208</v>
      </c>
      <c r="F124" t="s">
        <v>3209</v>
      </c>
      <c r="H124" t="s">
        <v>3209</v>
      </c>
      <c r="J124" t="s">
        <v>3210</v>
      </c>
      <c r="K124" t="s">
        <v>3211</v>
      </c>
      <c r="N124" t="b">
        <v>0</v>
      </c>
      <c r="O124" t="s">
        <v>3097</v>
      </c>
    </row>
    <row r="125" spans="1:15" x14ac:dyDescent="0.35">
      <c r="A125" t="s">
        <v>3212</v>
      </c>
      <c r="B125" t="s">
        <v>3204</v>
      </c>
      <c r="C125" t="s">
        <v>3204</v>
      </c>
      <c r="D125" t="s">
        <v>3213</v>
      </c>
      <c r="F125" t="s">
        <v>3214</v>
      </c>
      <c r="J125" t="s">
        <v>3215</v>
      </c>
      <c r="K125" t="s">
        <v>3216</v>
      </c>
      <c r="N125" t="b">
        <v>1</v>
      </c>
      <c r="O125" t="s">
        <v>2707</v>
      </c>
    </row>
    <row r="126" spans="1:15" x14ac:dyDescent="0.35">
      <c r="A126" t="s">
        <v>3217</v>
      </c>
      <c r="B126" t="s">
        <v>3204</v>
      </c>
      <c r="C126" t="s">
        <v>3204</v>
      </c>
      <c r="D126" t="s">
        <v>3208</v>
      </c>
      <c r="F126" t="s">
        <v>3218</v>
      </c>
      <c r="J126" t="s">
        <v>3219</v>
      </c>
      <c r="N126" t="b">
        <v>1</v>
      </c>
      <c r="O126" t="s">
        <v>2715</v>
      </c>
    </row>
    <row r="127" spans="1:15" x14ac:dyDescent="0.35">
      <c r="A127" t="s">
        <v>3220</v>
      </c>
      <c r="B127" t="s">
        <v>3204</v>
      </c>
      <c r="C127" t="s">
        <v>3204</v>
      </c>
      <c r="D127" t="s">
        <v>3208</v>
      </c>
      <c r="F127" t="s">
        <v>3221</v>
      </c>
      <c r="J127" t="s">
        <v>3222</v>
      </c>
      <c r="N127" t="b">
        <v>1</v>
      </c>
      <c r="O127" t="s">
        <v>2721</v>
      </c>
    </row>
    <row r="128" spans="1:15" x14ac:dyDescent="0.35">
      <c r="A128" t="s">
        <v>3223</v>
      </c>
      <c r="B128" t="s">
        <v>3204</v>
      </c>
      <c r="C128" t="s">
        <v>3204</v>
      </c>
      <c r="D128" t="s">
        <v>3213</v>
      </c>
      <c r="F128" t="s">
        <v>3224</v>
      </c>
      <c r="J128" t="s">
        <v>3225</v>
      </c>
      <c r="N128" t="b">
        <v>1</v>
      </c>
      <c r="O128" t="s">
        <v>2727</v>
      </c>
    </row>
    <row r="129" spans="1:15" x14ac:dyDescent="0.35">
      <c r="A129" t="s">
        <v>3226</v>
      </c>
      <c r="B129" t="s">
        <v>3204</v>
      </c>
      <c r="C129" t="s">
        <v>3204</v>
      </c>
      <c r="D129" t="s">
        <v>3208</v>
      </c>
      <c r="F129" t="s">
        <v>3227</v>
      </c>
      <c r="H129" t="s">
        <v>3228</v>
      </c>
      <c r="J129" t="s">
        <v>3229</v>
      </c>
      <c r="N129" t="b">
        <v>0</v>
      </c>
      <c r="O129" t="s">
        <v>2733</v>
      </c>
    </row>
    <row r="130" spans="1:15" x14ac:dyDescent="0.35">
      <c r="A130" t="s">
        <v>3230</v>
      </c>
      <c r="B130" t="s">
        <v>3204</v>
      </c>
      <c r="C130" t="s">
        <v>3204</v>
      </c>
      <c r="D130" t="s">
        <v>3208</v>
      </c>
      <c r="F130" t="s">
        <v>3231</v>
      </c>
      <c r="H130" t="s">
        <v>3232</v>
      </c>
      <c r="J130" t="s">
        <v>3233</v>
      </c>
      <c r="N130" t="b">
        <v>0</v>
      </c>
      <c r="O130" t="s">
        <v>2741</v>
      </c>
    </row>
    <row r="131" spans="1:15" x14ac:dyDescent="0.35">
      <c r="A131" t="s">
        <v>2150</v>
      </c>
      <c r="B131" t="s">
        <v>3234</v>
      </c>
      <c r="C131" t="s">
        <v>3234</v>
      </c>
      <c r="D131" t="s">
        <v>3235</v>
      </c>
      <c r="E131" t="s">
        <v>3236</v>
      </c>
      <c r="F131" t="s">
        <v>3145</v>
      </c>
      <c r="G131" t="s">
        <v>3237</v>
      </c>
      <c r="H131" t="s">
        <v>3238</v>
      </c>
      <c r="I131" t="s">
        <v>33</v>
      </c>
      <c r="J131" t="s">
        <v>3239</v>
      </c>
      <c r="L131" t="s">
        <v>663</v>
      </c>
      <c r="M131" t="s">
        <v>664</v>
      </c>
      <c r="N131" t="b">
        <v>0</v>
      </c>
      <c r="O131" t="s">
        <v>2749</v>
      </c>
    </row>
    <row r="132" spans="1:15" x14ac:dyDescent="0.35">
      <c r="A132" t="s">
        <v>2151</v>
      </c>
      <c r="B132" t="s">
        <v>3234</v>
      </c>
      <c r="C132" t="s">
        <v>3234</v>
      </c>
      <c r="D132" t="s">
        <v>3235</v>
      </c>
      <c r="E132" t="s">
        <v>3236</v>
      </c>
      <c r="F132" t="s">
        <v>3152</v>
      </c>
      <c r="G132" t="s">
        <v>3240</v>
      </c>
      <c r="H132" t="s">
        <v>3241</v>
      </c>
      <c r="I132" t="s">
        <v>33</v>
      </c>
      <c r="J132" t="s">
        <v>3242</v>
      </c>
      <c r="L132" t="s">
        <v>663</v>
      </c>
      <c r="M132" t="s">
        <v>664</v>
      </c>
      <c r="N132" t="b">
        <v>0</v>
      </c>
      <c r="O132" t="s">
        <v>2755</v>
      </c>
    </row>
    <row r="133" spans="1:15" x14ac:dyDescent="0.35">
      <c r="A133" t="s">
        <v>2152</v>
      </c>
      <c r="B133" t="s">
        <v>3234</v>
      </c>
      <c r="C133" t="s">
        <v>3234</v>
      </c>
      <c r="D133" t="s">
        <v>3235</v>
      </c>
      <c r="E133" t="s">
        <v>3236</v>
      </c>
      <c r="F133" t="s">
        <v>3157</v>
      </c>
      <c r="G133" t="s">
        <v>3243</v>
      </c>
      <c r="H133" t="s">
        <v>3244</v>
      </c>
      <c r="I133" t="s">
        <v>33</v>
      </c>
      <c r="J133" t="s">
        <v>3245</v>
      </c>
      <c r="L133" t="s">
        <v>663</v>
      </c>
      <c r="M133" t="s">
        <v>664</v>
      </c>
      <c r="N133" t="b">
        <v>0</v>
      </c>
      <c r="O133" t="s">
        <v>2761</v>
      </c>
    </row>
    <row r="134" spans="1:15" x14ac:dyDescent="0.35">
      <c r="A134" t="s">
        <v>2153</v>
      </c>
      <c r="B134" t="s">
        <v>3234</v>
      </c>
      <c r="C134" t="s">
        <v>3234</v>
      </c>
      <c r="D134" t="s">
        <v>3235</v>
      </c>
      <c r="E134" t="s">
        <v>3236</v>
      </c>
      <c r="F134" t="s">
        <v>3161</v>
      </c>
      <c r="G134" t="s">
        <v>3246</v>
      </c>
      <c r="H134" t="s">
        <v>3247</v>
      </c>
      <c r="I134" t="s">
        <v>33</v>
      </c>
      <c r="J134" t="s">
        <v>3248</v>
      </c>
      <c r="L134" t="s">
        <v>663</v>
      </c>
      <c r="M134" t="s">
        <v>664</v>
      </c>
      <c r="N134" t="b">
        <v>0</v>
      </c>
      <c r="O134" t="s">
        <v>2767</v>
      </c>
    </row>
    <row r="135" spans="1:15" x14ac:dyDescent="0.35">
      <c r="A135" t="s">
        <v>2154</v>
      </c>
      <c r="B135" t="s">
        <v>3234</v>
      </c>
      <c r="C135" t="s">
        <v>3234</v>
      </c>
      <c r="D135" t="s">
        <v>3235</v>
      </c>
      <c r="E135" t="s">
        <v>3236</v>
      </c>
      <c r="F135" t="s">
        <v>3165</v>
      </c>
      <c r="G135" t="s">
        <v>3249</v>
      </c>
      <c r="H135" t="s">
        <v>3250</v>
      </c>
      <c r="I135" t="s">
        <v>33</v>
      </c>
      <c r="J135" t="s">
        <v>3251</v>
      </c>
      <c r="L135" t="s">
        <v>663</v>
      </c>
      <c r="M135" t="s">
        <v>664</v>
      </c>
      <c r="N135" t="b">
        <v>0</v>
      </c>
      <c r="O135" t="s">
        <v>2775</v>
      </c>
    </row>
    <row r="136" spans="1:15" x14ac:dyDescent="0.35">
      <c r="A136" t="s">
        <v>2155</v>
      </c>
      <c r="B136" t="s">
        <v>3234</v>
      </c>
      <c r="C136" t="s">
        <v>3234</v>
      </c>
      <c r="D136" t="s">
        <v>3252</v>
      </c>
      <c r="E136" t="s">
        <v>3253</v>
      </c>
      <c r="F136" t="s">
        <v>3170</v>
      </c>
      <c r="G136" t="s">
        <v>3254</v>
      </c>
      <c r="H136" t="s">
        <v>3255</v>
      </c>
      <c r="I136" t="s">
        <v>33</v>
      </c>
      <c r="J136" t="s">
        <v>3256</v>
      </c>
      <c r="K136" t="s">
        <v>3257</v>
      </c>
      <c r="L136" t="s">
        <v>663</v>
      </c>
      <c r="M136" t="s">
        <v>664</v>
      </c>
      <c r="N136" t="b">
        <v>0</v>
      </c>
      <c r="O136" t="s">
        <v>2781</v>
      </c>
    </row>
    <row r="137" spans="1:15" x14ac:dyDescent="0.35">
      <c r="A137" t="s">
        <v>2156</v>
      </c>
      <c r="B137" t="s">
        <v>3234</v>
      </c>
      <c r="C137" t="s">
        <v>3234</v>
      </c>
      <c r="D137" t="s">
        <v>3252</v>
      </c>
      <c r="E137" t="s">
        <v>3253</v>
      </c>
      <c r="F137" t="s">
        <v>3174</v>
      </c>
      <c r="G137" t="s">
        <v>3258</v>
      </c>
      <c r="H137" t="s">
        <v>3259</v>
      </c>
      <c r="I137" t="s">
        <v>33</v>
      </c>
      <c r="J137" t="s">
        <v>3260</v>
      </c>
      <c r="K137" t="s">
        <v>3261</v>
      </c>
      <c r="L137" t="s">
        <v>663</v>
      </c>
      <c r="M137" t="s">
        <v>664</v>
      </c>
      <c r="N137" t="b">
        <v>0</v>
      </c>
      <c r="O137" t="s">
        <v>2787</v>
      </c>
    </row>
    <row r="138" spans="1:15" x14ac:dyDescent="0.35">
      <c r="A138" t="s">
        <v>2157</v>
      </c>
      <c r="B138" t="s">
        <v>3234</v>
      </c>
      <c r="C138" t="s">
        <v>3234</v>
      </c>
      <c r="D138" t="s">
        <v>3252</v>
      </c>
      <c r="E138" t="s">
        <v>3253</v>
      </c>
      <c r="F138" t="s">
        <v>3178</v>
      </c>
      <c r="G138" t="s">
        <v>3262</v>
      </c>
      <c r="H138" t="s">
        <v>3263</v>
      </c>
      <c r="I138" t="s">
        <v>33</v>
      </c>
      <c r="J138" t="s">
        <v>3264</v>
      </c>
      <c r="L138" t="s">
        <v>663</v>
      </c>
      <c r="M138" t="s">
        <v>664</v>
      </c>
      <c r="N138" t="b">
        <v>0</v>
      </c>
      <c r="O138" t="s">
        <v>2795</v>
      </c>
    </row>
    <row r="139" spans="1:15" x14ac:dyDescent="0.35">
      <c r="A139" t="s">
        <v>2158</v>
      </c>
      <c r="B139" t="s">
        <v>3234</v>
      </c>
      <c r="C139" t="s">
        <v>3234</v>
      </c>
      <c r="D139" t="s">
        <v>3252</v>
      </c>
      <c r="E139" t="s">
        <v>3253</v>
      </c>
      <c r="F139" t="s">
        <v>3182</v>
      </c>
      <c r="G139" t="s">
        <v>3265</v>
      </c>
      <c r="H139" t="s">
        <v>3266</v>
      </c>
      <c r="I139" t="s">
        <v>33</v>
      </c>
      <c r="J139" t="s">
        <v>3267</v>
      </c>
      <c r="K139" t="s">
        <v>2703</v>
      </c>
      <c r="L139" t="s">
        <v>663</v>
      </c>
      <c r="M139" t="s">
        <v>664</v>
      </c>
      <c r="N139" t="b">
        <v>0</v>
      </c>
      <c r="O139" t="s">
        <v>2801</v>
      </c>
    </row>
    <row r="140" spans="1:15" x14ac:dyDescent="0.35">
      <c r="A140" t="s">
        <v>2159</v>
      </c>
      <c r="B140" t="s">
        <v>3234</v>
      </c>
      <c r="C140" t="s">
        <v>3234</v>
      </c>
      <c r="D140" t="s">
        <v>3252</v>
      </c>
      <c r="E140" t="s">
        <v>3253</v>
      </c>
      <c r="F140" t="s">
        <v>1547</v>
      </c>
      <c r="G140" t="s">
        <v>3268</v>
      </c>
      <c r="H140" t="s">
        <v>3269</v>
      </c>
      <c r="I140" t="s">
        <v>33</v>
      </c>
      <c r="J140" t="s">
        <v>3270</v>
      </c>
      <c r="L140" t="s">
        <v>663</v>
      </c>
      <c r="M140" t="s">
        <v>664</v>
      </c>
      <c r="N140" t="b">
        <v>0</v>
      </c>
      <c r="O140" t="s">
        <v>2808</v>
      </c>
    </row>
    <row r="141" spans="1:15" x14ac:dyDescent="0.35">
      <c r="A141" t="s">
        <v>2160</v>
      </c>
      <c r="B141" t="s">
        <v>3234</v>
      </c>
      <c r="C141" t="s">
        <v>3234</v>
      </c>
      <c r="D141" t="s">
        <v>3252</v>
      </c>
      <c r="E141" t="s">
        <v>3253</v>
      </c>
      <c r="F141" t="s">
        <v>3191</v>
      </c>
      <c r="G141" t="s">
        <v>3271</v>
      </c>
      <c r="H141" t="s">
        <v>3272</v>
      </c>
      <c r="I141" t="s">
        <v>33</v>
      </c>
      <c r="J141" t="s">
        <v>3273</v>
      </c>
      <c r="L141" t="s">
        <v>663</v>
      </c>
      <c r="M141" t="s">
        <v>664</v>
      </c>
      <c r="N141" t="b">
        <v>0</v>
      </c>
      <c r="O141" t="s">
        <v>2813</v>
      </c>
    </row>
    <row r="142" spans="1:15" x14ac:dyDescent="0.35">
      <c r="A142" t="s">
        <v>3274</v>
      </c>
      <c r="B142" t="s">
        <v>3234</v>
      </c>
      <c r="C142" t="s">
        <v>3234</v>
      </c>
      <c r="D142" t="s">
        <v>2120</v>
      </c>
      <c r="F142" t="s">
        <v>3275</v>
      </c>
      <c r="J142" t="s">
        <v>3276</v>
      </c>
      <c r="N142" t="b">
        <v>0</v>
      </c>
      <c r="O142" t="s">
        <v>2818</v>
      </c>
    </row>
    <row r="143" spans="1:15" x14ac:dyDescent="0.35">
      <c r="A143" t="s">
        <v>3277</v>
      </c>
      <c r="B143" t="s">
        <v>3234</v>
      </c>
      <c r="C143" t="s">
        <v>3234</v>
      </c>
      <c r="D143" t="s">
        <v>2120</v>
      </c>
      <c r="F143" t="s">
        <v>3278</v>
      </c>
      <c r="H143" t="s">
        <v>3279</v>
      </c>
      <c r="J143" t="s">
        <v>3280</v>
      </c>
      <c r="K143" t="s">
        <v>3281</v>
      </c>
      <c r="N143" t="b">
        <v>0</v>
      </c>
      <c r="O143" t="s">
        <v>2825</v>
      </c>
    </row>
    <row r="144" spans="1:15" x14ac:dyDescent="0.35">
      <c r="A144" t="s">
        <v>3282</v>
      </c>
      <c r="B144" t="s">
        <v>3234</v>
      </c>
      <c r="C144" t="s">
        <v>3234</v>
      </c>
      <c r="D144" t="s">
        <v>2120</v>
      </c>
      <c r="F144" t="s">
        <v>3283</v>
      </c>
      <c r="J144" t="s">
        <v>3284</v>
      </c>
      <c r="N144" t="b">
        <v>0</v>
      </c>
      <c r="O144" t="s">
        <v>2831</v>
      </c>
    </row>
    <row r="145" spans="1:15" x14ac:dyDescent="0.35">
      <c r="A145" t="s">
        <v>3285</v>
      </c>
      <c r="B145" t="s">
        <v>3286</v>
      </c>
      <c r="C145" t="s">
        <v>3286</v>
      </c>
      <c r="D145" t="s">
        <v>3287</v>
      </c>
      <c r="E145" t="s">
        <v>3288</v>
      </c>
      <c r="F145" t="s">
        <v>3289</v>
      </c>
      <c r="G145" t="s">
        <v>3290</v>
      </c>
      <c r="H145" t="s">
        <v>3289</v>
      </c>
      <c r="I145" t="s">
        <v>33</v>
      </c>
      <c r="J145" t="s">
        <v>3291</v>
      </c>
      <c r="L145" t="s">
        <v>1287</v>
      </c>
      <c r="M145" t="s">
        <v>1288</v>
      </c>
      <c r="N145" t="b">
        <v>0</v>
      </c>
      <c r="O145" t="s">
        <v>2837</v>
      </c>
    </row>
    <row r="146" spans="1:15" x14ac:dyDescent="0.35">
      <c r="A146" t="s">
        <v>3292</v>
      </c>
      <c r="B146" t="s">
        <v>3286</v>
      </c>
      <c r="C146" t="s">
        <v>3286</v>
      </c>
      <c r="D146" t="s">
        <v>3287</v>
      </c>
      <c r="E146" t="s">
        <v>3288</v>
      </c>
      <c r="F146" t="s">
        <v>3293</v>
      </c>
      <c r="G146" t="s">
        <v>3294</v>
      </c>
      <c r="H146" t="s">
        <v>3295</v>
      </c>
      <c r="I146" t="s">
        <v>33</v>
      </c>
      <c r="J146" t="s">
        <v>3296</v>
      </c>
      <c r="L146" t="s">
        <v>1287</v>
      </c>
      <c r="M146" t="s">
        <v>1288</v>
      </c>
      <c r="N146" t="b">
        <v>0</v>
      </c>
      <c r="O146" t="s">
        <v>2843</v>
      </c>
    </row>
    <row r="147" spans="1:15" x14ac:dyDescent="0.35">
      <c r="A147" t="s">
        <v>3297</v>
      </c>
      <c r="B147" t="s">
        <v>3286</v>
      </c>
      <c r="C147" t="s">
        <v>3286</v>
      </c>
      <c r="D147" t="s">
        <v>3298</v>
      </c>
      <c r="E147" t="s">
        <v>3299</v>
      </c>
      <c r="F147" t="s">
        <v>3300</v>
      </c>
      <c r="G147" t="s">
        <v>3301</v>
      </c>
      <c r="H147" t="s">
        <v>3302</v>
      </c>
      <c r="I147" t="s">
        <v>33</v>
      </c>
      <c r="J147" t="s">
        <v>3303</v>
      </c>
      <c r="L147" t="s">
        <v>1287</v>
      </c>
      <c r="M147" t="s">
        <v>1288</v>
      </c>
      <c r="N147" t="b">
        <v>0</v>
      </c>
      <c r="O147" t="s">
        <v>2849</v>
      </c>
    </row>
    <row r="148" spans="1:15" x14ac:dyDescent="0.35">
      <c r="A148" t="s">
        <v>3304</v>
      </c>
      <c r="B148" t="s">
        <v>3286</v>
      </c>
      <c r="C148" t="s">
        <v>3286</v>
      </c>
      <c r="D148" t="s">
        <v>3298</v>
      </c>
      <c r="E148" t="s">
        <v>3299</v>
      </c>
      <c r="F148" t="s">
        <v>3305</v>
      </c>
      <c r="G148" t="s">
        <v>3306</v>
      </c>
      <c r="H148" t="s">
        <v>3307</v>
      </c>
      <c r="I148" t="s">
        <v>33</v>
      </c>
      <c r="J148" t="s">
        <v>3308</v>
      </c>
      <c r="L148" t="s">
        <v>1287</v>
      </c>
      <c r="M148" t="s">
        <v>1288</v>
      </c>
      <c r="N148" t="b">
        <v>0</v>
      </c>
      <c r="O148" t="s">
        <v>1376</v>
      </c>
    </row>
    <row r="149" spans="1:15" x14ac:dyDescent="0.35">
      <c r="A149" t="s">
        <v>3309</v>
      </c>
      <c r="B149" t="s">
        <v>3286</v>
      </c>
      <c r="C149" t="s">
        <v>3286</v>
      </c>
      <c r="D149" t="s">
        <v>3298</v>
      </c>
      <c r="E149" t="s">
        <v>3299</v>
      </c>
      <c r="F149" t="s">
        <v>3310</v>
      </c>
      <c r="G149" t="s">
        <v>3311</v>
      </c>
      <c r="H149" t="s">
        <v>3312</v>
      </c>
      <c r="I149" t="s">
        <v>33</v>
      </c>
      <c r="J149" t="s">
        <v>3313</v>
      </c>
      <c r="L149" t="s">
        <v>1287</v>
      </c>
      <c r="M149" t="s">
        <v>1288</v>
      </c>
      <c r="N149" t="b">
        <v>0</v>
      </c>
      <c r="O149" t="s">
        <v>3289</v>
      </c>
    </row>
    <row r="150" spans="1:15" x14ac:dyDescent="0.35">
      <c r="A150" t="s">
        <v>3314</v>
      </c>
      <c r="B150" t="s">
        <v>3286</v>
      </c>
      <c r="C150" t="s">
        <v>3286</v>
      </c>
      <c r="D150" t="s">
        <v>3287</v>
      </c>
      <c r="F150" t="s">
        <v>3315</v>
      </c>
      <c r="H150" t="s">
        <v>3316</v>
      </c>
      <c r="J150" t="s">
        <v>3317</v>
      </c>
      <c r="K150" t="s">
        <v>3318</v>
      </c>
      <c r="N150" t="b">
        <v>0</v>
      </c>
      <c r="O150" t="s">
        <v>3293</v>
      </c>
    </row>
    <row r="151" spans="1:15" x14ac:dyDescent="0.35">
      <c r="A151" t="s">
        <v>3319</v>
      </c>
      <c r="B151" t="s">
        <v>3286</v>
      </c>
      <c r="C151" t="s">
        <v>3286</v>
      </c>
      <c r="D151" t="s">
        <v>3298</v>
      </c>
      <c r="F151" t="s">
        <v>3320</v>
      </c>
      <c r="H151" t="s">
        <v>3321</v>
      </c>
      <c r="J151" t="s">
        <v>3322</v>
      </c>
      <c r="K151" t="s">
        <v>3323</v>
      </c>
      <c r="N151" t="b">
        <v>0</v>
      </c>
      <c r="O151" t="s">
        <v>3300</v>
      </c>
    </row>
    <row r="152" spans="1:15" x14ac:dyDescent="0.35">
      <c r="A152" t="s">
        <v>3324</v>
      </c>
      <c r="B152" t="s">
        <v>3286</v>
      </c>
      <c r="C152" t="s">
        <v>3286</v>
      </c>
      <c r="D152" t="s">
        <v>3298</v>
      </c>
      <c r="F152" t="s">
        <v>3325</v>
      </c>
      <c r="H152" t="s">
        <v>3326</v>
      </c>
      <c r="J152" t="s">
        <v>3327</v>
      </c>
      <c r="K152" t="s">
        <v>3328</v>
      </c>
      <c r="N152" t="b">
        <v>0</v>
      </c>
      <c r="O152" t="s">
        <v>3305</v>
      </c>
    </row>
    <row r="153" spans="1:15" x14ac:dyDescent="0.35">
      <c r="A153" t="s">
        <v>3329</v>
      </c>
      <c r="B153" t="s">
        <v>3286</v>
      </c>
      <c r="C153" t="s">
        <v>3286</v>
      </c>
      <c r="D153" t="s">
        <v>3298</v>
      </c>
      <c r="F153" t="s">
        <v>3330</v>
      </c>
      <c r="H153" t="s">
        <v>3331</v>
      </c>
      <c r="J153" t="s">
        <v>3332</v>
      </c>
      <c r="K153" t="s">
        <v>3333</v>
      </c>
      <c r="N153" t="b">
        <v>0</v>
      </c>
      <c r="O153" t="s">
        <v>3310</v>
      </c>
    </row>
    <row r="154" spans="1:15" x14ac:dyDescent="0.35">
      <c r="A154" t="s">
        <v>3334</v>
      </c>
      <c r="B154" t="s">
        <v>3335</v>
      </c>
      <c r="C154" t="s">
        <v>3335</v>
      </c>
      <c r="D154" t="s">
        <v>3336</v>
      </c>
      <c r="E154" t="s">
        <v>3337</v>
      </c>
      <c r="F154" t="s">
        <v>2713</v>
      </c>
      <c r="G154" t="s">
        <v>3338</v>
      </c>
      <c r="H154" t="s">
        <v>3339</v>
      </c>
      <c r="I154" t="s">
        <v>33</v>
      </c>
      <c r="J154" t="s">
        <v>3340</v>
      </c>
      <c r="K154" t="s">
        <v>3341</v>
      </c>
      <c r="L154" t="s">
        <v>528</v>
      </c>
      <c r="M154" t="s">
        <v>2128</v>
      </c>
      <c r="N154" t="b">
        <v>0</v>
      </c>
      <c r="O154" t="s">
        <v>3205</v>
      </c>
    </row>
    <row r="155" spans="1:15" x14ac:dyDescent="0.35">
      <c r="A155" t="s">
        <v>3342</v>
      </c>
      <c r="B155" t="s">
        <v>3335</v>
      </c>
      <c r="C155" t="s">
        <v>3335</v>
      </c>
      <c r="D155" t="s">
        <v>3336</v>
      </c>
      <c r="E155" t="s">
        <v>3337</v>
      </c>
      <c r="F155" t="s">
        <v>2719</v>
      </c>
      <c r="G155" t="s">
        <v>3337</v>
      </c>
      <c r="H155" t="s">
        <v>3343</v>
      </c>
      <c r="I155" t="s">
        <v>33</v>
      </c>
      <c r="J155" t="s">
        <v>3344</v>
      </c>
      <c r="K155" t="s">
        <v>3345</v>
      </c>
      <c r="L155" t="s">
        <v>528</v>
      </c>
      <c r="M155" t="s">
        <v>2128</v>
      </c>
      <c r="N155" t="b">
        <v>0</v>
      </c>
      <c r="O155" t="s">
        <v>3209</v>
      </c>
    </row>
    <row r="156" spans="1:15" x14ac:dyDescent="0.35">
      <c r="A156" t="s">
        <v>3346</v>
      </c>
      <c r="B156" t="s">
        <v>3335</v>
      </c>
      <c r="C156" t="s">
        <v>3335</v>
      </c>
      <c r="D156" t="s">
        <v>3347</v>
      </c>
      <c r="E156" t="s">
        <v>3348</v>
      </c>
      <c r="F156" t="s">
        <v>2725</v>
      </c>
      <c r="G156" t="s">
        <v>2824</v>
      </c>
      <c r="H156" t="s">
        <v>2725</v>
      </c>
      <c r="I156" t="s">
        <v>33</v>
      </c>
      <c r="J156" t="s">
        <v>3349</v>
      </c>
      <c r="L156" t="s">
        <v>992</v>
      </c>
      <c r="M156" t="s">
        <v>994</v>
      </c>
      <c r="N156" t="b">
        <v>0</v>
      </c>
      <c r="O156" t="s">
        <v>3214</v>
      </c>
    </row>
    <row r="157" spans="1:15" x14ac:dyDescent="0.35">
      <c r="A157" t="s">
        <v>3350</v>
      </c>
      <c r="B157" t="s">
        <v>3335</v>
      </c>
      <c r="C157" t="s">
        <v>3335</v>
      </c>
      <c r="D157" t="s">
        <v>3347</v>
      </c>
      <c r="E157" t="s">
        <v>3348</v>
      </c>
      <c r="F157" t="s">
        <v>2731</v>
      </c>
      <c r="G157" t="s">
        <v>3348</v>
      </c>
      <c r="H157" t="s">
        <v>3351</v>
      </c>
      <c r="I157" t="s">
        <v>2586</v>
      </c>
      <c r="J157" t="s">
        <v>3352</v>
      </c>
      <c r="K157" t="s">
        <v>3353</v>
      </c>
      <c r="L157" t="s">
        <v>992</v>
      </c>
      <c r="M157" t="s">
        <v>994</v>
      </c>
      <c r="N157" t="b">
        <v>0</v>
      </c>
      <c r="O157" t="s">
        <v>3218</v>
      </c>
    </row>
    <row r="158" spans="1:15" x14ac:dyDescent="0.35">
      <c r="A158" t="s">
        <v>3354</v>
      </c>
      <c r="B158" t="s">
        <v>3335</v>
      </c>
      <c r="C158" t="s">
        <v>3335</v>
      </c>
      <c r="D158" t="s">
        <v>3347</v>
      </c>
      <c r="E158" t="s">
        <v>3348</v>
      </c>
      <c r="F158" t="s">
        <v>2737</v>
      </c>
      <c r="G158" t="s">
        <v>3355</v>
      </c>
      <c r="H158" t="s">
        <v>3356</v>
      </c>
      <c r="I158" t="s">
        <v>2569</v>
      </c>
      <c r="J158" t="s">
        <v>3357</v>
      </c>
      <c r="K158" t="s">
        <v>3353</v>
      </c>
      <c r="L158" t="s">
        <v>992</v>
      </c>
      <c r="M158" t="s">
        <v>994</v>
      </c>
      <c r="N158" t="b">
        <v>0</v>
      </c>
      <c r="O158" t="s">
        <v>3221</v>
      </c>
    </row>
    <row r="159" spans="1:15" x14ac:dyDescent="0.35">
      <c r="A159" t="s">
        <v>3358</v>
      </c>
      <c r="B159" t="s">
        <v>3335</v>
      </c>
      <c r="C159" t="s">
        <v>3335</v>
      </c>
      <c r="D159" t="s">
        <v>3347</v>
      </c>
      <c r="E159" t="s">
        <v>3348</v>
      </c>
      <c r="F159" t="s">
        <v>2747</v>
      </c>
      <c r="G159" t="s">
        <v>3359</v>
      </c>
      <c r="H159" t="s">
        <v>3360</v>
      </c>
      <c r="I159" t="s">
        <v>2575</v>
      </c>
      <c r="J159" t="s">
        <v>3361</v>
      </c>
      <c r="K159" t="s">
        <v>3353</v>
      </c>
      <c r="L159" t="s">
        <v>992</v>
      </c>
      <c r="M159" t="s">
        <v>994</v>
      </c>
      <c r="N159" t="b">
        <v>0</v>
      </c>
      <c r="O159" t="s">
        <v>3362</v>
      </c>
    </row>
    <row r="160" spans="1:15" x14ac:dyDescent="0.35">
      <c r="A160" t="s">
        <v>3363</v>
      </c>
      <c r="B160" t="s">
        <v>3335</v>
      </c>
      <c r="C160" t="s">
        <v>3335</v>
      </c>
      <c r="D160" t="s">
        <v>3347</v>
      </c>
      <c r="E160" t="s">
        <v>3348</v>
      </c>
      <c r="F160" t="s">
        <v>2753</v>
      </c>
      <c r="G160" t="s">
        <v>3364</v>
      </c>
      <c r="H160" t="s">
        <v>3365</v>
      </c>
      <c r="I160" t="s">
        <v>2581</v>
      </c>
      <c r="J160" t="s">
        <v>3366</v>
      </c>
      <c r="K160" t="s">
        <v>3353</v>
      </c>
      <c r="L160" t="s">
        <v>992</v>
      </c>
      <c r="M160" t="s">
        <v>994</v>
      </c>
      <c r="N160" t="b">
        <v>0</v>
      </c>
      <c r="O160" t="s">
        <v>3367</v>
      </c>
    </row>
    <row r="161" spans="1:15" x14ac:dyDescent="0.35">
      <c r="A161" t="s">
        <v>3368</v>
      </c>
      <c r="B161" t="s">
        <v>3335</v>
      </c>
      <c r="C161" t="s">
        <v>3335</v>
      </c>
      <c r="D161" t="s">
        <v>3347</v>
      </c>
      <c r="E161" t="s">
        <v>3348</v>
      </c>
      <c r="F161" t="s">
        <v>2759</v>
      </c>
      <c r="G161" t="s">
        <v>3369</v>
      </c>
      <c r="H161" t="s">
        <v>3370</v>
      </c>
      <c r="I161" t="s">
        <v>2140</v>
      </c>
      <c r="J161" t="s">
        <v>3371</v>
      </c>
      <c r="L161" t="s">
        <v>992</v>
      </c>
      <c r="M161" t="s">
        <v>994</v>
      </c>
      <c r="N161" t="b">
        <v>0</v>
      </c>
      <c r="O161" t="s">
        <v>3372</v>
      </c>
    </row>
    <row r="162" spans="1:15" x14ac:dyDescent="0.35">
      <c r="A162" t="s">
        <v>3373</v>
      </c>
      <c r="B162" t="s">
        <v>3335</v>
      </c>
      <c r="C162" t="s">
        <v>3335</v>
      </c>
      <c r="D162" t="s">
        <v>3011</v>
      </c>
      <c r="E162" t="s">
        <v>3374</v>
      </c>
      <c r="F162" t="s">
        <v>2765</v>
      </c>
      <c r="G162" t="s">
        <v>3375</v>
      </c>
      <c r="H162" t="s">
        <v>3376</v>
      </c>
      <c r="I162" t="s">
        <v>3377</v>
      </c>
      <c r="J162" t="s">
        <v>3378</v>
      </c>
      <c r="K162" t="s">
        <v>3379</v>
      </c>
      <c r="L162" t="s">
        <v>2292</v>
      </c>
      <c r="M162" t="s">
        <v>2475</v>
      </c>
      <c r="N162" t="b">
        <v>0</v>
      </c>
      <c r="O162" t="s">
        <v>3380</v>
      </c>
    </row>
    <row r="163" spans="1:15" x14ac:dyDescent="0.35">
      <c r="A163" t="s">
        <v>3381</v>
      </c>
      <c r="B163" t="s">
        <v>3335</v>
      </c>
      <c r="C163" t="s">
        <v>3335</v>
      </c>
      <c r="D163" t="s">
        <v>3011</v>
      </c>
      <c r="E163" t="s">
        <v>3374</v>
      </c>
      <c r="F163" t="s">
        <v>2771</v>
      </c>
      <c r="G163" t="s">
        <v>3382</v>
      </c>
      <c r="H163" t="s">
        <v>3383</v>
      </c>
      <c r="I163" t="s">
        <v>3384</v>
      </c>
      <c r="J163" t="s">
        <v>3385</v>
      </c>
      <c r="K163" t="s">
        <v>3379</v>
      </c>
      <c r="L163" t="s">
        <v>2183</v>
      </c>
      <c r="M163" t="s">
        <v>2472</v>
      </c>
      <c r="N163" t="b">
        <v>0</v>
      </c>
      <c r="O163" t="s">
        <v>3386</v>
      </c>
    </row>
    <row r="164" spans="1:15" x14ac:dyDescent="0.35">
      <c r="A164" t="s">
        <v>3387</v>
      </c>
      <c r="B164" t="s">
        <v>3335</v>
      </c>
      <c r="C164" t="s">
        <v>3335</v>
      </c>
      <c r="D164" t="s">
        <v>3011</v>
      </c>
      <c r="E164" t="s">
        <v>3374</v>
      </c>
      <c r="F164" t="s">
        <v>2779</v>
      </c>
      <c r="G164" t="s">
        <v>3388</v>
      </c>
      <c r="H164" t="s">
        <v>3389</v>
      </c>
      <c r="I164" t="s">
        <v>3390</v>
      </c>
      <c r="J164" t="s">
        <v>3391</v>
      </c>
      <c r="K164" t="s">
        <v>3379</v>
      </c>
      <c r="L164" t="s">
        <v>2183</v>
      </c>
      <c r="M164" t="s">
        <v>2472</v>
      </c>
      <c r="N164" t="b">
        <v>0</v>
      </c>
      <c r="O164" t="s">
        <v>3392</v>
      </c>
    </row>
    <row r="165" spans="1:15" x14ac:dyDescent="0.35">
      <c r="A165" t="s">
        <v>3393</v>
      </c>
      <c r="B165" t="s">
        <v>3335</v>
      </c>
      <c r="C165" t="s">
        <v>3335</v>
      </c>
      <c r="D165" t="s">
        <v>3011</v>
      </c>
      <c r="E165" t="s">
        <v>3374</v>
      </c>
      <c r="F165" t="s">
        <v>2785</v>
      </c>
      <c r="G165" t="s">
        <v>3394</v>
      </c>
      <c r="H165" t="s">
        <v>3395</v>
      </c>
      <c r="I165" t="s">
        <v>3396</v>
      </c>
      <c r="J165" t="s">
        <v>3397</v>
      </c>
      <c r="K165" t="s">
        <v>3379</v>
      </c>
      <c r="L165" t="s">
        <v>2292</v>
      </c>
      <c r="M165" t="s">
        <v>2475</v>
      </c>
      <c r="N165" t="b">
        <v>0</v>
      </c>
      <c r="O165" t="s">
        <v>3142</v>
      </c>
    </row>
    <row r="166" spans="1:15" x14ac:dyDescent="0.35">
      <c r="A166" t="s">
        <v>3398</v>
      </c>
      <c r="B166" t="s">
        <v>3335</v>
      </c>
      <c r="C166" t="s">
        <v>3335</v>
      </c>
      <c r="D166" t="s">
        <v>3011</v>
      </c>
      <c r="E166" t="s">
        <v>3374</v>
      </c>
      <c r="F166" t="s">
        <v>2791</v>
      </c>
      <c r="G166" t="s">
        <v>3399</v>
      </c>
      <c r="H166" t="s">
        <v>3400</v>
      </c>
      <c r="I166" t="s">
        <v>3401</v>
      </c>
      <c r="J166" t="s">
        <v>3402</v>
      </c>
      <c r="K166" t="s">
        <v>3379</v>
      </c>
      <c r="L166" t="s">
        <v>2183</v>
      </c>
      <c r="M166" t="s">
        <v>2472</v>
      </c>
      <c r="N166" t="b">
        <v>0</v>
      </c>
      <c r="O166" t="s">
        <v>3403</v>
      </c>
    </row>
    <row r="167" spans="1:15" x14ac:dyDescent="0.35">
      <c r="A167" t="s">
        <v>2149</v>
      </c>
      <c r="B167" t="s">
        <v>3335</v>
      </c>
      <c r="C167" t="s">
        <v>3335</v>
      </c>
      <c r="D167" t="s">
        <v>2799</v>
      </c>
      <c r="E167" t="s">
        <v>3404</v>
      </c>
      <c r="F167" t="s">
        <v>2799</v>
      </c>
      <c r="G167" t="s">
        <v>3404</v>
      </c>
      <c r="H167" t="s">
        <v>2799</v>
      </c>
      <c r="I167" t="s">
        <v>33</v>
      </c>
      <c r="J167" t="s">
        <v>3405</v>
      </c>
      <c r="L167" t="s">
        <v>663</v>
      </c>
      <c r="M167" t="s">
        <v>664</v>
      </c>
      <c r="N167" t="b">
        <v>0</v>
      </c>
      <c r="O167" t="s">
        <v>3406</v>
      </c>
    </row>
    <row r="168" spans="1:15" x14ac:dyDescent="0.35">
      <c r="A168" t="s">
        <v>3407</v>
      </c>
      <c r="B168" t="s">
        <v>3335</v>
      </c>
      <c r="C168" t="s">
        <v>3335</v>
      </c>
      <c r="D168" t="s">
        <v>3408</v>
      </c>
      <c r="E168" t="s">
        <v>1150</v>
      </c>
      <c r="F168" t="s">
        <v>2805</v>
      </c>
      <c r="G168" t="s">
        <v>1150</v>
      </c>
      <c r="H168" t="s">
        <v>1150</v>
      </c>
      <c r="I168" t="s">
        <v>33</v>
      </c>
      <c r="J168" t="s">
        <v>3409</v>
      </c>
      <c r="L168" t="s">
        <v>1199</v>
      </c>
      <c r="M168" t="s">
        <v>1201</v>
      </c>
      <c r="N168" t="b">
        <v>0</v>
      </c>
      <c r="O168" t="s">
        <v>3275</v>
      </c>
    </row>
    <row r="169" spans="1:15" x14ac:dyDescent="0.35">
      <c r="A169" t="s">
        <v>3410</v>
      </c>
      <c r="B169" t="s">
        <v>3335</v>
      </c>
      <c r="C169" t="s">
        <v>3335</v>
      </c>
      <c r="D169" t="s">
        <v>3411</v>
      </c>
      <c r="E169" t="s">
        <v>3412</v>
      </c>
      <c r="F169" t="s">
        <v>2811</v>
      </c>
      <c r="G169" t="s">
        <v>3412</v>
      </c>
      <c r="H169" t="s">
        <v>3413</v>
      </c>
      <c r="I169" t="s">
        <v>3414</v>
      </c>
      <c r="J169" t="s">
        <v>3415</v>
      </c>
      <c r="K169" t="s">
        <v>3416</v>
      </c>
      <c r="L169" t="s">
        <v>992</v>
      </c>
      <c r="M169" t="s">
        <v>994</v>
      </c>
      <c r="N169" t="b">
        <v>0</v>
      </c>
      <c r="O169" t="s">
        <v>3278</v>
      </c>
    </row>
    <row r="170" spans="1:15" x14ac:dyDescent="0.35">
      <c r="A170" t="s">
        <v>3417</v>
      </c>
      <c r="B170" t="s">
        <v>3335</v>
      </c>
      <c r="C170" t="s">
        <v>3335</v>
      </c>
      <c r="D170" t="s">
        <v>3411</v>
      </c>
      <c r="E170" t="s">
        <v>3412</v>
      </c>
      <c r="F170" t="s">
        <v>2816</v>
      </c>
      <c r="G170" t="s">
        <v>3418</v>
      </c>
      <c r="H170" t="s">
        <v>3419</v>
      </c>
      <c r="I170" t="s">
        <v>3420</v>
      </c>
      <c r="J170" t="s">
        <v>3421</v>
      </c>
      <c r="K170" t="s">
        <v>3416</v>
      </c>
      <c r="L170" t="s">
        <v>992</v>
      </c>
      <c r="M170" t="s">
        <v>994</v>
      </c>
      <c r="N170" t="b">
        <v>0</v>
      </c>
      <c r="O170" t="s">
        <v>3283</v>
      </c>
    </row>
    <row r="171" spans="1:15" x14ac:dyDescent="0.35">
      <c r="A171" t="s">
        <v>3422</v>
      </c>
      <c r="B171" t="s">
        <v>3335</v>
      </c>
      <c r="C171" t="s">
        <v>3335</v>
      </c>
      <c r="D171" t="s">
        <v>3411</v>
      </c>
      <c r="E171" t="s">
        <v>3412</v>
      </c>
      <c r="F171" t="s">
        <v>2822</v>
      </c>
      <c r="G171" t="s">
        <v>3423</v>
      </c>
      <c r="H171" t="s">
        <v>3424</v>
      </c>
      <c r="I171" t="s">
        <v>3425</v>
      </c>
      <c r="J171" t="s">
        <v>3426</v>
      </c>
      <c r="K171" t="s">
        <v>3416</v>
      </c>
      <c r="L171" t="s">
        <v>992</v>
      </c>
      <c r="M171" t="s">
        <v>994</v>
      </c>
      <c r="N171" t="b">
        <v>0</v>
      </c>
      <c r="O171" t="s">
        <v>3224</v>
      </c>
    </row>
    <row r="172" spans="1:15" x14ac:dyDescent="0.35">
      <c r="A172" t="s">
        <v>3427</v>
      </c>
      <c r="B172" t="s">
        <v>3335</v>
      </c>
      <c r="C172" t="s">
        <v>3335</v>
      </c>
      <c r="D172" t="s">
        <v>3428</v>
      </c>
      <c r="E172" t="s">
        <v>3429</v>
      </c>
      <c r="F172" t="s">
        <v>2829</v>
      </c>
      <c r="G172" t="s">
        <v>3429</v>
      </c>
      <c r="H172" t="s">
        <v>3430</v>
      </c>
      <c r="I172" t="s">
        <v>2586</v>
      </c>
      <c r="J172" t="s">
        <v>3431</v>
      </c>
      <c r="K172" t="s">
        <v>3416</v>
      </c>
      <c r="L172" t="s">
        <v>992</v>
      </c>
      <c r="M172" t="s">
        <v>994</v>
      </c>
      <c r="N172" t="b">
        <v>0</v>
      </c>
      <c r="O172" t="s">
        <v>3103</v>
      </c>
    </row>
    <row r="173" spans="1:15" x14ac:dyDescent="0.35">
      <c r="A173" t="s">
        <v>3432</v>
      </c>
      <c r="B173" t="s">
        <v>3335</v>
      </c>
      <c r="C173" t="s">
        <v>3335</v>
      </c>
      <c r="D173" t="s">
        <v>3428</v>
      </c>
      <c r="E173" t="s">
        <v>3429</v>
      </c>
      <c r="F173" t="s">
        <v>2835</v>
      </c>
      <c r="G173" t="s">
        <v>3433</v>
      </c>
      <c r="H173" t="s">
        <v>3434</v>
      </c>
      <c r="I173" t="s">
        <v>2569</v>
      </c>
      <c r="J173" t="s">
        <v>3435</v>
      </c>
      <c r="K173" t="s">
        <v>3416</v>
      </c>
      <c r="L173" t="s">
        <v>992</v>
      </c>
      <c r="M173" t="s">
        <v>994</v>
      </c>
      <c r="N173" t="b">
        <v>0</v>
      </c>
      <c r="O173" t="s">
        <v>3109</v>
      </c>
    </row>
    <row r="174" spans="1:15" x14ac:dyDescent="0.35">
      <c r="A174" t="s">
        <v>3436</v>
      </c>
      <c r="B174" t="s">
        <v>3335</v>
      </c>
      <c r="C174" t="s">
        <v>3335</v>
      </c>
      <c r="D174" t="s">
        <v>3428</v>
      </c>
      <c r="E174" t="s">
        <v>3429</v>
      </c>
      <c r="F174" t="s">
        <v>2841</v>
      </c>
      <c r="G174" t="s">
        <v>3437</v>
      </c>
      <c r="H174" t="s">
        <v>3438</v>
      </c>
      <c r="I174" t="s">
        <v>2575</v>
      </c>
      <c r="J174" t="s">
        <v>3439</v>
      </c>
      <c r="K174" t="s">
        <v>3416</v>
      </c>
      <c r="L174" t="s">
        <v>992</v>
      </c>
      <c r="M174" t="s">
        <v>994</v>
      </c>
      <c r="N174" t="b">
        <v>0</v>
      </c>
      <c r="O174" t="s">
        <v>3113</v>
      </c>
    </row>
    <row r="175" spans="1:15" x14ac:dyDescent="0.35">
      <c r="A175" t="s">
        <v>3440</v>
      </c>
      <c r="B175" t="s">
        <v>3335</v>
      </c>
      <c r="C175" t="s">
        <v>3335</v>
      </c>
      <c r="D175" t="s">
        <v>3441</v>
      </c>
      <c r="E175" t="s">
        <v>3442</v>
      </c>
      <c r="F175" t="s">
        <v>2847</v>
      </c>
      <c r="G175" t="s">
        <v>3236</v>
      </c>
      <c r="H175" t="s">
        <v>3443</v>
      </c>
      <c r="I175" t="s">
        <v>2586</v>
      </c>
      <c r="J175" t="s">
        <v>3444</v>
      </c>
      <c r="L175" t="s">
        <v>2292</v>
      </c>
      <c r="M175" t="s">
        <v>2475</v>
      </c>
      <c r="N175" t="b">
        <v>0</v>
      </c>
      <c r="O175" t="s">
        <v>3115</v>
      </c>
    </row>
    <row r="176" spans="1:15" x14ac:dyDescent="0.35">
      <c r="A176" t="s">
        <v>3445</v>
      </c>
      <c r="B176" t="s">
        <v>3335</v>
      </c>
      <c r="C176" t="s">
        <v>3335</v>
      </c>
      <c r="D176" t="s">
        <v>3441</v>
      </c>
      <c r="E176" t="s">
        <v>3442</v>
      </c>
      <c r="F176" t="s">
        <v>2853</v>
      </c>
      <c r="G176" t="s">
        <v>3240</v>
      </c>
      <c r="H176" t="s">
        <v>3446</v>
      </c>
      <c r="I176" t="s">
        <v>2569</v>
      </c>
      <c r="J176" t="s">
        <v>3447</v>
      </c>
      <c r="L176" t="s">
        <v>2292</v>
      </c>
      <c r="M176" t="s">
        <v>2475</v>
      </c>
      <c r="N176" t="b">
        <v>0</v>
      </c>
      <c r="O176" t="s">
        <v>3315</v>
      </c>
    </row>
    <row r="177" spans="1:15" x14ac:dyDescent="0.35">
      <c r="A177" t="s">
        <v>3448</v>
      </c>
      <c r="B177" t="s">
        <v>3335</v>
      </c>
      <c r="C177" t="s">
        <v>3335</v>
      </c>
      <c r="D177" t="s">
        <v>3441</v>
      </c>
      <c r="E177" t="s">
        <v>3442</v>
      </c>
      <c r="F177" t="s">
        <v>2857</v>
      </c>
      <c r="G177" t="s">
        <v>3449</v>
      </c>
      <c r="H177" t="s">
        <v>3450</v>
      </c>
      <c r="I177" t="s">
        <v>2575</v>
      </c>
      <c r="J177" t="s">
        <v>3451</v>
      </c>
      <c r="L177" t="s">
        <v>2292</v>
      </c>
      <c r="M177" t="s">
        <v>2475</v>
      </c>
      <c r="N177" t="b">
        <v>0</v>
      </c>
      <c r="O177" t="s">
        <v>3320</v>
      </c>
    </row>
    <row r="178" spans="1:15" x14ac:dyDescent="0.35">
      <c r="A178" t="s">
        <v>3452</v>
      </c>
      <c r="B178" t="s">
        <v>3335</v>
      </c>
      <c r="C178" t="s">
        <v>3335</v>
      </c>
      <c r="D178" t="s">
        <v>3441</v>
      </c>
      <c r="E178" t="s">
        <v>3442</v>
      </c>
      <c r="F178" t="s">
        <v>2864</v>
      </c>
      <c r="G178" t="s">
        <v>3453</v>
      </c>
      <c r="H178" t="s">
        <v>3454</v>
      </c>
      <c r="I178" t="s">
        <v>2581</v>
      </c>
      <c r="J178" t="s">
        <v>3455</v>
      </c>
      <c r="L178" t="s">
        <v>2292</v>
      </c>
      <c r="M178" t="s">
        <v>2475</v>
      </c>
      <c r="N178" t="b">
        <v>0</v>
      </c>
      <c r="O178" t="s">
        <v>3325</v>
      </c>
    </row>
    <row r="179" spans="1:15" x14ac:dyDescent="0.35">
      <c r="A179" t="s">
        <v>3456</v>
      </c>
      <c r="B179" t="s">
        <v>3335</v>
      </c>
      <c r="C179" t="s">
        <v>3335</v>
      </c>
      <c r="D179" t="s">
        <v>3441</v>
      </c>
      <c r="F179" t="s">
        <v>3362</v>
      </c>
      <c r="H179" t="s">
        <v>3457</v>
      </c>
      <c r="J179" t="s">
        <v>3458</v>
      </c>
      <c r="K179" t="s">
        <v>3459</v>
      </c>
      <c r="N179" t="b">
        <v>0</v>
      </c>
      <c r="O179" t="s">
        <v>3330</v>
      </c>
    </row>
    <row r="180" spans="1:15" x14ac:dyDescent="0.35">
      <c r="A180" t="s">
        <v>3460</v>
      </c>
      <c r="B180" t="s">
        <v>3335</v>
      </c>
      <c r="C180" t="s">
        <v>3335</v>
      </c>
      <c r="D180" t="s">
        <v>3367</v>
      </c>
      <c r="F180" t="s">
        <v>3367</v>
      </c>
      <c r="H180" t="s">
        <v>3461</v>
      </c>
      <c r="J180" t="s">
        <v>3462</v>
      </c>
      <c r="K180" t="s">
        <v>3463</v>
      </c>
      <c r="N180" t="b">
        <v>0</v>
      </c>
      <c r="O180" t="s">
        <v>2860</v>
      </c>
    </row>
    <row r="181" spans="1:15" x14ac:dyDescent="0.35">
      <c r="A181" t="s">
        <v>3464</v>
      </c>
      <c r="B181" t="s">
        <v>3335</v>
      </c>
      <c r="C181" t="s">
        <v>3335</v>
      </c>
      <c r="D181" t="s">
        <v>3411</v>
      </c>
      <c r="F181" t="s">
        <v>3372</v>
      </c>
      <c r="H181" t="s">
        <v>3465</v>
      </c>
      <c r="J181" t="s">
        <v>3466</v>
      </c>
      <c r="N181" t="b">
        <v>0</v>
      </c>
      <c r="O181" t="s">
        <v>2866</v>
      </c>
    </row>
    <row r="182" spans="1:15" x14ac:dyDescent="0.35">
      <c r="A182" t="s">
        <v>3467</v>
      </c>
      <c r="B182" t="s">
        <v>3335</v>
      </c>
      <c r="C182" t="s">
        <v>3335</v>
      </c>
      <c r="D182" t="s">
        <v>3411</v>
      </c>
      <c r="F182" t="s">
        <v>3380</v>
      </c>
      <c r="H182" t="s">
        <v>3468</v>
      </c>
      <c r="J182" t="s">
        <v>3469</v>
      </c>
      <c r="N182" t="b">
        <v>0</v>
      </c>
      <c r="O182" t="s">
        <v>2871</v>
      </c>
    </row>
    <row r="183" spans="1:15" x14ac:dyDescent="0.35">
      <c r="A183" t="s">
        <v>3470</v>
      </c>
      <c r="B183" t="s">
        <v>3335</v>
      </c>
      <c r="C183" t="s">
        <v>3335</v>
      </c>
      <c r="D183" t="s">
        <v>3411</v>
      </c>
      <c r="F183" t="s">
        <v>3386</v>
      </c>
      <c r="H183" t="s">
        <v>3471</v>
      </c>
      <c r="J183" t="s">
        <v>3472</v>
      </c>
      <c r="N183" t="b">
        <v>0</v>
      </c>
      <c r="O183" t="s">
        <v>2876</v>
      </c>
    </row>
    <row r="184" spans="1:15" x14ac:dyDescent="0.35">
      <c r="A184" t="s">
        <v>3473</v>
      </c>
      <c r="B184" t="s">
        <v>3335</v>
      </c>
      <c r="C184" t="s">
        <v>3335</v>
      </c>
      <c r="D184" t="s">
        <v>3411</v>
      </c>
      <c r="F184" t="s">
        <v>3392</v>
      </c>
      <c r="H184" t="s">
        <v>3474</v>
      </c>
      <c r="J184" t="s">
        <v>3475</v>
      </c>
      <c r="N184" t="b">
        <v>0</v>
      </c>
      <c r="O184" t="s">
        <v>2882</v>
      </c>
    </row>
    <row r="185" spans="1:15" x14ac:dyDescent="0.35">
      <c r="A185" t="s">
        <v>3476</v>
      </c>
      <c r="B185" t="s">
        <v>3335</v>
      </c>
      <c r="C185" t="s">
        <v>3335</v>
      </c>
      <c r="D185" t="s">
        <v>3477</v>
      </c>
      <c r="F185" t="s">
        <v>3477</v>
      </c>
      <c r="J185" t="s">
        <v>3478</v>
      </c>
      <c r="N185" t="b">
        <v>1</v>
      </c>
      <c r="O185" t="s">
        <v>3227</v>
      </c>
    </row>
    <row r="186" spans="1:15" x14ac:dyDescent="0.35">
      <c r="A186" t="s">
        <v>3479</v>
      </c>
      <c r="B186" t="s">
        <v>3335</v>
      </c>
      <c r="C186" t="s">
        <v>3335</v>
      </c>
      <c r="D186" t="s">
        <v>3480</v>
      </c>
      <c r="F186" t="s">
        <v>3480</v>
      </c>
      <c r="J186" t="s">
        <v>3481</v>
      </c>
      <c r="N186" t="b">
        <v>1</v>
      </c>
      <c r="O186" t="s">
        <v>3231</v>
      </c>
    </row>
    <row r="187" spans="1:15" x14ac:dyDescent="0.35">
      <c r="A187" t="s">
        <v>3482</v>
      </c>
      <c r="B187" t="s">
        <v>3483</v>
      </c>
      <c r="C187" t="s">
        <v>3483</v>
      </c>
      <c r="D187" t="s">
        <v>2111</v>
      </c>
      <c r="F187" t="s">
        <v>3403</v>
      </c>
      <c r="H187" t="s">
        <v>3484</v>
      </c>
      <c r="J187" t="s">
        <v>3485</v>
      </c>
      <c r="K187" t="s">
        <v>3486</v>
      </c>
      <c r="N187" t="b">
        <v>0</v>
      </c>
      <c r="O187">
        <v>0</v>
      </c>
    </row>
    <row r="188" spans="1:15" x14ac:dyDescent="0.35">
      <c r="A188" t="s">
        <v>3487</v>
      </c>
      <c r="B188" t="s">
        <v>3483</v>
      </c>
      <c r="C188" t="s">
        <v>3483</v>
      </c>
      <c r="D188" t="s">
        <v>2111</v>
      </c>
      <c r="F188" t="s">
        <v>3406</v>
      </c>
      <c r="H188" t="s">
        <v>3488</v>
      </c>
      <c r="J188" t="s">
        <v>3489</v>
      </c>
      <c r="K188" t="s">
        <v>3490</v>
      </c>
      <c r="N188" t="b">
        <v>0</v>
      </c>
      <c r="O188">
        <v>0</v>
      </c>
    </row>
    <row r="189" spans="1:15" x14ac:dyDescent="0.35">
      <c r="A189" t="s">
        <v>3491</v>
      </c>
      <c r="B189" t="s">
        <v>3483</v>
      </c>
      <c r="C189" t="s">
        <v>3483</v>
      </c>
      <c r="D189" t="s">
        <v>2122</v>
      </c>
      <c r="F189" t="s">
        <v>3492</v>
      </c>
      <c r="J189" t="s">
        <v>3493</v>
      </c>
      <c r="N189" t="b">
        <v>0</v>
      </c>
      <c r="O189" t="s">
        <v>3492</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72" activePane="bottomLeft" state="frozen"/>
      <selection pane="bottomLeft" activeCell="C482" sqref="C482"/>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28726</v>
      </c>
      <c r="E36" t="s">
        <v>28727</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28728</v>
      </c>
    </row>
    <row r="58" spans="1:6" x14ac:dyDescent="0.35">
      <c r="A58" t="s">
        <v>896</v>
      </c>
      <c r="B58" t="s">
        <v>933</v>
      </c>
      <c r="D58" t="s">
        <v>28729</v>
      </c>
    </row>
    <row r="59" spans="1:6" x14ac:dyDescent="0.35">
      <c r="A59" t="s">
        <v>896</v>
      </c>
      <c r="B59" t="s">
        <v>933</v>
      </c>
      <c r="D59" t="s">
        <v>28730</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28719</v>
      </c>
      <c r="D64" t="s">
        <v>28720</v>
      </c>
      <c r="E64" t="s">
        <v>28721</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28850</v>
      </c>
    </row>
    <row r="510" spans="1:6" x14ac:dyDescent="0.35">
      <c r="A510" t="s">
        <v>1399</v>
      </c>
      <c r="B510" t="s">
        <v>1426</v>
      </c>
      <c r="D510" t="s">
        <v>6802</v>
      </c>
    </row>
    <row r="511" spans="1:6" x14ac:dyDescent="0.35">
      <c r="A511" t="s">
        <v>1399</v>
      </c>
      <c r="B511" t="s">
        <v>1426</v>
      </c>
      <c r="D511" t="s">
        <v>6803</v>
      </c>
    </row>
    <row r="512" spans="1:6" x14ac:dyDescent="0.35">
      <c r="A512" t="s">
        <v>1399</v>
      </c>
      <c r="B512" t="s">
        <v>1426</v>
      </c>
      <c r="D512" t="s">
        <v>6804</v>
      </c>
    </row>
    <row r="513" spans="1:4" x14ac:dyDescent="0.35">
      <c r="A513" t="s">
        <v>1399</v>
      </c>
      <c r="B513" t="s">
        <v>1426</v>
      </c>
      <c r="C513" t="s">
        <v>6805</v>
      </c>
      <c r="D513" t="s">
        <v>6806</v>
      </c>
    </row>
    <row r="514" spans="1:4" x14ac:dyDescent="0.35">
      <c r="A514" t="s">
        <v>1399</v>
      </c>
      <c r="B514" t="s">
        <v>1426</v>
      </c>
      <c r="C514" t="s">
        <v>6807</v>
      </c>
      <c r="D514" t="s">
        <v>5995</v>
      </c>
    </row>
    <row r="515" spans="1:4" x14ac:dyDescent="0.35">
      <c r="A515" t="s">
        <v>1399</v>
      </c>
      <c r="B515" t="s">
        <v>1426</v>
      </c>
      <c r="C515" t="s">
        <v>6808</v>
      </c>
      <c r="D515" t="s">
        <v>6809</v>
      </c>
    </row>
    <row r="516" spans="1:4" x14ac:dyDescent="0.35">
      <c r="A516" t="s">
        <v>1399</v>
      </c>
      <c r="B516" t="s">
        <v>1426</v>
      </c>
      <c r="C516" t="s">
        <v>6810</v>
      </c>
      <c r="D516" t="s">
        <v>5998</v>
      </c>
    </row>
    <row r="517" spans="1:4" x14ac:dyDescent="0.35">
      <c r="A517" t="s">
        <v>1399</v>
      </c>
      <c r="B517" t="s">
        <v>1426</v>
      </c>
      <c r="D517" t="s">
        <v>6811</v>
      </c>
    </row>
    <row r="518" spans="1:4" x14ac:dyDescent="0.35">
      <c r="A518" t="s">
        <v>1399</v>
      </c>
      <c r="B518" t="s">
        <v>1426</v>
      </c>
      <c r="C518" t="s">
        <v>6812</v>
      </c>
      <c r="D518" t="s">
        <v>6813</v>
      </c>
    </row>
    <row r="519" spans="1:4" x14ac:dyDescent="0.35">
      <c r="A519" t="s">
        <v>1399</v>
      </c>
      <c r="B519" t="s">
        <v>1426</v>
      </c>
      <c r="D519" t="s">
        <v>6814</v>
      </c>
    </row>
    <row r="520" spans="1:4" x14ac:dyDescent="0.35">
      <c r="A520" t="s">
        <v>1399</v>
      </c>
      <c r="B520" t="s">
        <v>1426</v>
      </c>
      <c r="D520" t="s">
        <v>6815</v>
      </c>
    </row>
    <row r="521" spans="1:4" x14ac:dyDescent="0.35">
      <c r="A521" t="s">
        <v>1399</v>
      </c>
      <c r="B521" t="s">
        <v>1426</v>
      </c>
      <c r="D521" t="s">
        <v>6816</v>
      </c>
    </row>
    <row r="522" spans="1:4" x14ac:dyDescent="0.35">
      <c r="A522" t="s">
        <v>1399</v>
      </c>
      <c r="B522" t="s">
        <v>1426</v>
      </c>
      <c r="D522" t="s">
        <v>6817</v>
      </c>
    </row>
    <row r="523" spans="1:4" x14ac:dyDescent="0.35">
      <c r="A523" t="s">
        <v>1399</v>
      </c>
      <c r="B523" t="s">
        <v>1426</v>
      </c>
      <c r="C523" t="s">
        <v>6818</v>
      </c>
      <c r="D523" t="s">
        <v>6819</v>
      </c>
    </row>
    <row r="524" spans="1:4" x14ac:dyDescent="0.35">
      <c r="A524" t="s">
        <v>1399</v>
      </c>
      <c r="B524" t="s">
        <v>1426</v>
      </c>
      <c r="C524" t="s">
        <v>6820</v>
      </c>
      <c r="D524" t="s">
        <v>6821</v>
      </c>
    </row>
    <row r="525" spans="1:4" x14ac:dyDescent="0.35">
      <c r="A525" t="s">
        <v>1399</v>
      </c>
      <c r="B525" t="s">
        <v>1426</v>
      </c>
      <c r="D525" t="s">
        <v>6822</v>
      </c>
    </row>
    <row r="526" spans="1:4" x14ac:dyDescent="0.35">
      <c r="A526" t="s">
        <v>1399</v>
      </c>
      <c r="B526" t="s">
        <v>1426</v>
      </c>
      <c r="D526" t="s">
        <v>6823</v>
      </c>
    </row>
    <row r="527" spans="1:4" x14ac:dyDescent="0.35">
      <c r="A527" t="s">
        <v>1399</v>
      </c>
      <c r="B527" t="s">
        <v>1426</v>
      </c>
      <c r="D527" t="s">
        <v>6824</v>
      </c>
    </row>
    <row r="528" spans="1:4" x14ac:dyDescent="0.35">
      <c r="A528" t="s">
        <v>1399</v>
      </c>
      <c r="B528" t="s">
        <v>1426</v>
      </c>
      <c r="D528" t="s">
        <v>6825</v>
      </c>
    </row>
    <row r="529" spans="1:4" x14ac:dyDescent="0.35">
      <c r="A529" t="s">
        <v>1399</v>
      </c>
      <c r="B529" t="s">
        <v>1426</v>
      </c>
      <c r="D529" t="s">
        <v>6826</v>
      </c>
    </row>
    <row r="530" spans="1:4" x14ac:dyDescent="0.35">
      <c r="A530" t="s">
        <v>1399</v>
      </c>
      <c r="B530" t="s">
        <v>1426</v>
      </c>
      <c r="C530" t="s">
        <v>6827</v>
      </c>
      <c r="D530" t="s">
        <v>6828</v>
      </c>
    </row>
    <row r="531" spans="1:4" x14ac:dyDescent="0.35">
      <c r="A531" t="s">
        <v>1399</v>
      </c>
      <c r="B531" t="s">
        <v>1426</v>
      </c>
      <c r="C531" t="s">
        <v>6829</v>
      </c>
      <c r="D531" t="s">
        <v>6604</v>
      </c>
    </row>
    <row r="532" spans="1:4" x14ac:dyDescent="0.35">
      <c r="A532" t="s">
        <v>1399</v>
      </c>
      <c r="B532" t="s">
        <v>1426</v>
      </c>
      <c r="C532" t="s">
        <v>6067</v>
      </c>
      <c r="D532" t="s">
        <v>6068</v>
      </c>
    </row>
    <row r="533" spans="1:4" x14ac:dyDescent="0.35">
      <c r="A533" t="s">
        <v>1399</v>
      </c>
      <c r="B533" t="s">
        <v>1426</v>
      </c>
      <c r="C533" t="s">
        <v>6830</v>
      </c>
      <c r="D533" t="s">
        <v>6272</v>
      </c>
    </row>
    <row r="534" spans="1:4" x14ac:dyDescent="0.35">
      <c r="A534" t="s">
        <v>1399</v>
      </c>
      <c r="B534" t="s">
        <v>1426</v>
      </c>
      <c r="D534" t="s">
        <v>6831</v>
      </c>
    </row>
    <row r="535" spans="1:4" x14ac:dyDescent="0.35">
      <c r="A535" t="s">
        <v>1399</v>
      </c>
      <c r="B535" t="s">
        <v>1430</v>
      </c>
      <c r="D535" t="s">
        <v>6832</v>
      </c>
    </row>
    <row r="536" spans="1:4" x14ac:dyDescent="0.35">
      <c r="A536" t="s">
        <v>1399</v>
      </c>
      <c r="B536" t="s">
        <v>1430</v>
      </c>
      <c r="D536" t="s">
        <v>6775</v>
      </c>
    </row>
    <row r="537" spans="1:4" x14ac:dyDescent="0.35">
      <c r="A537" t="s">
        <v>1399</v>
      </c>
      <c r="B537" t="s">
        <v>1430</v>
      </c>
      <c r="D537" t="s">
        <v>6833</v>
      </c>
    </row>
    <row r="538" spans="1:4" x14ac:dyDescent="0.35">
      <c r="A538" t="s">
        <v>1399</v>
      </c>
      <c r="B538" t="s">
        <v>1430</v>
      </c>
      <c r="D538" t="s">
        <v>6774</v>
      </c>
    </row>
    <row r="539" spans="1:4" x14ac:dyDescent="0.35">
      <c r="A539" t="s">
        <v>1399</v>
      </c>
      <c r="B539" t="s">
        <v>1434</v>
      </c>
      <c r="D539" t="s">
        <v>6834</v>
      </c>
    </row>
    <row r="540" spans="1:4" x14ac:dyDescent="0.35">
      <c r="A540" t="s">
        <v>1399</v>
      </c>
      <c r="B540" t="s">
        <v>1434</v>
      </c>
      <c r="D540" t="s">
        <v>6835</v>
      </c>
    </row>
    <row r="541" spans="1:4" x14ac:dyDescent="0.35">
      <c r="A541" t="s">
        <v>1452</v>
      </c>
      <c r="B541" t="s">
        <v>6836</v>
      </c>
      <c r="D541" t="s">
        <v>321</v>
      </c>
    </row>
    <row r="542" spans="1:4" x14ac:dyDescent="0.35">
      <c r="A542" t="s">
        <v>1452</v>
      </c>
      <c r="B542" t="s">
        <v>6836</v>
      </c>
      <c r="D542" t="s">
        <v>6837</v>
      </c>
    </row>
    <row r="543" spans="1:4" x14ac:dyDescent="0.35">
      <c r="A543" t="s">
        <v>1452</v>
      </c>
      <c r="B543" t="s">
        <v>6836</v>
      </c>
      <c r="D543" t="s">
        <v>6838</v>
      </c>
    </row>
    <row r="544" spans="1:4" x14ac:dyDescent="0.35">
      <c r="A544" t="s">
        <v>1452</v>
      </c>
      <c r="B544" t="s">
        <v>6836</v>
      </c>
      <c r="C544" t="s">
        <v>6839</v>
      </c>
      <c r="D544" t="s">
        <v>6806</v>
      </c>
    </row>
    <row r="545" spans="1:4" x14ac:dyDescent="0.35">
      <c r="A545" t="s">
        <v>1452</v>
      </c>
      <c r="B545" t="s">
        <v>6836</v>
      </c>
      <c r="C545" t="s">
        <v>6840</v>
      </c>
      <c r="D545" t="s">
        <v>5995</v>
      </c>
    </row>
    <row r="546" spans="1:4" x14ac:dyDescent="0.35">
      <c r="A546" t="s">
        <v>1452</v>
      </c>
      <c r="B546" t="s">
        <v>6836</v>
      </c>
      <c r="C546" t="s">
        <v>6841</v>
      </c>
      <c r="D546" t="s">
        <v>6842</v>
      </c>
    </row>
    <row r="547" spans="1:4" x14ac:dyDescent="0.35">
      <c r="A547" t="s">
        <v>1452</v>
      </c>
      <c r="B547" t="s">
        <v>6836</v>
      </c>
      <c r="C547" t="s">
        <v>6843</v>
      </c>
      <c r="D547" t="s">
        <v>6844</v>
      </c>
    </row>
    <row r="548" spans="1:4" x14ac:dyDescent="0.35">
      <c r="A548" t="s">
        <v>1452</v>
      </c>
      <c r="B548" t="s">
        <v>6836</v>
      </c>
      <c r="C548" t="s">
        <v>6845</v>
      </c>
      <c r="D548" t="s">
        <v>6846</v>
      </c>
    </row>
    <row r="549" spans="1:4" x14ac:dyDescent="0.35">
      <c r="A549" t="s">
        <v>1452</v>
      </c>
      <c r="B549" t="s">
        <v>6836</v>
      </c>
      <c r="D549" t="s">
        <v>6847</v>
      </c>
    </row>
    <row r="550" spans="1:4" x14ac:dyDescent="0.35">
      <c r="A550" t="s">
        <v>1452</v>
      </c>
      <c r="B550" t="s">
        <v>6836</v>
      </c>
      <c r="C550" t="s">
        <v>6848</v>
      </c>
      <c r="D550" t="s">
        <v>6849</v>
      </c>
    </row>
    <row r="551" spans="1:4" x14ac:dyDescent="0.35">
      <c r="A551" t="s">
        <v>1452</v>
      </c>
      <c r="B551" t="s">
        <v>6836</v>
      </c>
      <c r="D551" t="s">
        <v>6826</v>
      </c>
    </row>
    <row r="552" spans="1:4" x14ac:dyDescent="0.35">
      <c r="A552" t="s">
        <v>1452</v>
      </c>
      <c r="B552" t="s">
        <v>6836</v>
      </c>
      <c r="D552" t="s">
        <v>6850</v>
      </c>
    </row>
    <row r="553" spans="1:4" x14ac:dyDescent="0.35">
      <c r="A553" t="s">
        <v>1452</v>
      </c>
      <c r="B553" t="s">
        <v>6836</v>
      </c>
      <c r="D553" t="s">
        <v>6851</v>
      </c>
    </row>
    <row r="554" spans="1:4" x14ac:dyDescent="0.35">
      <c r="A554" t="s">
        <v>1452</v>
      </c>
      <c r="B554" t="s">
        <v>6836</v>
      </c>
      <c r="C554" t="s">
        <v>6852</v>
      </c>
      <c r="D554" t="s">
        <v>6853</v>
      </c>
    </row>
    <row r="555" spans="1:4" x14ac:dyDescent="0.35">
      <c r="A555" t="s">
        <v>1452</v>
      </c>
      <c r="B555" t="s">
        <v>6836</v>
      </c>
      <c r="C555" t="s">
        <v>6854</v>
      </c>
      <c r="D555" t="s">
        <v>6855</v>
      </c>
    </row>
    <row r="556" spans="1:4" x14ac:dyDescent="0.35">
      <c r="A556" t="s">
        <v>1452</v>
      </c>
      <c r="B556" t="s">
        <v>6836</v>
      </c>
      <c r="D556" t="s">
        <v>6856</v>
      </c>
    </row>
    <row r="557" spans="1:4" x14ac:dyDescent="0.35">
      <c r="A557" t="s">
        <v>1452</v>
      </c>
      <c r="B557" t="s">
        <v>6836</v>
      </c>
      <c r="C557" t="s">
        <v>6857</v>
      </c>
      <c r="D557" t="s">
        <v>6858</v>
      </c>
    </row>
    <row r="558" spans="1:4" x14ac:dyDescent="0.35">
      <c r="A558" t="s">
        <v>1452</v>
      </c>
      <c r="B558" t="s">
        <v>6836</v>
      </c>
      <c r="C558" t="s">
        <v>6859</v>
      </c>
      <c r="D558" t="s">
        <v>6860</v>
      </c>
    </row>
    <row r="559" spans="1:4" x14ac:dyDescent="0.35">
      <c r="A559" t="s">
        <v>1452</v>
      </c>
      <c r="B559" t="s">
        <v>6836</v>
      </c>
      <c r="C559" t="s">
        <v>6861</v>
      </c>
      <c r="D559" t="s">
        <v>6862</v>
      </c>
    </row>
    <row r="560" spans="1:4" x14ac:dyDescent="0.35">
      <c r="A560" t="s">
        <v>1452</v>
      </c>
      <c r="B560" t="s">
        <v>6836</v>
      </c>
      <c r="C560" t="s">
        <v>6863</v>
      </c>
      <c r="D560" t="s">
        <v>6864</v>
      </c>
    </row>
    <row r="561" spans="1:4" x14ac:dyDescent="0.35">
      <c r="A561" t="s">
        <v>1452</v>
      </c>
      <c r="B561" t="s">
        <v>6836</v>
      </c>
      <c r="C561" t="s">
        <v>6865</v>
      </c>
      <c r="D561" t="s">
        <v>6866</v>
      </c>
    </row>
    <row r="562" spans="1:4" x14ac:dyDescent="0.35">
      <c r="A562" t="s">
        <v>1452</v>
      </c>
      <c r="B562" t="s">
        <v>6836</v>
      </c>
      <c r="C562" t="s">
        <v>6867</v>
      </c>
      <c r="D562" t="s">
        <v>6867</v>
      </c>
    </row>
    <row r="563" spans="1:4" x14ac:dyDescent="0.35">
      <c r="A563" t="s">
        <v>1452</v>
      </c>
      <c r="B563" t="s">
        <v>6836</v>
      </c>
      <c r="D563" t="s">
        <v>6086</v>
      </c>
    </row>
    <row r="564" spans="1:4" x14ac:dyDescent="0.35">
      <c r="A564" t="s">
        <v>1452</v>
      </c>
      <c r="B564" t="s">
        <v>6836</v>
      </c>
      <c r="D564" t="s">
        <v>6868</v>
      </c>
    </row>
    <row r="565" spans="1:4" x14ac:dyDescent="0.35">
      <c r="A565" t="s">
        <v>1452</v>
      </c>
      <c r="B565" t="s">
        <v>6836</v>
      </c>
      <c r="D565" t="s">
        <v>5998</v>
      </c>
    </row>
    <row r="566" spans="1:4" x14ac:dyDescent="0.35">
      <c r="A566" t="s">
        <v>1452</v>
      </c>
      <c r="B566" t="s">
        <v>6836</v>
      </c>
      <c r="C566" t="s">
        <v>6869</v>
      </c>
      <c r="D566" t="s">
        <v>6870</v>
      </c>
    </row>
    <row r="567" spans="1:4" x14ac:dyDescent="0.35">
      <c r="A567" t="s">
        <v>1452</v>
      </c>
      <c r="B567" t="s">
        <v>6836</v>
      </c>
      <c r="C567" t="s">
        <v>6871</v>
      </c>
      <c r="D567" t="s">
        <v>6872</v>
      </c>
    </row>
    <row r="568" spans="1:4" x14ac:dyDescent="0.35">
      <c r="A568" t="s">
        <v>1452</v>
      </c>
      <c r="B568" t="s">
        <v>6836</v>
      </c>
      <c r="C568" t="s">
        <v>6873</v>
      </c>
      <c r="D568" t="s">
        <v>6874</v>
      </c>
    </row>
    <row r="569" spans="1:4" x14ac:dyDescent="0.35">
      <c r="A569" t="s">
        <v>1452</v>
      </c>
      <c r="B569" t="s">
        <v>6836</v>
      </c>
      <c r="C569" t="s">
        <v>6875</v>
      </c>
      <c r="D569" t="s">
        <v>6876</v>
      </c>
    </row>
    <row r="570" spans="1:4" x14ac:dyDescent="0.35">
      <c r="A570" t="s">
        <v>1452</v>
      </c>
      <c r="B570" t="s">
        <v>6836</v>
      </c>
      <c r="C570" t="s">
        <v>6877</v>
      </c>
      <c r="D570" t="s">
        <v>6878</v>
      </c>
    </row>
    <row r="571" spans="1:4" x14ac:dyDescent="0.35">
      <c r="A571" t="s">
        <v>1452</v>
      </c>
      <c r="B571" t="s">
        <v>6836</v>
      </c>
      <c r="D571" t="s">
        <v>28774</v>
      </c>
    </row>
    <row r="572" spans="1:4" x14ac:dyDescent="0.35">
      <c r="A572" t="s">
        <v>1452</v>
      </c>
      <c r="B572" t="s">
        <v>6836</v>
      </c>
      <c r="C572" t="s">
        <v>6879</v>
      </c>
      <c r="D572" t="s">
        <v>6880</v>
      </c>
    </row>
    <row r="573" spans="1:4" x14ac:dyDescent="0.35">
      <c r="A573" t="s">
        <v>1452</v>
      </c>
      <c r="B573" t="s">
        <v>6836</v>
      </c>
      <c r="D573" t="s">
        <v>6881</v>
      </c>
    </row>
    <row r="574" spans="1:4" x14ac:dyDescent="0.35">
      <c r="A574" t="s">
        <v>1452</v>
      </c>
      <c r="B574" t="s">
        <v>6882</v>
      </c>
      <c r="C574" t="s">
        <v>6883</v>
      </c>
      <c r="D574" t="s">
        <v>6884</v>
      </c>
    </row>
    <row r="575" spans="1:4" x14ac:dyDescent="0.35">
      <c r="A575" t="s">
        <v>1452</v>
      </c>
      <c r="B575" t="s">
        <v>6882</v>
      </c>
      <c r="D575" t="s">
        <v>6885</v>
      </c>
    </row>
    <row r="576" spans="1:4" x14ac:dyDescent="0.35">
      <c r="A576" t="s">
        <v>1452</v>
      </c>
      <c r="B576" t="s">
        <v>6882</v>
      </c>
      <c r="D576" t="s">
        <v>3607</v>
      </c>
    </row>
    <row r="577" spans="1:5" x14ac:dyDescent="0.35">
      <c r="A577" t="s">
        <v>1452</v>
      </c>
      <c r="B577" t="s">
        <v>6886</v>
      </c>
      <c r="D577" t="s">
        <v>6166</v>
      </c>
    </row>
    <row r="578" spans="1:5" x14ac:dyDescent="0.35">
      <c r="A578" t="s">
        <v>1452</v>
      </c>
      <c r="B578" t="s">
        <v>6886</v>
      </c>
      <c r="D578" t="s">
        <v>6887</v>
      </c>
    </row>
    <row r="579" spans="1:5" x14ac:dyDescent="0.35">
      <c r="A579" t="s">
        <v>1452</v>
      </c>
      <c r="B579" t="s">
        <v>6886</v>
      </c>
      <c r="D579" t="s">
        <v>3607</v>
      </c>
    </row>
    <row r="580" spans="1:5" x14ac:dyDescent="0.35">
      <c r="A580" t="s">
        <v>1818</v>
      </c>
      <c r="B580" t="s">
        <v>6888</v>
      </c>
      <c r="D580" t="s">
        <v>3607</v>
      </c>
      <c r="E580" t="s">
        <v>6889</v>
      </c>
    </row>
    <row r="581" spans="1:5" x14ac:dyDescent="0.35">
      <c r="A581" t="s">
        <v>1818</v>
      </c>
      <c r="B581" t="s">
        <v>6888</v>
      </c>
      <c r="D581" t="s">
        <v>6885</v>
      </c>
      <c r="E581" t="s">
        <v>6890</v>
      </c>
    </row>
    <row r="582" spans="1:5" x14ac:dyDescent="0.35">
      <c r="A582" t="s">
        <v>1818</v>
      </c>
      <c r="B582" t="s">
        <v>6888</v>
      </c>
      <c r="D582" t="s">
        <v>6891</v>
      </c>
      <c r="E582" t="s">
        <v>6892</v>
      </c>
    </row>
    <row r="583" spans="1:5" x14ac:dyDescent="0.35">
      <c r="A583" t="s">
        <v>1818</v>
      </c>
      <c r="B583" t="s">
        <v>6888</v>
      </c>
      <c r="D583" t="s">
        <v>6893</v>
      </c>
      <c r="E583" t="s">
        <v>6894</v>
      </c>
    </row>
    <row r="584" spans="1:5" x14ac:dyDescent="0.35">
      <c r="A584" t="s">
        <v>1818</v>
      </c>
      <c r="B584" t="s">
        <v>6888</v>
      </c>
      <c r="D584" t="s">
        <v>6895</v>
      </c>
      <c r="E584" t="s">
        <v>6894</v>
      </c>
    </row>
    <row r="585" spans="1:5" x14ac:dyDescent="0.35">
      <c r="A585" t="s">
        <v>1818</v>
      </c>
      <c r="B585" t="s">
        <v>6888</v>
      </c>
      <c r="D585" t="s">
        <v>6896</v>
      </c>
      <c r="E585" t="s">
        <v>6897</v>
      </c>
    </row>
    <row r="586" spans="1:5" x14ac:dyDescent="0.35">
      <c r="A586" t="s">
        <v>1818</v>
      </c>
      <c r="B586" t="s">
        <v>6888</v>
      </c>
      <c r="D586" t="s">
        <v>6898</v>
      </c>
      <c r="E586" t="s">
        <v>6899</v>
      </c>
    </row>
    <row r="587" spans="1:5" x14ac:dyDescent="0.35">
      <c r="A587" t="s">
        <v>1818</v>
      </c>
      <c r="B587" t="s">
        <v>6888</v>
      </c>
      <c r="D587" t="s">
        <v>6900</v>
      </c>
      <c r="E587" t="s">
        <v>6901</v>
      </c>
    </row>
    <row r="588" spans="1:5" x14ac:dyDescent="0.35">
      <c r="A588" t="s">
        <v>1818</v>
      </c>
      <c r="B588" t="s">
        <v>6888</v>
      </c>
      <c r="D588" t="s">
        <v>6883</v>
      </c>
      <c r="E588" t="s">
        <v>6902</v>
      </c>
    </row>
    <row r="589" spans="1:5" x14ac:dyDescent="0.35">
      <c r="A589" t="s">
        <v>1818</v>
      </c>
      <c r="B589" t="s">
        <v>6888</v>
      </c>
      <c r="D589" t="s">
        <v>6903</v>
      </c>
      <c r="E589" t="s">
        <v>6904</v>
      </c>
    </row>
    <row r="590" spans="1:5" x14ac:dyDescent="0.35">
      <c r="A590" t="s">
        <v>1818</v>
      </c>
      <c r="B590" t="s">
        <v>6888</v>
      </c>
      <c r="D590" t="s">
        <v>6905</v>
      </c>
      <c r="E590" t="s">
        <v>6904</v>
      </c>
    </row>
    <row r="591" spans="1:5" x14ac:dyDescent="0.35">
      <c r="A591" t="s">
        <v>1818</v>
      </c>
      <c r="B591" t="s">
        <v>6888</v>
      </c>
      <c r="D591" t="s">
        <v>6906</v>
      </c>
      <c r="E591" t="s">
        <v>6904</v>
      </c>
    </row>
    <row r="592" spans="1:5" x14ac:dyDescent="0.35">
      <c r="A592" t="s">
        <v>1818</v>
      </c>
      <c r="B592" t="s">
        <v>6888</v>
      </c>
      <c r="D592" t="s">
        <v>6907</v>
      </c>
      <c r="E592" t="s">
        <v>6908</v>
      </c>
    </row>
    <row r="593" spans="1:5" x14ac:dyDescent="0.35">
      <c r="A593" t="s">
        <v>1818</v>
      </c>
      <c r="B593" t="s">
        <v>6888</v>
      </c>
      <c r="C593" t="s">
        <v>6909</v>
      </c>
      <c r="D593" t="s">
        <v>6910</v>
      </c>
      <c r="E593" t="s">
        <v>6904</v>
      </c>
    </row>
    <row r="594" spans="1:5" x14ac:dyDescent="0.35">
      <c r="A594" t="s">
        <v>1818</v>
      </c>
      <c r="B594" t="s">
        <v>6888</v>
      </c>
      <c r="C594" t="s">
        <v>6911</v>
      </c>
      <c r="D594" t="s">
        <v>6912</v>
      </c>
      <c r="E594" t="s">
        <v>6904</v>
      </c>
    </row>
    <row r="595" spans="1:5" x14ac:dyDescent="0.35">
      <c r="A595" t="s">
        <v>1818</v>
      </c>
      <c r="B595" t="s">
        <v>6888</v>
      </c>
      <c r="C595" t="s">
        <v>6913</v>
      </c>
      <c r="D595" t="s">
        <v>6914</v>
      </c>
      <c r="E595" t="s">
        <v>6915</v>
      </c>
    </row>
    <row r="596" spans="1:5" x14ac:dyDescent="0.35">
      <c r="A596" t="s">
        <v>6916</v>
      </c>
      <c r="B596" t="s">
        <v>6917</v>
      </c>
      <c r="D596" t="s">
        <v>6918</v>
      </c>
      <c r="E596" t="s">
        <v>6919</v>
      </c>
    </row>
    <row r="597" spans="1:5" x14ac:dyDescent="0.35">
      <c r="A597" t="s">
        <v>6916</v>
      </c>
      <c r="B597" t="s">
        <v>6917</v>
      </c>
      <c r="D597" t="s">
        <v>6920</v>
      </c>
      <c r="E597" t="s">
        <v>6921</v>
      </c>
    </row>
    <row r="598" spans="1:5" x14ac:dyDescent="0.35">
      <c r="A598" t="s">
        <v>6916</v>
      </c>
      <c r="B598" t="s">
        <v>6917</v>
      </c>
      <c r="D598" t="s">
        <v>2581</v>
      </c>
      <c r="E598" t="s">
        <v>6922</v>
      </c>
    </row>
    <row r="599" spans="1:5" x14ac:dyDescent="0.35">
      <c r="A599" t="s">
        <v>6916</v>
      </c>
      <c r="B599" t="s">
        <v>6923</v>
      </c>
      <c r="D599" t="s">
        <v>6924</v>
      </c>
      <c r="E599" t="s">
        <v>6925</v>
      </c>
    </row>
    <row r="600" spans="1:5" x14ac:dyDescent="0.35">
      <c r="A600" t="s">
        <v>6916</v>
      </c>
      <c r="B600" t="s">
        <v>6923</v>
      </c>
      <c r="D600" t="s">
        <v>6926</v>
      </c>
      <c r="E600" t="s">
        <v>6927</v>
      </c>
    </row>
    <row r="601" spans="1:5" x14ac:dyDescent="0.35">
      <c r="A601" t="s">
        <v>6916</v>
      </c>
      <c r="B601" t="s">
        <v>6923</v>
      </c>
      <c r="D601" t="s">
        <v>2581</v>
      </c>
      <c r="E601" t="s">
        <v>6928</v>
      </c>
    </row>
    <row r="602" spans="1:5" x14ac:dyDescent="0.35">
      <c r="A602" t="s">
        <v>6916</v>
      </c>
      <c r="B602" t="s">
        <v>6929</v>
      </c>
      <c r="D602" t="s">
        <v>6930</v>
      </c>
      <c r="E602" t="s">
        <v>6931</v>
      </c>
    </row>
    <row r="603" spans="1:5" x14ac:dyDescent="0.35">
      <c r="A603" t="s">
        <v>6916</v>
      </c>
      <c r="B603" t="s">
        <v>6929</v>
      </c>
      <c r="D603" t="s">
        <v>6932</v>
      </c>
      <c r="E603" t="s">
        <v>6933</v>
      </c>
    </row>
    <row r="604" spans="1:5" x14ac:dyDescent="0.35">
      <c r="A604" t="s">
        <v>6916</v>
      </c>
      <c r="B604" t="s">
        <v>6934</v>
      </c>
      <c r="D604" t="s">
        <v>6935</v>
      </c>
      <c r="E604" t="s">
        <v>6936</v>
      </c>
    </row>
    <row r="605" spans="1:5" x14ac:dyDescent="0.35">
      <c r="A605" t="s">
        <v>6916</v>
      </c>
      <c r="B605" t="s">
        <v>6934</v>
      </c>
      <c r="D605" t="s">
        <v>6937</v>
      </c>
      <c r="E605" t="s">
        <v>6938</v>
      </c>
    </row>
    <row r="606" spans="1:5" x14ac:dyDescent="0.35">
      <c r="A606" t="s">
        <v>6916</v>
      </c>
      <c r="B606" t="s">
        <v>6939</v>
      </c>
      <c r="D606" t="s">
        <v>6804</v>
      </c>
      <c r="E606" t="s">
        <v>6940</v>
      </c>
    </row>
    <row r="607" spans="1:5" x14ac:dyDescent="0.35">
      <c r="A607" t="s">
        <v>6916</v>
      </c>
      <c r="B607" t="s">
        <v>6939</v>
      </c>
      <c r="D607" t="s">
        <v>6825</v>
      </c>
      <c r="E607" t="s">
        <v>6941</v>
      </c>
    </row>
    <row r="608" spans="1:5" x14ac:dyDescent="0.35">
      <c r="A608" t="s">
        <v>6916</v>
      </c>
      <c r="B608" t="s">
        <v>6942</v>
      </c>
      <c r="D608" t="s">
        <v>6943</v>
      </c>
      <c r="E608" t="s">
        <v>6944</v>
      </c>
    </row>
    <row r="609" spans="1:5" x14ac:dyDescent="0.35">
      <c r="A609" t="s">
        <v>6916</v>
      </c>
      <c r="B609" t="s">
        <v>6942</v>
      </c>
      <c r="D609" t="s">
        <v>6945</v>
      </c>
      <c r="E609" t="s">
        <v>6946</v>
      </c>
    </row>
    <row r="610" spans="1:5" x14ac:dyDescent="0.35">
      <c r="A610" t="s">
        <v>6947</v>
      </c>
      <c r="B610" t="s">
        <v>6948</v>
      </c>
      <c r="D610" t="s">
        <v>4073</v>
      </c>
    </row>
    <row r="611" spans="1:5" x14ac:dyDescent="0.35">
      <c r="A611" t="s">
        <v>6947</v>
      </c>
      <c r="B611" t="s">
        <v>6948</v>
      </c>
      <c r="D611" t="s">
        <v>6949</v>
      </c>
    </row>
    <row r="612" spans="1:5" x14ac:dyDescent="0.35">
      <c r="A612" t="s">
        <v>6947</v>
      </c>
      <c r="B612" t="s">
        <v>6948</v>
      </c>
      <c r="D612" t="s">
        <v>6950</v>
      </c>
    </row>
    <row r="613" spans="1:5" x14ac:dyDescent="0.35">
      <c r="A613" t="s">
        <v>6947</v>
      </c>
      <c r="B613" t="s">
        <v>6948</v>
      </c>
      <c r="D613" t="s">
        <v>6951</v>
      </c>
    </row>
    <row r="614" spans="1:5" x14ac:dyDescent="0.35">
      <c r="A614" t="s">
        <v>6947</v>
      </c>
      <c r="B614" t="s">
        <v>6952</v>
      </c>
      <c r="D614" t="s">
        <v>6953</v>
      </c>
      <c r="E614" t="s">
        <v>6954</v>
      </c>
    </row>
    <row r="615" spans="1:5" x14ac:dyDescent="0.35">
      <c r="A615" t="s">
        <v>6947</v>
      </c>
      <c r="B615" t="s">
        <v>6952</v>
      </c>
      <c r="D615" t="s">
        <v>6945</v>
      </c>
      <c r="E615" t="s">
        <v>6955</v>
      </c>
    </row>
    <row r="616" spans="1:5" x14ac:dyDescent="0.35">
      <c r="A616" t="s">
        <v>6947</v>
      </c>
      <c r="B616" t="s">
        <v>6956</v>
      </c>
      <c r="D616" t="s">
        <v>6935</v>
      </c>
      <c r="E616" t="s">
        <v>6957</v>
      </c>
    </row>
    <row r="617" spans="1:5" x14ac:dyDescent="0.35">
      <c r="A617" t="s">
        <v>6947</v>
      </c>
      <c r="B617" t="s">
        <v>6956</v>
      </c>
      <c r="D617" t="s">
        <v>6824</v>
      </c>
      <c r="E617" t="s">
        <v>6957</v>
      </c>
    </row>
    <row r="618" spans="1:5" x14ac:dyDescent="0.35">
      <c r="A618" t="s">
        <v>6947</v>
      </c>
      <c r="B618" t="s">
        <v>6956</v>
      </c>
      <c r="D618" t="s">
        <v>6958</v>
      </c>
      <c r="E618" t="s">
        <v>6957</v>
      </c>
    </row>
    <row r="619" spans="1:5" x14ac:dyDescent="0.35">
      <c r="A619" t="s">
        <v>6947</v>
      </c>
      <c r="B619" t="s">
        <v>6956</v>
      </c>
      <c r="D619" t="s">
        <v>6937</v>
      </c>
      <c r="E619" t="s">
        <v>6957</v>
      </c>
    </row>
    <row r="620" spans="1:5" x14ac:dyDescent="0.35">
      <c r="A620" t="s">
        <v>6947</v>
      </c>
      <c r="B620" t="s">
        <v>6956</v>
      </c>
      <c r="D620" t="s">
        <v>321</v>
      </c>
      <c r="E620" t="s">
        <v>6957</v>
      </c>
    </row>
    <row r="621" spans="1:5" x14ac:dyDescent="0.35">
      <c r="A621" t="s">
        <v>6947</v>
      </c>
      <c r="B621" t="s">
        <v>6956</v>
      </c>
      <c r="D621" t="s">
        <v>6959</v>
      </c>
      <c r="E621" t="s">
        <v>6957</v>
      </c>
    </row>
    <row r="622" spans="1:5" x14ac:dyDescent="0.35">
      <c r="A622" t="s">
        <v>6947</v>
      </c>
      <c r="B622" t="s">
        <v>6960</v>
      </c>
      <c r="D622" t="s">
        <v>4073</v>
      </c>
    </row>
    <row r="623" spans="1:5" x14ac:dyDescent="0.35">
      <c r="A623" t="s">
        <v>6947</v>
      </c>
      <c r="B623" t="s">
        <v>6960</v>
      </c>
      <c r="D623" t="s">
        <v>6949</v>
      </c>
    </row>
    <row r="624" spans="1:5" x14ac:dyDescent="0.35">
      <c r="A624" t="s">
        <v>6947</v>
      </c>
      <c r="B624" t="s">
        <v>6960</v>
      </c>
      <c r="D624" t="s">
        <v>6950</v>
      </c>
    </row>
    <row r="625" spans="1:4" x14ac:dyDescent="0.35">
      <c r="A625" t="s">
        <v>6947</v>
      </c>
      <c r="B625" t="s">
        <v>6960</v>
      </c>
      <c r="D625" t="s">
        <v>6951</v>
      </c>
    </row>
    <row r="626" spans="1:4" x14ac:dyDescent="0.35">
      <c r="A626" t="s">
        <v>6947</v>
      </c>
      <c r="B626" t="s">
        <v>6961</v>
      </c>
      <c r="D626" t="s">
        <v>6953</v>
      </c>
    </row>
    <row r="627" spans="1:4" x14ac:dyDescent="0.35">
      <c r="A627" t="s">
        <v>6947</v>
      </c>
      <c r="B627" t="s">
        <v>6961</v>
      </c>
      <c r="D627" t="s">
        <v>6945</v>
      </c>
    </row>
    <row r="628" spans="1:4" x14ac:dyDescent="0.35">
      <c r="A628" t="s">
        <v>6947</v>
      </c>
      <c r="B628" t="s">
        <v>6961</v>
      </c>
      <c r="D628" t="s">
        <v>6824</v>
      </c>
    </row>
    <row r="629" spans="1:4" x14ac:dyDescent="0.35">
      <c r="A629" t="s">
        <v>6947</v>
      </c>
      <c r="B629" t="s">
        <v>6961</v>
      </c>
      <c r="D629" t="s">
        <v>6935</v>
      </c>
    </row>
    <row r="630" spans="1:4" x14ac:dyDescent="0.35">
      <c r="A630" t="s">
        <v>6947</v>
      </c>
      <c r="B630" t="s">
        <v>6962</v>
      </c>
      <c r="D630" t="s">
        <v>6958</v>
      </c>
    </row>
    <row r="631" spans="1:4" x14ac:dyDescent="0.35">
      <c r="A631" t="s">
        <v>6947</v>
      </c>
      <c r="B631" t="s">
        <v>6963</v>
      </c>
      <c r="D631" t="s">
        <v>6052</v>
      </c>
    </row>
    <row r="632" spans="1:4" x14ac:dyDescent="0.35">
      <c r="A632" t="s">
        <v>6947</v>
      </c>
      <c r="B632" t="s">
        <v>6963</v>
      </c>
      <c r="D632" t="s">
        <v>6235</v>
      </c>
    </row>
    <row r="633" spans="1:4" x14ac:dyDescent="0.35">
      <c r="A633" t="s">
        <v>6947</v>
      </c>
      <c r="B633" t="s">
        <v>6963</v>
      </c>
      <c r="D633" t="s">
        <v>6229</v>
      </c>
    </row>
    <row r="634" spans="1:4" x14ac:dyDescent="0.35">
      <c r="A634" t="s">
        <v>6947</v>
      </c>
      <c r="B634" t="s">
        <v>6964</v>
      </c>
      <c r="D634" t="s">
        <v>35</v>
      </c>
    </row>
    <row r="635" spans="1:4" x14ac:dyDescent="0.35">
      <c r="A635" t="s">
        <v>6947</v>
      </c>
      <c r="B635" t="s">
        <v>6964</v>
      </c>
      <c r="D635" t="s">
        <v>6965</v>
      </c>
    </row>
    <row r="636" spans="1:4" x14ac:dyDescent="0.35">
      <c r="A636" t="s">
        <v>6947</v>
      </c>
      <c r="B636" t="s">
        <v>6964</v>
      </c>
      <c r="D636" t="s">
        <v>6966</v>
      </c>
    </row>
    <row r="637" spans="1:4" x14ac:dyDescent="0.35">
      <c r="A637" t="s">
        <v>6947</v>
      </c>
      <c r="B637" t="s">
        <v>6964</v>
      </c>
      <c r="D637" t="s">
        <v>6967</v>
      </c>
    </row>
    <row r="638" spans="1:4" x14ac:dyDescent="0.35">
      <c r="A638" t="s">
        <v>6947</v>
      </c>
      <c r="B638" t="s">
        <v>6968</v>
      </c>
      <c r="D638" t="s">
        <v>6969</v>
      </c>
    </row>
    <row r="639" spans="1:4" x14ac:dyDescent="0.35">
      <c r="A639" t="s">
        <v>6947</v>
      </c>
      <c r="B639" t="s">
        <v>6968</v>
      </c>
      <c r="D639" t="s">
        <v>6970</v>
      </c>
    </row>
    <row r="640" spans="1:4" x14ac:dyDescent="0.35">
      <c r="A640" t="s">
        <v>6947</v>
      </c>
      <c r="B640" t="s">
        <v>6968</v>
      </c>
      <c r="D640" t="s">
        <v>6971</v>
      </c>
    </row>
    <row r="641" spans="1:4" x14ac:dyDescent="0.35">
      <c r="A641" t="s">
        <v>6947</v>
      </c>
      <c r="B641" t="s">
        <v>6968</v>
      </c>
      <c r="D641" t="s">
        <v>3607</v>
      </c>
    </row>
    <row r="642" spans="1:4" x14ac:dyDescent="0.35">
      <c r="A642" t="s">
        <v>6947</v>
      </c>
      <c r="B642" t="s">
        <v>6972</v>
      </c>
      <c r="D642" t="s">
        <v>6973</v>
      </c>
    </row>
    <row r="643" spans="1:4" x14ac:dyDescent="0.35">
      <c r="A643" t="s">
        <v>6947</v>
      </c>
      <c r="B643" t="s">
        <v>6972</v>
      </c>
      <c r="D643" t="s">
        <v>6974</v>
      </c>
    </row>
    <row r="644" spans="1:4" x14ac:dyDescent="0.35">
      <c r="A644" t="s">
        <v>6947</v>
      </c>
      <c r="B644" t="s">
        <v>6972</v>
      </c>
      <c r="D644" t="s">
        <v>6975</v>
      </c>
    </row>
    <row r="645" spans="1:4" x14ac:dyDescent="0.35">
      <c r="A645" t="s">
        <v>6947</v>
      </c>
      <c r="B645" t="s">
        <v>6972</v>
      </c>
      <c r="D645" t="s">
        <v>3607</v>
      </c>
    </row>
    <row r="646" spans="1:4" x14ac:dyDescent="0.35">
      <c r="A646" t="s">
        <v>6947</v>
      </c>
      <c r="B646" t="s">
        <v>6976</v>
      </c>
      <c r="D646" t="s">
        <v>6977</v>
      </c>
    </row>
    <row r="647" spans="1:4" x14ac:dyDescent="0.35">
      <c r="A647" t="s">
        <v>6947</v>
      </c>
      <c r="B647" t="s">
        <v>6976</v>
      </c>
      <c r="D647" t="s">
        <v>6978</v>
      </c>
    </row>
    <row r="648" spans="1:4" x14ac:dyDescent="0.35">
      <c r="A648" t="s">
        <v>6947</v>
      </c>
      <c r="B648" t="s">
        <v>6976</v>
      </c>
      <c r="D648" t="s">
        <v>3607</v>
      </c>
    </row>
    <row r="649" spans="1:4" x14ac:dyDescent="0.35">
      <c r="A649" t="s">
        <v>6979</v>
      </c>
      <c r="B649" t="s">
        <v>6980</v>
      </c>
      <c r="D649" t="s">
        <v>6052</v>
      </c>
    </row>
    <row r="650" spans="1:4" x14ac:dyDescent="0.35">
      <c r="A650" t="s">
        <v>2368</v>
      </c>
      <c r="B650" t="s">
        <v>6981</v>
      </c>
      <c r="D650" t="s">
        <v>6982</v>
      </c>
    </row>
    <row r="651" spans="1:4" x14ac:dyDescent="0.35">
      <c r="A651" t="s">
        <v>2368</v>
      </c>
      <c r="B651" t="s">
        <v>6981</v>
      </c>
      <c r="C651" t="s">
        <v>6983</v>
      </c>
      <c r="D651" t="s">
        <v>6984</v>
      </c>
    </row>
    <row r="652" spans="1:4" x14ac:dyDescent="0.35">
      <c r="A652" t="s">
        <v>2368</v>
      </c>
      <c r="B652" t="s">
        <v>6981</v>
      </c>
      <c r="C652" t="s">
        <v>6985</v>
      </c>
      <c r="D652" t="s">
        <v>6986</v>
      </c>
    </row>
    <row r="653" spans="1:4" x14ac:dyDescent="0.35">
      <c r="A653" t="s">
        <v>2368</v>
      </c>
      <c r="B653" t="s">
        <v>6981</v>
      </c>
      <c r="D653" t="s">
        <v>6987</v>
      </c>
    </row>
    <row r="654" spans="1:4" x14ac:dyDescent="0.35">
      <c r="A654" t="s">
        <v>2368</v>
      </c>
      <c r="B654" t="s">
        <v>6981</v>
      </c>
      <c r="D654" t="s">
        <v>6988</v>
      </c>
    </row>
    <row r="655" spans="1:4" x14ac:dyDescent="0.35">
      <c r="A655" t="s">
        <v>2368</v>
      </c>
      <c r="B655" t="s">
        <v>6981</v>
      </c>
      <c r="C655" t="s">
        <v>6989</v>
      </c>
      <c r="D655" t="s">
        <v>6990</v>
      </c>
    </row>
    <row r="656" spans="1:4" x14ac:dyDescent="0.35">
      <c r="A656" t="s">
        <v>2368</v>
      </c>
      <c r="B656" t="s">
        <v>6981</v>
      </c>
      <c r="C656" t="s">
        <v>6991</v>
      </c>
      <c r="D656" t="s">
        <v>6992</v>
      </c>
    </row>
    <row r="657" spans="1:4" x14ac:dyDescent="0.35">
      <c r="A657" t="s">
        <v>2368</v>
      </c>
      <c r="B657" t="s">
        <v>6981</v>
      </c>
      <c r="C657" t="s">
        <v>6993</v>
      </c>
      <c r="D657" t="s">
        <v>6994</v>
      </c>
    </row>
    <row r="658" spans="1:4" x14ac:dyDescent="0.35">
      <c r="A658" t="s">
        <v>2368</v>
      </c>
      <c r="B658" t="s">
        <v>6981</v>
      </c>
      <c r="C658" t="s">
        <v>6995</v>
      </c>
      <c r="D658" t="s">
        <v>6996</v>
      </c>
    </row>
    <row r="659" spans="1:4" x14ac:dyDescent="0.35">
      <c r="A659" t="s">
        <v>2368</v>
      </c>
      <c r="B659" t="s">
        <v>6981</v>
      </c>
      <c r="C659" t="s">
        <v>6997</v>
      </c>
      <c r="D659" t="s">
        <v>6998</v>
      </c>
    </row>
    <row r="660" spans="1:4" x14ac:dyDescent="0.35">
      <c r="A660" t="s">
        <v>2368</v>
      </c>
      <c r="B660" t="s">
        <v>6981</v>
      </c>
      <c r="C660" t="s">
        <v>6999</v>
      </c>
      <c r="D660" t="s">
        <v>7000</v>
      </c>
    </row>
    <row r="661" spans="1:4" x14ac:dyDescent="0.35">
      <c r="A661" t="s">
        <v>2368</v>
      </c>
      <c r="B661" t="s">
        <v>6981</v>
      </c>
      <c r="C661" t="s">
        <v>7001</v>
      </c>
      <c r="D661" t="s">
        <v>6821</v>
      </c>
    </row>
    <row r="662" spans="1:4" x14ac:dyDescent="0.35">
      <c r="A662" t="s">
        <v>2368</v>
      </c>
      <c r="B662" t="s">
        <v>6981</v>
      </c>
      <c r="C662" t="s">
        <v>7002</v>
      </c>
      <c r="D662" t="s">
        <v>7003</v>
      </c>
    </row>
    <row r="663" spans="1:4" x14ac:dyDescent="0.35">
      <c r="A663" t="s">
        <v>2368</v>
      </c>
      <c r="B663" t="s">
        <v>6981</v>
      </c>
      <c r="C663" t="s">
        <v>7004</v>
      </c>
      <c r="D663" t="s">
        <v>7005</v>
      </c>
    </row>
    <row r="664" spans="1:4" x14ac:dyDescent="0.35">
      <c r="A664" t="s">
        <v>2368</v>
      </c>
      <c r="B664" t="s">
        <v>6981</v>
      </c>
      <c r="C664" t="s">
        <v>7006</v>
      </c>
      <c r="D664" t="s">
        <v>7007</v>
      </c>
    </row>
    <row r="665" spans="1:4" x14ac:dyDescent="0.35">
      <c r="A665" t="s">
        <v>2368</v>
      </c>
      <c r="B665" t="s">
        <v>6981</v>
      </c>
      <c r="C665" t="s">
        <v>7008</v>
      </c>
      <c r="D665" t="s">
        <v>7009</v>
      </c>
    </row>
    <row r="666" spans="1:4" x14ac:dyDescent="0.35">
      <c r="A666" t="s">
        <v>2368</v>
      </c>
      <c r="B666" t="s">
        <v>6981</v>
      </c>
      <c r="C666" t="s">
        <v>7010</v>
      </c>
      <c r="D666" t="s">
        <v>7011</v>
      </c>
    </row>
    <row r="667" spans="1:4" x14ac:dyDescent="0.35">
      <c r="A667" t="s">
        <v>2368</v>
      </c>
      <c r="B667" t="s">
        <v>6981</v>
      </c>
      <c r="C667" t="s">
        <v>7012</v>
      </c>
      <c r="D667" t="s">
        <v>7013</v>
      </c>
    </row>
    <row r="668" spans="1:4" x14ac:dyDescent="0.35">
      <c r="A668" t="s">
        <v>2368</v>
      </c>
      <c r="B668" t="s">
        <v>6981</v>
      </c>
      <c r="C668" t="s">
        <v>7014</v>
      </c>
      <c r="D668" t="s">
        <v>7015</v>
      </c>
    </row>
    <row r="669" spans="1:4" x14ac:dyDescent="0.35">
      <c r="A669" t="s">
        <v>2368</v>
      </c>
      <c r="B669" t="s">
        <v>6981</v>
      </c>
      <c r="C669" t="s">
        <v>7016</v>
      </c>
      <c r="D669" t="s">
        <v>7017</v>
      </c>
    </row>
    <row r="670" spans="1:4" x14ac:dyDescent="0.35">
      <c r="A670" t="s">
        <v>2368</v>
      </c>
      <c r="B670" t="s">
        <v>6981</v>
      </c>
      <c r="C670" t="s">
        <v>7018</v>
      </c>
      <c r="D670" t="s">
        <v>7019</v>
      </c>
    </row>
    <row r="671" spans="1:4" x14ac:dyDescent="0.35">
      <c r="A671" t="s">
        <v>2368</v>
      </c>
      <c r="B671" t="s">
        <v>6981</v>
      </c>
      <c r="C671" t="s">
        <v>7020</v>
      </c>
      <c r="D671" t="s">
        <v>7021</v>
      </c>
    </row>
    <row r="672" spans="1:4" x14ac:dyDescent="0.35">
      <c r="A672" t="s">
        <v>2368</v>
      </c>
      <c r="B672" t="s">
        <v>6981</v>
      </c>
      <c r="C672" t="s">
        <v>7022</v>
      </c>
      <c r="D672" t="s">
        <v>7023</v>
      </c>
    </row>
    <row r="673" spans="1:4" x14ac:dyDescent="0.35">
      <c r="A673" t="s">
        <v>2368</v>
      </c>
      <c r="B673" t="s">
        <v>6981</v>
      </c>
      <c r="D673" t="s">
        <v>7024</v>
      </c>
    </row>
    <row r="674" spans="1:4" x14ac:dyDescent="0.35">
      <c r="A674" t="s">
        <v>2368</v>
      </c>
      <c r="B674" t="s">
        <v>6981</v>
      </c>
      <c r="C674" t="s">
        <v>7025</v>
      </c>
      <c r="D674" t="s">
        <v>7026</v>
      </c>
    </row>
    <row r="675" spans="1:4" x14ac:dyDescent="0.35">
      <c r="A675" t="s">
        <v>2368</v>
      </c>
      <c r="B675" t="s">
        <v>6981</v>
      </c>
      <c r="C675" t="s">
        <v>7027</v>
      </c>
      <c r="D675" t="s">
        <v>7027</v>
      </c>
    </row>
    <row r="676" spans="1:4" x14ac:dyDescent="0.35">
      <c r="A676" t="s">
        <v>2368</v>
      </c>
      <c r="B676" t="s">
        <v>6981</v>
      </c>
      <c r="C676" t="s">
        <v>7028</v>
      </c>
      <c r="D676" t="s">
        <v>7029</v>
      </c>
    </row>
    <row r="677" spans="1:4" x14ac:dyDescent="0.35">
      <c r="A677" t="s">
        <v>2368</v>
      </c>
      <c r="B677" t="s">
        <v>6981</v>
      </c>
      <c r="C677" t="s">
        <v>7030</v>
      </c>
      <c r="D677" t="s">
        <v>7031</v>
      </c>
    </row>
    <row r="678" spans="1:4" x14ac:dyDescent="0.35">
      <c r="A678" t="s">
        <v>2368</v>
      </c>
      <c r="B678" t="s">
        <v>6981</v>
      </c>
      <c r="C678" t="s">
        <v>7032</v>
      </c>
      <c r="D678" t="s">
        <v>7033</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28724</v>
      </c>
      <c r="R211" s="93" t="s">
        <v>28725</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28723</v>
      </c>
      <c r="J269" s="93" t="s">
        <v>28724</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28722</v>
      </c>
      <c r="B320" s="93" t="s">
        <v>9368</v>
      </c>
      <c r="C320" s="93" t="s">
        <v>8439</v>
      </c>
      <c r="D320" s="93" t="str" cm="1">
        <f t="array" ref="D320">IFERROR(IF(G320&lt;&gt;"NA",_xlfn.TEXTJOIN(";",TRUE,_xlfn.UNIQUE(_xlfn.TEXTSPLIT(_xlfn._xlws.FILTER(N:N,I:I=E320),";",TRUE))),_xlfn.UNIQUE(_xlfn._xlws.FILTER(R:R,P:P=E320))),"NA")</f>
        <v>Anthelmintic</v>
      </c>
      <c r="E320" s="93" t="s">
        <v>28723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43"/>
  <sheetViews>
    <sheetView workbookViewId="0">
      <pane ySplit="1" topLeftCell="A18" activePane="bottomLeft" state="frozen"/>
      <selection pane="bottomLeft" activeCell="B440" sqref="B440"/>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28878</v>
      </c>
      <c r="B46" s="93" t="s">
        <v>28890</v>
      </c>
    </row>
    <row r="47" spans="1:2" x14ac:dyDescent="0.35">
      <c r="A47" s="93" t="s">
        <v>28879</v>
      </c>
      <c r="B47" s="93" t="s">
        <v>28891</v>
      </c>
    </row>
    <row r="48" spans="1:2" x14ac:dyDescent="0.35">
      <c r="A48" s="93" t="s">
        <v>11509</v>
      </c>
      <c r="B48" s="93" t="s">
        <v>11510</v>
      </c>
    </row>
    <row r="49" spans="1:2" x14ac:dyDescent="0.35">
      <c r="A49" s="93" t="s">
        <v>28701</v>
      </c>
      <c r="B49" s="93" t="s">
        <v>28710</v>
      </c>
    </row>
    <row r="50" spans="1:2" x14ac:dyDescent="0.35">
      <c r="A50" s="93" t="s">
        <v>28705</v>
      </c>
      <c r="B50" s="93" t="s">
        <v>28714</v>
      </c>
    </row>
    <row r="51" spans="1:2" x14ac:dyDescent="0.35">
      <c r="A51" s="93" t="s">
        <v>11511</v>
      </c>
      <c r="B51" s="93" t="s">
        <v>11512</v>
      </c>
    </row>
    <row r="52" spans="1:2" x14ac:dyDescent="0.35">
      <c r="A52" s="93" t="s">
        <v>3521</v>
      </c>
      <c r="B52" s="93" t="s">
        <v>11513</v>
      </c>
    </row>
    <row r="53" spans="1:2" x14ac:dyDescent="0.35">
      <c r="A53" s="93" t="s">
        <v>11514</v>
      </c>
      <c r="B53" s="93" t="s">
        <v>11515</v>
      </c>
    </row>
    <row r="54" spans="1:2" x14ac:dyDescent="0.35">
      <c r="A54" s="93" t="s">
        <v>11516</v>
      </c>
      <c r="B54" s="93" t="s">
        <v>11515</v>
      </c>
    </row>
    <row r="55" spans="1:2" x14ac:dyDescent="0.35">
      <c r="A55" s="93" t="s">
        <v>11517</v>
      </c>
      <c r="B55" s="93" t="s">
        <v>11518</v>
      </c>
    </row>
    <row r="56" spans="1:2" x14ac:dyDescent="0.35">
      <c r="A56" s="93" t="s">
        <v>11519</v>
      </c>
      <c r="B56" s="93" t="s">
        <v>11520</v>
      </c>
    </row>
    <row r="57" spans="1:2" x14ac:dyDescent="0.35">
      <c r="A57" s="93" t="s">
        <v>11521</v>
      </c>
      <c r="B57" s="93" t="s">
        <v>11522</v>
      </c>
    </row>
    <row r="58" spans="1:2" x14ac:dyDescent="0.35">
      <c r="A58" s="93" t="s">
        <v>11523</v>
      </c>
      <c r="B58" s="93" t="s">
        <v>11524</v>
      </c>
    </row>
    <row r="59" spans="1:2" x14ac:dyDescent="0.35">
      <c r="A59" s="93" t="s">
        <v>11525</v>
      </c>
      <c r="B59" s="93" t="s">
        <v>11526</v>
      </c>
    </row>
    <row r="60" spans="1:2" x14ac:dyDescent="0.35">
      <c r="A60" s="93" t="s">
        <v>2099</v>
      </c>
      <c r="B60" s="93" t="s">
        <v>28709</v>
      </c>
    </row>
    <row r="61" spans="1:2" x14ac:dyDescent="0.35">
      <c r="A61" s="93" t="s">
        <v>11527</v>
      </c>
      <c r="B61" s="93" t="s">
        <v>11528</v>
      </c>
    </row>
    <row r="62" spans="1:2" x14ac:dyDescent="0.35">
      <c r="A62" s="93" t="s">
        <v>11529</v>
      </c>
      <c r="B62" s="93" t="s">
        <v>11530</v>
      </c>
    </row>
    <row r="63" spans="1:2" x14ac:dyDescent="0.35">
      <c r="A63" s="93" t="s">
        <v>11531</v>
      </c>
      <c r="B63" s="93" t="s">
        <v>11532</v>
      </c>
    </row>
    <row r="64" spans="1:2" x14ac:dyDescent="0.35">
      <c r="A64" s="93" t="s">
        <v>11533</v>
      </c>
      <c r="B64" s="93" t="s">
        <v>11534</v>
      </c>
    </row>
    <row r="65" spans="1:2" x14ac:dyDescent="0.35">
      <c r="A65" s="93" t="s">
        <v>11535</v>
      </c>
      <c r="B65" s="93" t="s">
        <v>11536</v>
      </c>
    </row>
    <row r="66" spans="1:2" x14ac:dyDescent="0.35">
      <c r="A66" s="93" t="s">
        <v>11537</v>
      </c>
      <c r="B66" s="93" t="s">
        <v>11538</v>
      </c>
    </row>
    <row r="67" spans="1:2" x14ac:dyDescent="0.35">
      <c r="A67" s="93" t="s">
        <v>11539</v>
      </c>
      <c r="B67" s="93" t="s">
        <v>11540</v>
      </c>
    </row>
    <row r="68" spans="1:2" x14ac:dyDescent="0.35">
      <c r="A68" s="93" t="s">
        <v>11541</v>
      </c>
      <c r="B68" s="93" t="s">
        <v>11542</v>
      </c>
    </row>
    <row r="69" spans="1:2" x14ac:dyDescent="0.35">
      <c r="A69" s="93" t="s">
        <v>11543</v>
      </c>
      <c r="B69" s="93" t="s">
        <v>11544</v>
      </c>
    </row>
    <row r="70" spans="1:2" x14ac:dyDescent="0.35">
      <c r="A70" s="93" t="s">
        <v>11545</v>
      </c>
      <c r="B70" s="93" t="s">
        <v>11546</v>
      </c>
    </row>
    <row r="71" spans="1:2" x14ac:dyDescent="0.35">
      <c r="A71" s="93" t="s">
        <v>11547</v>
      </c>
      <c r="B71" s="93" t="s">
        <v>11548</v>
      </c>
    </row>
    <row r="72" spans="1:2" x14ac:dyDescent="0.35">
      <c r="A72" s="93" t="s">
        <v>11549</v>
      </c>
      <c r="B72" s="93" t="s">
        <v>11550</v>
      </c>
    </row>
    <row r="73" spans="1:2" x14ac:dyDescent="0.35">
      <c r="A73" s="93" t="s">
        <v>11551</v>
      </c>
      <c r="B73" s="93" t="s">
        <v>11552</v>
      </c>
    </row>
    <row r="74" spans="1:2" x14ac:dyDescent="0.35">
      <c r="A74" s="93" t="s">
        <v>11553</v>
      </c>
      <c r="B74" s="93" t="s">
        <v>11554</v>
      </c>
    </row>
    <row r="75" spans="1:2" x14ac:dyDescent="0.35">
      <c r="A75" s="93" t="s">
        <v>11555</v>
      </c>
      <c r="B75" s="93" t="s">
        <v>11556</v>
      </c>
    </row>
    <row r="76" spans="1:2" x14ac:dyDescent="0.35">
      <c r="A76" s="93" t="s">
        <v>28881</v>
      </c>
      <c r="B76" s="93" t="s">
        <v>28893</v>
      </c>
    </row>
    <row r="77" spans="1:2" x14ac:dyDescent="0.35">
      <c r="A77" s="93" t="s">
        <v>11557</v>
      </c>
      <c r="B77" s="93" t="s">
        <v>11558</v>
      </c>
    </row>
    <row r="78" spans="1:2" x14ac:dyDescent="0.35">
      <c r="A78" s="93" t="s">
        <v>28869</v>
      </c>
      <c r="B78" s="93" t="s">
        <v>28870</v>
      </c>
    </row>
    <row r="79" spans="1:2" x14ac:dyDescent="0.35">
      <c r="A79" s="93" t="s">
        <v>11559</v>
      </c>
      <c r="B79" s="93" t="s">
        <v>11560</v>
      </c>
    </row>
    <row r="80" spans="1:2" x14ac:dyDescent="0.35">
      <c r="A80" s="93" t="s">
        <v>11561</v>
      </c>
      <c r="B80" s="93" t="s">
        <v>11562</v>
      </c>
    </row>
    <row r="81" spans="1:2" x14ac:dyDescent="0.35">
      <c r="A81" s="93" t="s">
        <v>11563</v>
      </c>
      <c r="B81" s="93" t="s">
        <v>11564</v>
      </c>
    </row>
    <row r="82" spans="1:2" x14ac:dyDescent="0.35">
      <c r="A82" s="93" t="s">
        <v>11565</v>
      </c>
      <c r="B82" s="93" t="s">
        <v>11566</v>
      </c>
    </row>
    <row r="83" spans="1:2" x14ac:dyDescent="0.35">
      <c r="A83" s="93" t="s">
        <v>11567</v>
      </c>
      <c r="B83" s="93" t="s">
        <v>11568</v>
      </c>
    </row>
    <row r="84" spans="1:2" x14ac:dyDescent="0.35">
      <c r="A84" s="93" t="s">
        <v>11569</v>
      </c>
      <c r="B84" s="93" t="s">
        <v>11570</v>
      </c>
    </row>
    <row r="85" spans="1:2" x14ac:dyDescent="0.35">
      <c r="A85" s="93" t="s">
        <v>11571</v>
      </c>
      <c r="B85" s="93" t="s">
        <v>11572</v>
      </c>
    </row>
    <row r="86" spans="1:2" x14ac:dyDescent="0.35">
      <c r="A86" s="93" t="s">
        <v>11573</v>
      </c>
      <c r="B86" s="93" t="s">
        <v>11574</v>
      </c>
    </row>
    <row r="87" spans="1:2" x14ac:dyDescent="0.35">
      <c r="A87" s="93" t="s">
        <v>28885</v>
      </c>
      <c r="B87" s="93" t="s">
        <v>28897</v>
      </c>
    </row>
    <row r="88" spans="1:2" x14ac:dyDescent="0.35">
      <c r="A88" s="93" t="s">
        <v>11575</v>
      </c>
      <c r="B88" s="93" t="s">
        <v>11576</v>
      </c>
    </row>
    <row r="89" spans="1:2" x14ac:dyDescent="0.35">
      <c r="A89" s="93" t="s">
        <v>11577</v>
      </c>
      <c r="B89" s="93" t="s">
        <v>11578</v>
      </c>
    </row>
    <row r="90" spans="1:2" x14ac:dyDescent="0.35">
      <c r="A90" s="93" t="s">
        <v>11579</v>
      </c>
      <c r="B90" s="93" t="s">
        <v>11580</v>
      </c>
    </row>
    <row r="91" spans="1:2" x14ac:dyDescent="0.35">
      <c r="A91" s="93" t="s">
        <v>11581</v>
      </c>
      <c r="B91" s="93" t="s">
        <v>11582</v>
      </c>
    </row>
    <row r="92" spans="1:2" x14ac:dyDescent="0.35">
      <c r="A92" s="93" t="s">
        <v>11583</v>
      </c>
      <c r="B92" s="93" t="s">
        <v>11584</v>
      </c>
    </row>
    <row r="93" spans="1:2" x14ac:dyDescent="0.35">
      <c r="A93" s="93" t="s">
        <v>11585</v>
      </c>
      <c r="B93" s="93" t="s">
        <v>11586</v>
      </c>
    </row>
    <row r="94" spans="1:2" x14ac:dyDescent="0.35">
      <c r="A94" s="93" t="s">
        <v>11587</v>
      </c>
      <c r="B94" s="93" t="s">
        <v>11588</v>
      </c>
    </row>
    <row r="95" spans="1:2" x14ac:dyDescent="0.35">
      <c r="A95" s="93" t="s">
        <v>11589</v>
      </c>
      <c r="B95" s="93" t="s">
        <v>11590</v>
      </c>
    </row>
    <row r="96" spans="1:2" x14ac:dyDescent="0.35">
      <c r="A96" s="93" t="s">
        <v>11591</v>
      </c>
      <c r="B96" s="93" t="s">
        <v>11592</v>
      </c>
    </row>
    <row r="97" spans="1:2" x14ac:dyDescent="0.35">
      <c r="A97" s="93" t="s">
        <v>11593</v>
      </c>
      <c r="B97" s="93" t="s">
        <v>11594</v>
      </c>
    </row>
    <row r="98" spans="1:2" x14ac:dyDescent="0.35">
      <c r="A98" s="93" t="s">
        <v>11595</v>
      </c>
      <c r="B98" s="93" t="s">
        <v>11596</v>
      </c>
    </row>
    <row r="99" spans="1:2" x14ac:dyDescent="0.35">
      <c r="A99" s="93" t="s">
        <v>11597</v>
      </c>
      <c r="B99" s="93" t="s">
        <v>11598</v>
      </c>
    </row>
    <row r="100" spans="1:2" x14ac:dyDescent="0.35">
      <c r="A100" s="93" t="s">
        <v>11599</v>
      </c>
      <c r="B100" s="93" t="s">
        <v>11600</v>
      </c>
    </row>
    <row r="101" spans="1:2" x14ac:dyDescent="0.35">
      <c r="A101" s="93" t="s">
        <v>11601</v>
      </c>
      <c r="B101" s="93" t="s">
        <v>11602</v>
      </c>
    </row>
    <row r="102" spans="1:2" x14ac:dyDescent="0.35">
      <c r="A102" s="93" t="s">
        <v>11603</v>
      </c>
      <c r="B102" s="93" t="s">
        <v>11604</v>
      </c>
    </row>
    <row r="103" spans="1:2" x14ac:dyDescent="0.35">
      <c r="A103" s="93" t="s">
        <v>11605</v>
      </c>
      <c r="B103" s="93" t="s">
        <v>11606</v>
      </c>
    </row>
    <row r="104" spans="1:2" x14ac:dyDescent="0.35">
      <c r="A104" s="93" t="s">
        <v>11607</v>
      </c>
      <c r="B104" s="93" t="s">
        <v>11608</v>
      </c>
    </row>
    <row r="105" spans="1:2" x14ac:dyDescent="0.35">
      <c r="A105" s="93" t="s">
        <v>11609</v>
      </c>
      <c r="B105" s="93" t="s">
        <v>11610</v>
      </c>
    </row>
    <row r="106" spans="1:2" x14ac:dyDescent="0.35">
      <c r="A106" s="93" t="s">
        <v>11611</v>
      </c>
      <c r="B106" s="93" t="s">
        <v>11612</v>
      </c>
    </row>
    <row r="107" spans="1:2" x14ac:dyDescent="0.35">
      <c r="A107" s="93" t="s">
        <v>11613</v>
      </c>
      <c r="B107" s="93" t="s">
        <v>11614</v>
      </c>
    </row>
    <row r="108" spans="1:2" x14ac:dyDescent="0.35">
      <c r="A108" s="93" t="s">
        <v>28863</v>
      </c>
      <c r="B108" s="93" t="s">
        <v>28864</v>
      </c>
    </row>
    <row r="109" spans="1:2" x14ac:dyDescent="0.35">
      <c r="A109" s="93" t="s">
        <v>11615</v>
      </c>
      <c r="B109" s="93" t="s">
        <v>11616</v>
      </c>
    </row>
    <row r="110" spans="1:2" x14ac:dyDescent="0.35">
      <c r="A110" s="93" t="s">
        <v>11617</v>
      </c>
      <c r="B110" s="93" t="s">
        <v>11618</v>
      </c>
    </row>
    <row r="111" spans="1:2" x14ac:dyDescent="0.35">
      <c r="A111" s="93" t="s">
        <v>11619</v>
      </c>
      <c r="B111" s="93" t="s">
        <v>11620</v>
      </c>
    </row>
    <row r="112" spans="1:2" ht="22" x14ac:dyDescent="0.35">
      <c r="A112" s="93" t="s">
        <v>11621</v>
      </c>
      <c r="B112" s="93" t="s">
        <v>11622</v>
      </c>
    </row>
    <row r="113" spans="1:2" x14ac:dyDescent="0.35">
      <c r="A113" s="93" t="s">
        <v>11623</v>
      </c>
      <c r="B113" s="93" t="s">
        <v>11624</v>
      </c>
    </row>
    <row r="114" spans="1:2" x14ac:dyDescent="0.35">
      <c r="A114" s="93" t="s">
        <v>11625</v>
      </c>
      <c r="B114" s="93" t="s">
        <v>11626</v>
      </c>
    </row>
    <row r="115" spans="1:2" x14ac:dyDescent="0.35">
      <c r="A115" s="93" t="s">
        <v>11627</v>
      </c>
      <c r="B115" s="93" t="s">
        <v>11628</v>
      </c>
    </row>
    <row r="116" spans="1:2" x14ac:dyDescent="0.35">
      <c r="A116" s="102" t="s">
        <v>11629</v>
      </c>
      <c r="B116" s="93" t="s">
        <v>11630</v>
      </c>
    </row>
    <row r="117" spans="1:2" x14ac:dyDescent="0.35">
      <c r="A117" s="93" t="s">
        <v>11631</v>
      </c>
      <c r="B117" s="93" t="s">
        <v>11632</v>
      </c>
    </row>
    <row r="118" spans="1:2" x14ac:dyDescent="0.35">
      <c r="A118" s="93" t="s">
        <v>28873</v>
      </c>
      <c r="B118" s="93" t="s">
        <v>28886</v>
      </c>
    </row>
    <row r="119" spans="1:2" x14ac:dyDescent="0.35">
      <c r="A119" s="93" t="s">
        <v>11633</v>
      </c>
      <c r="B119" s="93" t="s">
        <v>11634</v>
      </c>
    </row>
    <row r="120" spans="1:2" x14ac:dyDescent="0.35">
      <c r="A120" s="93" t="s">
        <v>11635</v>
      </c>
      <c r="B120" s="93" t="s">
        <v>11636</v>
      </c>
    </row>
    <row r="121" spans="1:2" x14ac:dyDescent="0.35">
      <c r="A121" s="93" t="s">
        <v>11637</v>
      </c>
      <c r="B121" s="93" t="s">
        <v>11638</v>
      </c>
    </row>
    <row r="122" spans="1:2" x14ac:dyDescent="0.35">
      <c r="A122" s="93" t="s">
        <v>11639</v>
      </c>
      <c r="B122" s="93" t="s">
        <v>11640</v>
      </c>
    </row>
    <row r="123" spans="1:2" x14ac:dyDescent="0.35">
      <c r="A123" s="93" t="s">
        <v>11641</v>
      </c>
      <c r="B123" s="93" t="s">
        <v>11642</v>
      </c>
    </row>
    <row r="124" spans="1:2" x14ac:dyDescent="0.35">
      <c r="A124" s="93" t="s">
        <v>11643</v>
      </c>
      <c r="B124" s="93" t="s">
        <v>11644</v>
      </c>
    </row>
    <row r="125" spans="1:2" x14ac:dyDescent="0.35">
      <c r="A125" s="93" t="s">
        <v>11645</v>
      </c>
      <c r="B125" s="93" t="s">
        <v>11646</v>
      </c>
    </row>
    <row r="126" spans="1:2" x14ac:dyDescent="0.35">
      <c r="A126" s="93" t="s">
        <v>11647</v>
      </c>
      <c r="B126" s="93" t="s">
        <v>11648</v>
      </c>
    </row>
    <row r="127" spans="1:2" x14ac:dyDescent="0.35">
      <c r="A127" s="93" t="s">
        <v>11649</v>
      </c>
      <c r="B127" s="93" t="s">
        <v>11650</v>
      </c>
    </row>
    <row r="128" spans="1:2" x14ac:dyDescent="0.35">
      <c r="A128" s="93" t="s">
        <v>11651</v>
      </c>
      <c r="B128" s="93" t="s">
        <v>11652</v>
      </c>
    </row>
    <row r="129" spans="1:2" x14ac:dyDescent="0.35">
      <c r="A129" s="93" t="s">
        <v>28784</v>
      </c>
      <c r="B129" s="93" t="s">
        <v>28787</v>
      </c>
    </row>
    <row r="130" spans="1:2" x14ac:dyDescent="0.35">
      <c r="A130" s="93" t="s">
        <v>11653</v>
      </c>
      <c r="B130" s="93" t="s">
        <v>11654</v>
      </c>
    </row>
    <row r="131" spans="1:2" x14ac:dyDescent="0.35">
      <c r="A131" s="93" t="s">
        <v>11655</v>
      </c>
      <c r="B131" s="93" t="s">
        <v>11656</v>
      </c>
    </row>
    <row r="132" spans="1:2" x14ac:dyDescent="0.35">
      <c r="A132" s="93" t="s">
        <v>11657</v>
      </c>
      <c r="B132" s="93" t="s">
        <v>11658</v>
      </c>
    </row>
    <row r="133" spans="1:2" x14ac:dyDescent="0.35">
      <c r="A133" s="93" t="s">
        <v>11659</v>
      </c>
      <c r="B133" s="93" t="s">
        <v>11660</v>
      </c>
    </row>
    <row r="134" spans="1:2" x14ac:dyDescent="0.35">
      <c r="A134" s="93" t="s">
        <v>11661</v>
      </c>
      <c r="B134" s="93" t="s">
        <v>11662</v>
      </c>
    </row>
    <row r="135" spans="1:2" x14ac:dyDescent="0.35">
      <c r="A135" s="93" t="s">
        <v>11663</v>
      </c>
      <c r="B135" s="93" t="s">
        <v>11664</v>
      </c>
    </row>
    <row r="136" spans="1:2" x14ac:dyDescent="0.35">
      <c r="A136" s="93" t="s">
        <v>11665</v>
      </c>
      <c r="B136" s="93" t="s">
        <v>11666</v>
      </c>
    </row>
    <row r="137" spans="1:2" x14ac:dyDescent="0.35">
      <c r="A137" s="93" t="s">
        <v>11667</v>
      </c>
      <c r="B137" s="93" t="s">
        <v>11668</v>
      </c>
    </row>
    <row r="138" spans="1:2" x14ac:dyDescent="0.35">
      <c r="A138" s="93" t="s">
        <v>28706</v>
      </c>
      <c r="B138" s="93" t="s">
        <v>28715</v>
      </c>
    </row>
    <row r="139" spans="1:2" x14ac:dyDescent="0.35">
      <c r="A139" s="93" t="s">
        <v>11669</v>
      </c>
      <c r="B139" s="93" t="s">
        <v>11670</v>
      </c>
    </row>
    <row r="140" spans="1:2" x14ac:dyDescent="0.35">
      <c r="A140" s="93" t="s">
        <v>28781</v>
      </c>
      <c r="B140" s="93" t="s">
        <v>28715</v>
      </c>
    </row>
    <row r="141" spans="1:2" x14ac:dyDescent="0.35">
      <c r="A141" s="93" t="s">
        <v>28702</v>
      </c>
      <c r="B141" s="93" t="s">
        <v>28711</v>
      </c>
    </row>
    <row r="142" spans="1:2" x14ac:dyDescent="0.35">
      <c r="A142" s="93" t="s">
        <v>11671</v>
      </c>
      <c r="B142" s="93" t="s">
        <v>11672</v>
      </c>
    </row>
    <row r="143" spans="1:2" x14ac:dyDescent="0.35">
      <c r="A143" s="93" t="s">
        <v>11673</v>
      </c>
      <c r="B143" s="93" t="s">
        <v>11674</v>
      </c>
    </row>
    <row r="144" spans="1:2" x14ac:dyDescent="0.35">
      <c r="A144" s="93" t="s">
        <v>11675</v>
      </c>
      <c r="B144" s="93" t="s">
        <v>11676</v>
      </c>
    </row>
    <row r="145" spans="1:2" x14ac:dyDescent="0.35">
      <c r="A145" s="93" t="s">
        <v>11677</v>
      </c>
      <c r="B145" s="93" t="s">
        <v>11678</v>
      </c>
    </row>
    <row r="146" spans="1:2" x14ac:dyDescent="0.35">
      <c r="A146" s="93" t="s">
        <v>11679</v>
      </c>
      <c r="B146" s="93" t="s">
        <v>11680</v>
      </c>
    </row>
    <row r="147" spans="1:2" x14ac:dyDescent="0.35">
      <c r="A147" s="93" t="s">
        <v>11681</v>
      </c>
      <c r="B147" s="93" t="s">
        <v>11682</v>
      </c>
    </row>
    <row r="148" spans="1:2" x14ac:dyDescent="0.35">
      <c r="A148" s="93" t="s">
        <v>11683</v>
      </c>
      <c r="B148" s="93" t="s">
        <v>11684</v>
      </c>
    </row>
    <row r="149" spans="1:2" x14ac:dyDescent="0.35">
      <c r="A149" s="93" t="s">
        <v>11685</v>
      </c>
      <c r="B149" s="93" t="s">
        <v>11686</v>
      </c>
    </row>
    <row r="150" spans="1:2" x14ac:dyDescent="0.35">
      <c r="A150" s="93" t="s">
        <v>11687</v>
      </c>
      <c r="B150" s="93" t="s">
        <v>11688</v>
      </c>
    </row>
    <row r="151" spans="1:2" x14ac:dyDescent="0.35">
      <c r="A151" s="93" t="s">
        <v>11689</v>
      </c>
      <c r="B151" s="93" t="s">
        <v>11690</v>
      </c>
    </row>
    <row r="152" spans="1:2" x14ac:dyDescent="0.35">
      <c r="A152" s="93" t="s">
        <v>11691</v>
      </c>
      <c r="B152" s="93" t="s">
        <v>11692</v>
      </c>
    </row>
    <row r="153" spans="1:2" x14ac:dyDescent="0.35">
      <c r="A153" s="93" t="s">
        <v>11693</v>
      </c>
      <c r="B153" s="93" t="s">
        <v>11694</v>
      </c>
    </row>
    <row r="154" spans="1:2" x14ac:dyDescent="0.35">
      <c r="A154" s="93" t="s">
        <v>11695</v>
      </c>
      <c r="B154" s="93" t="s">
        <v>11696</v>
      </c>
    </row>
    <row r="155" spans="1:2" x14ac:dyDescent="0.35">
      <c r="A155" s="93" t="s">
        <v>11697</v>
      </c>
      <c r="B155" s="93" t="s">
        <v>11698</v>
      </c>
    </row>
    <row r="156" spans="1:2" x14ac:dyDescent="0.35">
      <c r="A156" s="93" t="s">
        <v>11699</v>
      </c>
      <c r="B156" s="93" t="s">
        <v>11700</v>
      </c>
    </row>
    <row r="157" spans="1:2" x14ac:dyDescent="0.35">
      <c r="A157" s="93" t="s">
        <v>11701</v>
      </c>
      <c r="B157" s="93" t="s">
        <v>11702</v>
      </c>
    </row>
    <row r="158" spans="1:2" x14ac:dyDescent="0.35">
      <c r="A158" s="93" t="s">
        <v>11703</v>
      </c>
      <c r="B158" s="93" t="s">
        <v>11704</v>
      </c>
    </row>
    <row r="159" spans="1:2" x14ac:dyDescent="0.35">
      <c r="A159" s="93" t="s">
        <v>11705</v>
      </c>
      <c r="B159" s="93" t="s">
        <v>11706</v>
      </c>
    </row>
    <row r="160" spans="1:2" x14ac:dyDescent="0.35">
      <c r="A160" s="93" t="s">
        <v>11707</v>
      </c>
      <c r="B160" s="93" t="s">
        <v>11708</v>
      </c>
    </row>
    <row r="161" spans="1:2" x14ac:dyDescent="0.35">
      <c r="A161" s="93" t="s">
        <v>11709</v>
      </c>
      <c r="B161" s="93" t="s">
        <v>11710</v>
      </c>
    </row>
    <row r="162" spans="1:2" x14ac:dyDescent="0.35">
      <c r="A162" s="93" t="s">
        <v>11711</v>
      </c>
      <c r="B162" s="93" t="s">
        <v>11712</v>
      </c>
    </row>
    <row r="163" spans="1:2" x14ac:dyDescent="0.35">
      <c r="A163" s="93" t="s">
        <v>11713</v>
      </c>
      <c r="B163" s="93" t="s">
        <v>11714</v>
      </c>
    </row>
    <row r="164" spans="1:2" x14ac:dyDescent="0.35">
      <c r="A164" s="93" t="s">
        <v>11715</v>
      </c>
      <c r="B164" s="93" t="s">
        <v>11716</v>
      </c>
    </row>
    <row r="165" spans="1:2" x14ac:dyDescent="0.35">
      <c r="A165" s="93" t="s">
        <v>11717</v>
      </c>
      <c r="B165" s="93" t="s">
        <v>11718</v>
      </c>
    </row>
    <row r="166" spans="1:2" x14ac:dyDescent="0.35">
      <c r="A166" s="93" t="s">
        <v>11719</v>
      </c>
      <c r="B166" s="93" t="s">
        <v>11720</v>
      </c>
    </row>
    <row r="167" spans="1:2" x14ac:dyDescent="0.35">
      <c r="A167" s="93" t="s">
        <v>11721</v>
      </c>
      <c r="B167" s="93" t="s">
        <v>11722</v>
      </c>
    </row>
    <row r="168" spans="1:2" x14ac:dyDescent="0.35">
      <c r="A168" s="93" t="s">
        <v>11723</v>
      </c>
      <c r="B168" s="93" t="s">
        <v>11724</v>
      </c>
    </row>
    <row r="169" spans="1:2" x14ac:dyDescent="0.35">
      <c r="A169" s="93" t="s">
        <v>11725</v>
      </c>
      <c r="B169" s="93" t="s">
        <v>11726</v>
      </c>
    </row>
    <row r="170" spans="1:2" x14ac:dyDescent="0.35">
      <c r="A170" s="93" t="s">
        <v>11727</v>
      </c>
      <c r="B170" s="93" t="s">
        <v>11728</v>
      </c>
    </row>
    <row r="171" spans="1:2" x14ac:dyDescent="0.35">
      <c r="A171" s="93" t="s">
        <v>11729</v>
      </c>
      <c r="B171" s="93" t="s">
        <v>11730</v>
      </c>
    </row>
    <row r="172" spans="1:2" x14ac:dyDescent="0.35">
      <c r="A172" s="93" t="s">
        <v>11731</v>
      </c>
      <c r="B172" s="93" t="s">
        <v>11732</v>
      </c>
    </row>
    <row r="173" spans="1:2" x14ac:dyDescent="0.35">
      <c r="A173" s="93" t="s">
        <v>11733</v>
      </c>
      <c r="B173" s="93" t="s">
        <v>11734</v>
      </c>
    </row>
    <row r="174" spans="1:2" x14ac:dyDescent="0.35">
      <c r="A174" s="93" t="s">
        <v>11735</v>
      </c>
      <c r="B174" s="93" t="s">
        <v>11736</v>
      </c>
    </row>
    <row r="175" spans="1:2" x14ac:dyDescent="0.35">
      <c r="A175" s="93" t="s">
        <v>11737</v>
      </c>
      <c r="B175" s="93" t="s">
        <v>11738</v>
      </c>
    </row>
    <row r="176" spans="1:2" x14ac:dyDescent="0.35">
      <c r="A176" s="93" t="s">
        <v>11739</v>
      </c>
      <c r="B176" s="93" t="s">
        <v>11740</v>
      </c>
    </row>
    <row r="177" spans="1:2" x14ac:dyDescent="0.35">
      <c r="A177" s="93" t="s">
        <v>11741</v>
      </c>
      <c r="B177" s="93" t="s">
        <v>11742</v>
      </c>
    </row>
    <row r="178" spans="1:2" x14ac:dyDescent="0.35">
      <c r="A178" s="93" t="s">
        <v>11743</v>
      </c>
      <c r="B178" s="93" t="s">
        <v>11744</v>
      </c>
    </row>
    <row r="179" spans="1:2" x14ac:dyDescent="0.35">
      <c r="A179" s="93" t="s">
        <v>11745</v>
      </c>
      <c r="B179" s="93" t="s">
        <v>11746</v>
      </c>
    </row>
    <row r="180" spans="1:2" x14ac:dyDescent="0.35">
      <c r="A180" s="93" t="s">
        <v>11747</v>
      </c>
      <c r="B180" s="93" t="s">
        <v>11748</v>
      </c>
    </row>
    <row r="181" spans="1:2" x14ac:dyDescent="0.35">
      <c r="A181" s="93" t="s">
        <v>11749</v>
      </c>
      <c r="B181" s="93" t="s">
        <v>11750</v>
      </c>
    </row>
    <row r="182" spans="1:2" x14ac:dyDescent="0.35">
      <c r="A182" s="93" t="s">
        <v>11751</v>
      </c>
      <c r="B182" s="93" t="s">
        <v>11752</v>
      </c>
    </row>
    <row r="183" spans="1:2" x14ac:dyDescent="0.35">
      <c r="A183" s="93" t="s">
        <v>11753</v>
      </c>
      <c r="B183" s="93" t="s">
        <v>11754</v>
      </c>
    </row>
    <row r="184" spans="1:2" x14ac:dyDescent="0.35">
      <c r="A184" s="93" t="s">
        <v>11755</v>
      </c>
      <c r="B184" s="93" t="s">
        <v>11756</v>
      </c>
    </row>
    <row r="185" spans="1:2" x14ac:dyDescent="0.35">
      <c r="A185" s="93" t="s">
        <v>11757</v>
      </c>
      <c r="B185" s="93" t="s">
        <v>11758</v>
      </c>
    </row>
    <row r="186" spans="1:2" x14ac:dyDescent="0.35">
      <c r="A186" s="93" t="s">
        <v>28783</v>
      </c>
      <c r="B186" s="93" t="s">
        <v>28786</v>
      </c>
    </row>
    <row r="187" spans="1:2" x14ac:dyDescent="0.35">
      <c r="A187" s="93" t="s">
        <v>11759</v>
      </c>
      <c r="B187" s="93" t="s">
        <v>11760</v>
      </c>
    </row>
    <row r="188" spans="1:2" x14ac:dyDescent="0.35">
      <c r="A188" s="93" t="s">
        <v>11761</v>
      </c>
      <c r="B188" s="93" t="s">
        <v>11762</v>
      </c>
    </row>
    <row r="189" spans="1:2" x14ac:dyDescent="0.35">
      <c r="A189" s="93" t="s">
        <v>11763</v>
      </c>
      <c r="B189" s="93" t="s">
        <v>11764</v>
      </c>
    </row>
    <row r="190" spans="1:2" x14ac:dyDescent="0.35">
      <c r="A190" s="93" t="s">
        <v>11765</v>
      </c>
      <c r="B190" s="93" t="s">
        <v>11766</v>
      </c>
    </row>
    <row r="191" spans="1:2" x14ac:dyDescent="0.35">
      <c r="A191" s="93" t="s">
        <v>11767</v>
      </c>
      <c r="B191" s="93" t="s">
        <v>11768</v>
      </c>
    </row>
    <row r="192" spans="1:2" x14ac:dyDescent="0.35">
      <c r="A192" s="93" t="s">
        <v>11769</v>
      </c>
      <c r="B192" s="93" t="s">
        <v>11770</v>
      </c>
    </row>
    <row r="193" spans="1:2" x14ac:dyDescent="0.35">
      <c r="A193" s="93" t="s">
        <v>11771</v>
      </c>
      <c r="B193" s="93" t="s">
        <v>11772</v>
      </c>
    </row>
    <row r="194" spans="1:2" x14ac:dyDescent="0.35">
      <c r="A194" s="93" t="s">
        <v>11773</v>
      </c>
      <c r="B194" s="93" t="s">
        <v>11774</v>
      </c>
    </row>
    <row r="195" spans="1:2" x14ac:dyDescent="0.35">
      <c r="A195" s="93" t="s">
        <v>28867</v>
      </c>
      <c r="B195" s="93" t="s">
        <v>28868</v>
      </c>
    </row>
    <row r="196" spans="1:2" x14ac:dyDescent="0.35">
      <c r="A196" s="93" t="s">
        <v>11775</v>
      </c>
      <c r="B196" s="93" t="s">
        <v>11776</v>
      </c>
    </row>
    <row r="197" spans="1:2" x14ac:dyDescent="0.35">
      <c r="A197" s="93" t="s">
        <v>11777</v>
      </c>
      <c r="B197" s="93" t="s">
        <v>11778</v>
      </c>
    </row>
    <row r="198" spans="1:2" x14ac:dyDescent="0.35">
      <c r="A198" s="93" t="s">
        <v>11779</v>
      </c>
      <c r="B198" s="93" t="s">
        <v>11780</v>
      </c>
    </row>
    <row r="199" spans="1:2" x14ac:dyDescent="0.35">
      <c r="A199" s="93" t="s">
        <v>11781</v>
      </c>
      <c r="B199" s="93" t="s">
        <v>11782</v>
      </c>
    </row>
    <row r="200" spans="1:2" x14ac:dyDescent="0.35">
      <c r="A200" s="93" t="s">
        <v>11783</v>
      </c>
      <c r="B200" s="93" t="s">
        <v>11784</v>
      </c>
    </row>
    <row r="201" spans="1:2" x14ac:dyDescent="0.35">
      <c r="A201" s="93" t="s">
        <v>11785</v>
      </c>
      <c r="B201" s="93" t="s">
        <v>11786</v>
      </c>
    </row>
    <row r="202" spans="1:2" x14ac:dyDescent="0.35">
      <c r="A202" s="93" t="s">
        <v>11787</v>
      </c>
      <c r="B202" s="93" t="s">
        <v>11788</v>
      </c>
    </row>
    <row r="203" spans="1:2" x14ac:dyDescent="0.35">
      <c r="A203" s="93" t="s">
        <v>11789</v>
      </c>
      <c r="B203" s="93" t="s">
        <v>11790</v>
      </c>
    </row>
    <row r="204" spans="1:2" x14ac:dyDescent="0.35">
      <c r="A204" s="93" t="s">
        <v>11791</v>
      </c>
      <c r="B204" s="93" t="s">
        <v>11792</v>
      </c>
    </row>
    <row r="205" spans="1:2" x14ac:dyDescent="0.35">
      <c r="A205" s="93" t="s">
        <v>11793</v>
      </c>
      <c r="B205" s="93" t="s">
        <v>11794</v>
      </c>
    </row>
    <row r="206" spans="1:2" x14ac:dyDescent="0.35">
      <c r="A206" s="93" t="s">
        <v>11795</v>
      </c>
      <c r="B206" s="93" t="s">
        <v>11796</v>
      </c>
    </row>
    <row r="207" spans="1:2" x14ac:dyDescent="0.35">
      <c r="A207" s="93" t="s">
        <v>28884</v>
      </c>
      <c r="B207" s="93" t="s">
        <v>28896</v>
      </c>
    </row>
    <row r="208" spans="1:2" x14ac:dyDescent="0.35">
      <c r="A208" s="93" t="s">
        <v>11797</v>
      </c>
      <c r="B208" s="93" t="s">
        <v>11798</v>
      </c>
    </row>
    <row r="209" spans="1:2" x14ac:dyDescent="0.35">
      <c r="A209" s="93" t="s">
        <v>28703</v>
      </c>
      <c r="B209" s="93" t="s">
        <v>28712</v>
      </c>
    </row>
    <row r="210" spans="1:2" x14ac:dyDescent="0.35">
      <c r="A210" s="93" t="s">
        <v>28883</v>
      </c>
      <c r="B210" s="93" t="s">
        <v>28895</v>
      </c>
    </row>
    <row r="211" spans="1:2" x14ac:dyDescent="0.35">
      <c r="A211" s="93" t="s">
        <v>11799</v>
      </c>
      <c r="B211" s="93" t="s">
        <v>11800</v>
      </c>
    </row>
    <row r="212" spans="1:2" x14ac:dyDescent="0.35">
      <c r="A212" s="93" t="s">
        <v>11801</v>
      </c>
      <c r="B212" s="93" t="s">
        <v>11802</v>
      </c>
    </row>
    <row r="213" spans="1:2" x14ac:dyDescent="0.35">
      <c r="A213" s="93" t="s">
        <v>11803</v>
      </c>
      <c r="B213" s="93" t="s">
        <v>11804</v>
      </c>
    </row>
    <row r="214" spans="1:2" x14ac:dyDescent="0.35">
      <c r="A214" s="93" t="s">
        <v>11805</v>
      </c>
      <c r="B214" s="93" t="s">
        <v>11806</v>
      </c>
    </row>
    <row r="215" spans="1:2" x14ac:dyDescent="0.35">
      <c r="A215" s="93" t="s">
        <v>11807</v>
      </c>
      <c r="B215" s="93" t="s">
        <v>11808</v>
      </c>
    </row>
    <row r="216" spans="1:2" x14ac:dyDescent="0.35">
      <c r="A216" s="93" t="s">
        <v>11809</v>
      </c>
      <c r="B216" s="93" t="s">
        <v>11810</v>
      </c>
    </row>
    <row r="217" spans="1:2" x14ac:dyDescent="0.35">
      <c r="A217" s="93" t="s">
        <v>11811</v>
      </c>
      <c r="B217" s="93" t="s">
        <v>11812</v>
      </c>
    </row>
    <row r="218" spans="1:2" x14ac:dyDescent="0.35">
      <c r="A218" s="93" t="s">
        <v>11813</v>
      </c>
      <c r="B218" s="93" t="s">
        <v>11814</v>
      </c>
    </row>
    <row r="219" spans="1:2" x14ac:dyDescent="0.35">
      <c r="A219" s="93" t="s">
        <v>11815</v>
      </c>
      <c r="B219" s="93" t="s">
        <v>11816</v>
      </c>
    </row>
    <row r="220" spans="1:2" x14ac:dyDescent="0.35">
      <c r="A220" s="93" t="s">
        <v>11817</v>
      </c>
      <c r="B220" s="93" t="s">
        <v>11818</v>
      </c>
    </row>
    <row r="221" spans="1:2" x14ac:dyDescent="0.35">
      <c r="A221" s="93" t="s">
        <v>11819</v>
      </c>
      <c r="B221" s="93" t="s">
        <v>11820</v>
      </c>
    </row>
    <row r="222" spans="1:2" x14ac:dyDescent="0.35">
      <c r="A222" s="93" t="s">
        <v>28707</v>
      </c>
      <c r="B222" s="93" t="s">
        <v>28716</v>
      </c>
    </row>
    <row r="223" spans="1:2" x14ac:dyDescent="0.35">
      <c r="A223" s="93" t="s">
        <v>28876</v>
      </c>
      <c r="B223" s="93" t="s">
        <v>28888</v>
      </c>
    </row>
    <row r="224" spans="1:2" x14ac:dyDescent="0.35">
      <c r="A224" s="93" t="s">
        <v>11821</v>
      </c>
      <c r="B224" s="93" t="s">
        <v>11822</v>
      </c>
    </row>
    <row r="225" spans="1:2" x14ac:dyDescent="0.35">
      <c r="A225" s="93" t="s">
        <v>11823</v>
      </c>
      <c r="B225" s="93" t="s">
        <v>11824</v>
      </c>
    </row>
    <row r="226" spans="1:2" x14ac:dyDescent="0.35">
      <c r="A226" s="93" t="s">
        <v>11825</v>
      </c>
      <c r="B226" s="93" t="s">
        <v>11826</v>
      </c>
    </row>
    <row r="227" spans="1:2" x14ac:dyDescent="0.35">
      <c r="A227" s="93" t="s">
        <v>11827</v>
      </c>
      <c r="B227" s="93" t="s">
        <v>11828</v>
      </c>
    </row>
    <row r="228" spans="1:2" x14ac:dyDescent="0.35">
      <c r="A228" s="93" t="s">
        <v>11829</v>
      </c>
      <c r="B228" s="93" t="s">
        <v>11830</v>
      </c>
    </row>
    <row r="229" spans="1:2" x14ac:dyDescent="0.35">
      <c r="A229" s="93" t="s">
        <v>11831</v>
      </c>
      <c r="B229" s="93" t="s">
        <v>11832</v>
      </c>
    </row>
    <row r="230" spans="1:2" x14ac:dyDescent="0.35">
      <c r="A230" s="93" t="s">
        <v>11833</v>
      </c>
      <c r="B230" s="93" t="s">
        <v>11834</v>
      </c>
    </row>
    <row r="231" spans="1:2" x14ac:dyDescent="0.35">
      <c r="A231" s="93" t="s">
        <v>11835</v>
      </c>
      <c r="B231" s="93" t="s">
        <v>11836</v>
      </c>
    </row>
    <row r="232" spans="1:2" x14ac:dyDescent="0.35">
      <c r="A232" s="93" t="s">
        <v>11837</v>
      </c>
      <c r="B232" s="93" t="s">
        <v>11838</v>
      </c>
    </row>
    <row r="233" spans="1:2" x14ac:dyDescent="0.35">
      <c r="A233" s="93" t="s">
        <v>11839</v>
      </c>
      <c r="B233" s="93" t="s">
        <v>11840</v>
      </c>
    </row>
    <row r="234" spans="1:2" x14ac:dyDescent="0.35">
      <c r="A234" s="93" t="s">
        <v>11841</v>
      </c>
      <c r="B234" s="93" t="s">
        <v>11842</v>
      </c>
    </row>
    <row r="235" spans="1:2" x14ac:dyDescent="0.35">
      <c r="A235" s="93" t="s">
        <v>28874</v>
      </c>
      <c r="B235" s="93" t="s">
        <v>28887</v>
      </c>
    </row>
    <row r="236" spans="1:2" x14ac:dyDescent="0.35">
      <c r="A236" s="93" t="s">
        <v>11843</v>
      </c>
      <c r="B236" s="93" t="s">
        <v>11844</v>
      </c>
    </row>
    <row r="237" spans="1:2" x14ac:dyDescent="0.35">
      <c r="A237" s="93" t="s">
        <v>11845</v>
      </c>
      <c r="B237" s="93" t="s">
        <v>11846</v>
      </c>
    </row>
    <row r="238" spans="1:2" x14ac:dyDescent="0.35">
      <c r="A238" s="93" t="s">
        <v>11847</v>
      </c>
      <c r="B238" s="93" t="s">
        <v>11848</v>
      </c>
    </row>
    <row r="239" spans="1:2" x14ac:dyDescent="0.35">
      <c r="A239" s="93" t="s">
        <v>11849</v>
      </c>
      <c r="B239" s="93" t="s">
        <v>11850</v>
      </c>
    </row>
    <row r="240" spans="1:2" x14ac:dyDescent="0.35">
      <c r="A240" s="93" t="s">
        <v>11851</v>
      </c>
      <c r="B240" s="93" t="s">
        <v>11850</v>
      </c>
    </row>
    <row r="241" spans="1:2" x14ac:dyDescent="0.35">
      <c r="A241" s="93" t="s">
        <v>11852</v>
      </c>
      <c r="B241" s="93" t="s">
        <v>11853</v>
      </c>
    </row>
    <row r="242" spans="1:2" x14ac:dyDescent="0.35">
      <c r="A242" s="93" t="s">
        <v>11854</v>
      </c>
      <c r="B242" s="93" t="s">
        <v>11855</v>
      </c>
    </row>
    <row r="243" spans="1:2" x14ac:dyDescent="0.35">
      <c r="A243" s="93" t="s">
        <v>11856</v>
      </c>
      <c r="B243" s="93" t="s">
        <v>11857</v>
      </c>
    </row>
    <row r="244" spans="1:2" x14ac:dyDescent="0.35">
      <c r="A244" s="93" t="s">
        <v>11858</v>
      </c>
      <c r="B244" s="93" t="s">
        <v>11859</v>
      </c>
    </row>
    <row r="245" spans="1:2" x14ac:dyDescent="0.35">
      <c r="A245" s="93" t="s">
        <v>28877</v>
      </c>
      <c r="B245" s="93" t="s">
        <v>28889</v>
      </c>
    </row>
    <row r="246" spans="1:2" x14ac:dyDescent="0.35">
      <c r="A246" s="93" t="s">
        <v>28880</v>
      </c>
      <c r="B246" s="93" t="s">
        <v>28892</v>
      </c>
    </row>
    <row r="247" spans="1:2" x14ac:dyDescent="0.35">
      <c r="A247" s="93" t="s">
        <v>11860</v>
      </c>
      <c r="B247" s="93" t="s">
        <v>11861</v>
      </c>
    </row>
    <row r="248" spans="1:2" x14ac:dyDescent="0.35">
      <c r="A248" s="93" t="s">
        <v>11862</v>
      </c>
      <c r="B248" s="93" t="s">
        <v>11861</v>
      </c>
    </row>
    <row r="249" spans="1:2" x14ac:dyDescent="0.35">
      <c r="A249" s="93" t="s">
        <v>11863</v>
      </c>
      <c r="B249" s="93" t="s">
        <v>11864</v>
      </c>
    </row>
    <row r="250" spans="1:2" x14ac:dyDescent="0.35">
      <c r="A250" s="93" t="s">
        <v>11865</v>
      </c>
      <c r="B250" s="93" t="s">
        <v>11866</v>
      </c>
    </row>
    <row r="251" spans="1:2" x14ac:dyDescent="0.35">
      <c r="A251" s="93" t="s">
        <v>11867</v>
      </c>
      <c r="B251" s="93" t="s">
        <v>11868</v>
      </c>
    </row>
    <row r="252" spans="1:2" x14ac:dyDescent="0.35">
      <c r="A252" s="93" t="s">
        <v>11869</v>
      </c>
      <c r="B252" s="93" t="s">
        <v>11870</v>
      </c>
    </row>
    <row r="253" spans="1:2" x14ac:dyDescent="0.35">
      <c r="A253" s="93" t="s">
        <v>11871</v>
      </c>
      <c r="B253" s="93" t="s">
        <v>11872</v>
      </c>
    </row>
    <row r="254" spans="1:2" x14ac:dyDescent="0.35">
      <c r="A254" s="93" t="s">
        <v>11873</v>
      </c>
      <c r="B254" s="93" t="s">
        <v>11874</v>
      </c>
    </row>
    <row r="255" spans="1:2" x14ac:dyDescent="0.35">
      <c r="A255" s="93" t="s">
        <v>11875</v>
      </c>
      <c r="B255" s="93" t="s">
        <v>11876</v>
      </c>
    </row>
    <row r="256" spans="1:2" x14ac:dyDescent="0.35">
      <c r="A256" s="93" t="s">
        <v>11877</v>
      </c>
      <c r="B256" s="93" t="s">
        <v>11878</v>
      </c>
    </row>
    <row r="257" spans="1:2" x14ac:dyDescent="0.35">
      <c r="A257" s="93" t="s">
        <v>11879</v>
      </c>
      <c r="B257" s="93" t="s">
        <v>11880</v>
      </c>
    </row>
    <row r="258" spans="1:2" x14ac:dyDescent="0.35">
      <c r="A258" s="93" t="s">
        <v>11881</v>
      </c>
      <c r="B258" s="93" t="s">
        <v>11882</v>
      </c>
    </row>
    <row r="259" spans="1:2" x14ac:dyDescent="0.35">
      <c r="A259" s="93" t="s">
        <v>11883</v>
      </c>
      <c r="B259" s="93" t="s">
        <v>11884</v>
      </c>
    </row>
    <row r="260" spans="1:2" x14ac:dyDescent="0.35">
      <c r="A260" s="93" t="s">
        <v>28871</v>
      </c>
      <c r="B260" s="93" t="s">
        <v>28872</v>
      </c>
    </row>
    <row r="261" spans="1:2" x14ac:dyDescent="0.35">
      <c r="A261" s="93" t="s">
        <v>11885</v>
      </c>
      <c r="B261" s="93" t="s">
        <v>11886</v>
      </c>
    </row>
    <row r="262" spans="1:2" x14ac:dyDescent="0.35">
      <c r="A262" s="93" t="s">
        <v>11887</v>
      </c>
      <c r="B262" s="93" t="s">
        <v>11888</v>
      </c>
    </row>
    <row r="263" spans="1:2" x14ac:dyDescent="0.35">
      <c r="A263" s="93" t="s">
        <v>11889</v>
      </c>
      <c r="B263" s="93" t="s">
        <v>11890</v>
      </c>
    </row>
    <row r="264" spans="1:2" x14ac:dyDescent="0.35">
      <c r="A264" s="93" t="s">
        <v>11891</v>
      </c>
      <c r="B264" s="93" t="s">
        <v>11892</v>
      </c>
    </row>
    <row r="265" spans="1:2" x14ac:dyDescent="0.35">
      <c r="A265" s="93" t="s">
        <v>11893</v>
      </c>
      <c r="B265" s="93" t="s">
        <v>11894</v>
      </c>
    </row>
    <row r="266" spans="1:2" x14ac:dyDescent="0.35">
      <c r="A266" s="93" t="s">
        <v>11895</v>
      </c>
      <c r="B266" s="93" t="s">
        <v>11896</v>
      </c>
    </row>
    <row r="267" spans="1:2" x14ac:dyDescent="0.35">
      <c r="A267" s="93" t="s">
        <v>11897</v>
      </c>
      <c r="B267" s="93" t="s">
        <v>11898</v>
      </c>
    </row>
    <row r="268" spans="1:2" x14ac:dyDescent="0.35">
      <c r="A268" s="93" t="s">
        <v>11899</v>
      </c>
      <c r="B268" s="93" t="s">
        <v>11900</v>
      </c>
    </row>
    <row r="269" spans="1:2" x14ac:dyDescent="0.35">
      <c r="A269" s="93" t="s">
        <v>11901</v>
      </c>
      <c r="B269" s="93" t="s">
        <v>11902</v>
      </c>
    </row>
    <row r="270" spans="1:2" x14ac:dyDescent="0.35">
      <c r="A270" s="93" t="s">
        <v>11903</v>
      </c>
      <c r="B270" s="93" t="s">
        <v>11904</v>
      </c>
    </row>
    <row r="271" spans="1:2" x14ac:dyDescent="0.35">
      <c r="A271" s="93" t="s">
        <v>11905</v>
      </c>
      <c r="B271" s="93" t="s">
        <v>11906</v>
      </c>
    </row>
    <row r="272" spans="1:2" x14ac:dyDescent="0.35">
      <c r="A272" s="93" t="s">
        <v>11907</v>
      </c>
      <c r="B272" s="93" t="s">
        <v>11908</v>
      </c>
    </row>
    <row r="273" spans="1:2" x14ac:dyDescent="0.35">
      <c r="A273" s="93" t="s">
        <v>11909</v>
      </c>
      <c r="B273" s="93" t="s">
        <v>11910</v>
      </c>
    </row>
    <row r="274" spans="1:2" x14ac:dyDescent="0.35">
      <c r="A274" s="93" t="s">
        <v>11911</v>
      </c>
      <c r="B274" s="93" t="s">
        <v>11912</v>
      </c>
    </row>
    <row r="275" spans="1:2" x14ac:dyDescent="0.35">
      <c r="A275" s="93" t="s">
        <v>11913</v>
      </c>
      <c r="B275" s="93" t="s">
        <v>11914</v>
      </c>
    </row>
    <row r="276" spans="1:2" x14ac:dyDescent="0.35">
      <c r="A276" s="93" t="s">
        <v>11915</v>
      </c>
      <c r="B276" s="93" t="s">
        <v>11916</v>
      </c>
    </row>
    <row r="277" spans="1:2" x14ac:dyDescent="0.35">
      <c r="A277" s="93" t="s">
        <v>11917</v>
      </c>
      <c r="B277" s="93" t="s">
        <v>11918</v>
      </c>
    </row>
    <row r="278" spans="1:2" x14ac:dyDescent="0.35">
      <c r="A278" s="93" t="s">
        <v>11919</v>
      </c>
      <c r="B278" s="93" t="s">
        <v>11920</v>
      </c>
    </row>
    <row r="279" spans="1:2" x14ac:dyDescent="0.35">
      <c r="A279" s="93" t="s">
        <v>11921</v>
      </c>
      <c r="B279" s="93" t="s">
        <v>11922</v>
      </c>
    </row>
    <row r="280" spans="1:2" x14ac:dyDescent="0.35">
      <c r="A280" s="93" t="s">
        <v>11923</v>
      </c>
      <c r="B280" s="93" t="s">
        <v>11924</v>
      </c>
    </row>
    <row r="281" spans="1:2" x14ac:dyDescent="0.35">
      <c r="A281" s="93" t="s">
        <v>11925</v>
      </c>
      <c r="B281" s="93" t="s">
        <v>11926</v>
      </c>
    </row>
    <row r="282" spans="1:2" x14ac:dyDescent="0.35">
      <c r="A282" s="93" t="s">
        <v>11927</v>
      </c>
      <c r="B282" s="93" t="s">
        <v>11928</v>
      </c>
    </row>
    <row r="283" spans="1:2" x14ac:dyDescent="0.35">
      <c r="A283" s="93" t="s">
        <v>11929</v>
      </c>
      <c r="B283" s="93" t="s">
        <v>11930</v>
      </c>
    </row>
    <row r="284" spans="1:2" x14ac:dyDescent="0.35">
      <c r="A284" s="93" t="s">
        <v>11931</v>
      </c>
      <c r="B284" s="93" t="s">
        <v>11932</v>
      </c>
    </row>
    <row r="285" spans="1:2" x14ac:dyDescent="0.35">
      <c r="A285" s="93" t="s">
        <v>11933</v>
      </c>
      <c r="B285" s="93" t="s">
        <v>11934</v>
      </c>
    </row>
    <row r="286" spans="1:2" x14ac:dyDescent="0.35">
      <c r="A286" s="93" t="s">
        <v>11935</v>
      </c>
      <c r="B286" s="93" t="s">
        <v>11936</v>
      </c>
    </row>
    <row r="287" spans="1:2" x14ac:dyDescent="0.35">
      <c r="A287" s="93" t="s">
        <v>11937</v>
      </c>
      <c r="B287" s="93" t="s">
        <v>11938</v>
      </c>
    </row>
    <row r="288" spans="1:2" x14ac:dyDescent="0.35">
      <c r="A288" s="93" t="s">
        <v>11939</v>
      </c>
      <c r="B288" s="93" t="s">
        <v>11940</v>
      </c>
    </row>
    <row r="289" spans="1:2" x14ac:dyDescent="0.35">
      <c r="A289" s="93" t="s">
        <v>11941</v>
      </c>
      <c r="B289" s="93" t="s">
        <v>11942</v>
      </c>
    </row>
    <row r="290" spans="1:2" x14ac:dyDescent="0.35">
      <c r="A290" s="93" t="s">
        <v>11943</v>
      </c>
      <c r="B290" s="93" t="s">
        <v>11944</v>
      </c>
    </row>
    <row r="291" spans="1:2" x14ac:dyDescent="0.35">
      <c r="A291" s="93" t="s">
        <v>11945</v>
      </c>
      <c r="B291" s="93" t="s">
        <v>11946</v>
      </c>
    </row>
    <row r="292" spans="1:2" x14ac:dyDescent="0.35">
      <c r="A292" s="93" t="s">
        <v>11947</v>
      </c>
      <c r="B292" s="93" t="s">
        <v>11948</v>
      </c>
    </row>
    <row r="293" spans="1:2" x14ac:dyDescent="0.35">
      <c r="A293" s="93" t="s">
        <v>11949</v>
      </c>
      <c r="B293" s="93" t="s">
        <v>11950</v>
      </c>
    </row>
    <row r="294" spans="1:2" x14ac:dyDescent="0.35">
      <c r="A294" s="93" t="s">
        <v>11951</v>
      </c>
      <c r="B294" s="93" t="s">
        <v>11952</v>
      </c>
    </row>
    <row r="295" spans="1:2" x14ac:dyDescent="0.35">
      <c r="A295" s="93" t="s">
        <v>11953</v>
      </c>
      <c r="B295" s="93" t="s">
        <v>11954</v>
      </c>
    </row>
    <row r="296" spans="1:2" x14ac:dyDescent="0.35">
      <c r="A296" s="93" t="s">
        <v>11955</v>
      </c>
      <c r="B296" s="93" t="s">
        <v>11954</v>
      </c>
    </row>
    <row r="297" spans="1:2" x14ac:dyDescent="0.35">
      <c r="A297" s="93" t="s">
        <v>11956</v>
      </c>
      <c r="B297" s="93" t="s">
        <v>11957</v>
      </c>
    </row>
    <row r="298" spans="1:2" x14ac:dyDescent="0.35">
      <c r="A298" s="93" t="s">
        <v>11958</v>
      </c>
      <c r="B298" s="93" t="s">
        <v>11959</v>
      </c>
    </row>
    <row r="299" spans="1:2" x14ac:dyDescent="0.35">
      <c r="A299" s="93" t="s">
        <v>11960</v>
      </c>
      <c r="B299" s="93" t="s">
        <v>11961</v>
      </c>
    </row>
    <row r="300" spans="1:2" x14ac:dyDescent="0.35">
      <c r="A300" s="93" t="s">
        <v>11962</v>
      </c>
      <c r="B300" s="93" t="s">
        <v>11963</v>
      </c>
    </row>
    <row r="301" spans="1:2" x14ac:dyDescent="0.35">
      <c r="A301" s="93" t="s">
        <v>11964</v>
      </c>
      <c r="B301" s="93" t="s">
        <v>11965</v>
      </c>
    </row>
    <row r="302" spans="1:2" x14ac:dyDescent="0.35">
      <c r="A302" s="93" t="s">
        <v>11966</v>
      </c>
      <c r="B302" s="93" t="s">
        <v>11967</v>
      </c>
    </row>
    <row r="303" spans="1:2" x14ac:dyDescent="0.35">
      <c r="A303" s="93" t="s">
        <v>11968</v>
      </c>
      <c r="B303" s="93" t="s">
        <v>11969</v>
      </c>
    </row>
    <row r="304" spans="1:2" ht="18" customHeight="1" x14ac:dyDescent="0.35">
      <c r="A304" s="93" t="s">
        <v>11970</v>
      </c>
      <c r="B304" s="93" t="s">
        <v>11971</v>
      </c>
    </row>
    <row r="305" spans="1:2" x14ac:dyDescent="0.35">
      <c r="A305" s="93" t="s">
        <v>11972</v>
      </c>
      <c r="B305" s="93" t="s">
        <v>11973</v>
      </c>
    </row>
    <row r="306" spans="1:2" x14ac:dyDescent="0.35">
      <c r="A306" s="93" t="s">
        <v>11976</v>
      </c>
      <c r="B306" s="93" t="s">
        <v>11977</v>
      </c>
    </row>
    <row r="307" spans="1:2" x14ac:dyDescent="0.35">
      <c r="A307" s="93" t="s">
        <v>11978</v>
      </c>
      <c r="B307" s="93" t="s">
        <v>11979</v>
      </c>
    </row>
    <row r="308" spans="1:2" x14ac:dyDescent="0.35">
      <c r="A308" s="93" t="s">
        <v>11980</v>
      </c>
      <c r="B308" s="93" t="s">
        <v>11981</v>
      </c>
    </row>
    <row r="309" spans="1:2" x14ac:dyDescent="0.35">
      <c r="A309" s="93" t="s">
        <v>28861</v>
      </c>
      <c r="B309" s="93" t="s">
        <v>28862</v>
      </c>
    </row>
    <row r="310" spans="1:2" x14ac:dyDescent="0.35">
      <c r="A310" s="93" t="s">
        <v>11974</v>
      </c>
      <c r="B310" s="93" t="s">
        <v>11975</v>
      </c>
    </row>
    <row r="311" spans="1:2" x14ac:dyDescent="0.35">
      <c r="A311" s="93" t="s">
        <v>11982</v>
      </c>
      <c r="B311" s="93" t="s">
        <v>11983</v>
      </c>
    </row>
    <row r="312" spans="1:2" x14ac:dyDescent="0.35">
      <c r="A312" s="93" t="s">
        <v>11984</v>
      </c>
      <c r="B312" s="93" t="s">
        <v>11985</v>
      </c>
    </row>
    <row r="313" spans="1:2" x14ac:dyDescent="0.35">
      <c r="A313" s="93" t="s">
        <v>11986</v>
      </c>
      <c r="B313" s="93" t="s">
        <v>11987</v>
      </c>
    </row>
    <row r="314" spans="1:2" x14ac:dyDescent="0.35">
      <c r="A314" s="93" t="s">
        <v>11988</v>
      </c>
      <c r="B314" s="93" t="s">
        <v>11989</v>
      </c>
    </row>
    <row r="315" spans="1:2" x14ac:dyDescent="0.35">
      <c r="A315" s="93" t="s">
        <v>11990</v>
      </c>
      <c r="B315" s="93" t="s">
        <v>11991</v>
      </c>
    </row>
    <row r="316" spans="1:2" x14ac:dyDescent="0.35">
      <c r="A316" s="93" t="s">
        <v>11992</v>
      </c>
      <c r="B316" s="93" t="s">
        <v>11993</v>
      </c>
    </row>
    <row r="317" spans="1:2" x14ac:dyDescent="0.35">
      <c r="A317" s="93" t="s">
        <v>28875</v>
      </c>
      <c r="B317" s="93" t="s">
        <v>28732</v>
      </c>
    </row>
    <row r="318" spans="1:2" x14ac:dyDescent="0.35">
      <c r="A318" s="93" t="s">
        <v>28731</v>
      </c>
      <c r="B318" s="93" t="s">
        <v>28732</v>
      </c>
    </row>
    <row r="319" spans="1:2" x14ac:dyDescent="0.35">
      <c r="A319" s="93" t="s">
        <v>11994</v>
      </c>
      <c r="B319" s="93" t="s">
        <v>11995</v>
      </c>
    </row>
    <row r="320" spans="1:2" x14ac:dyDescent="0.35">
      <c r="A320" s="93" t="s">
        <v>11996</v>
      </c>
      <c r="B320" s="93" t="s">
        <v>11997</v>
      </c>
    </row>
    <row r="321" spans="1:2" x14ac:dyDescent="0.35">
      <c r="A321" s="93" t="s">
        <v>11998</v>
      </c>
      <c r="B321" s="93" t="s">
        <v>11999</v>
      </c>
    </row>
    <row r="322" spans="1:2" x14ac:dyDescent="0.35">
      <c r="A322" s="93" t="s">
        <v>12000</v>
      </c>
      <c r="B322" s="93" t="s">
        <v>12001</v>
      </c>
    </row>
    <row r="323" spans="1:2" x14ac:dyDescent="0.35">
      <c r="A323" s="93" t="s">
        <v>12002</v>
      </c>
      <c r="B323" s="93" t="s">
        <v>12003</v>
      </c>
    </row>
    <row r="324" spans="1:2" x14ac:dyDescent="0.35">
      <c r="A324" s="93" t="s">
        <v>12004</v>
      </c>
      <c r="B324" s="93" t="s">
        <v>12005</v>
      </c>
    </row>
    <row r="325" spans="1:2" x14ac:dyDescent="0.35">
      <c r="A325" s="93" t="s">
        <v>12006</v>
      </c>
      <c r="B325" s="93" t="s">
        <v>12007</v>
      </c>
    </row>
    <row r="326" spans="1:2" x14ac:dyDescent="0.35">
      <c r="A326" s="93" t="s">
        <v>12008</v>
      </c>
      <c r="B326" s="93" t="s">
        <v>12009</v>
      </c>
    </row>
    <row r="327" spans="1:2" x14ac:dyDescent="0.35">
      <c r="A327" s="93" t="s">
        <v>12010</v>
      </c>
      <c r="B327" s="93" t="s">
        <v>12011</v>
      </c>
    </row>
    <row r="328" spans="1:2" x14ac:dyDescent="0.35">
      <c r="A328" s="93" t="s">
        <v>12012</v>
      </c>
      <c r="B328" s="93" t="s">
        <v>12013</v>
      </c>
    </row>
    <row r="329" spans="1:2" x14ac:dyDescent="0.35">
      <c r="A329" s="93" t="s">
        <v>12014</v>
      </c>
      <c r="B329" s="93" t="s">
        <v>12015</v>
      </c>
    </row>
    <row r="330" spans="1:2" x14ac:dyDescent="0.35">
      <c r="A330" s="93" t="s">
        <v>12016</v>
      </c>
      <c r="B330" s="93" t="s">
        <v>12017</v>
      </c>
    </row>
    <row r="331" spans="1:2" x14ac:dyDescent="0.35">
      <c r="A331" s="93" t="s">
        <v>12018</v>
      </c>
      <c r="B331" s="93" t="s">
        <v>12019</v>
      </c>
    </row>
    <row r="332" spans="1:2" x14ac:dyDescent="0.35">
      <c r="A332" s="93" t="s">
        <v>12020</v>
      </c>
      <c r="B332" s="93" t="s">
        <v>12021</v>
      </c>
    </row>
    <row r="333" spans="1:2" x14ac:dyDescent="0.35">
      <c r="A333" s="93" t="s">
        <v>12022</v>
      </c>
      <c r="B333" s="93" t="s">
        <v>12023</v>
      </c>
    </row>
    <row r="334" spans="1:2" x14ac:dyDescent="0.35">
      <c r="A334" s="93" t="s">
        <v>12024</v>
      </c>
      <c r="B334" s="93" t="s">
        <v>12025</v>
      </c>
    </row>
    <row r="335" spans="1:2" x14ac:dyDescent="0.35">
      <c r="A335" s="93" t="s">
        <v>12026</v>
      </c>
      <c r="B335" s="93" t="s">
        <v>12027</v>
      </c>
    </row>
    <row r="336" spans="1:2" x14ac:dyDescent="0.35">
      <c r="A336" s="93" t="s">
        <v>12028</v>
      </c>
      <c r="B336" s="93" t="s">
        <v>12029</v>
      </c>
    </row>
    <row r="337" spans="1:2" x14ac:dyDescent="0.35">
      <c r="A337" s="93" t="s">
        <v>12030</v>
      </c>
      <c r="B337" s="93" t="s">
        <v>12031</v>
      </c>
    </row>
    <row r="338" spans="1:2" x14ac:dyDescent="0.35">
      <c r="A338" s="93" t="s">
        <v>12032</v>
      </c>
      <c r="B338" s="93" t="s">
        <v>12033</v>
      </c>
    </row>
    <row r="339" spans="1:2" x14ac:dyDescent="0.35">
      <c r="A339" s="93" t="s">
        <v>12034</v>
      </c>
      <c r="B339" s="93" t="s">
        <v>12035</v>
      </c>
    </row>
    <row r="340" spans="1:2" x14ac:dyDescent="0.35">
      <c r="A340" s="93" t="s">
        <v>12036</v>
      </c>
      <c r="B340" s="93" t="s">
        <v>12037</v>
      </c>
    </row>
    <row r="341" spans="1:2" x14ac:dyDescent="0.35">
      <c r="A341" s="93" t="s">
        <v>12038</v>
      </c>
      <c r="B341" s="93" t="s">
        <v>12039</v>
      </c>
    </row>
    <row r="342" spans="1:2" x14ac:dyDescent="0.35">
      <c r="A342" s="93" t="s">
        <v>12040</v>
      </c>
      <c r="B342" s="93" t="s">
        <v>12041</v>
      </c>
    </row>
    <row r="343" spans="1:2" x14ac:dyDescent="0.35">
      <c r="A343" s="93" t="s">
        <v>12042</v>
      </c>
      <c r="B343" s="93" t="s">
        <v>12043</v>
      </c>
    </row>
    <row r="344" spans="1:2" x14ac:dyDescent="0.35">
      <c r="A344" s="93" t="s">
        <v>12044</v>
      </c>
      <c r="B344" s="93" t="s">
        <v>12045</v>
      </c>
    </row>
    <row r="345" spans="1:2" x14ac:dyDescent="0.35">
      <c r="A345" s="93" t="s">
        <v>12046</v>
      </c>
      <c r="B345" s="93" t="s">
        <v>12047</v>
      </c>
    </row>
    <row r="346" spans="1:2" x14ac:dyDescent="0.35">
      <c r="A346" s="93" t="s">
        <v>12048</v>
      </c>
      <c r="B346" s="93" t="s">
        <v>12049</v>
      </c>
    </row>
    <row r="347" spans="1:2" x14ac:dyDescent="0.35">
      <c r="A347" s="93" t="s">
        <v>12050</v>
      </c>
      <c r="B347" s="93" t="s">
        <v>12051</v>
      </c>
    </row>
    <row r="348" spans="1:2" x14ac:dyDescent="0.35">
      <c r="A348" s="93" t="s">
        <v>12052</v>
      </c>
      <c r="B348" s="93" t="s">
        <v>12053</v>
      </c>
    </row>
    <row r="349" spans="1:2" x14ac:dyDescent="0.35">
      <c r="A349" s="93" t="s">
        <v>12054</v>
      </c>
      <c r="B349" s="93" t="s">
        <v>12055</v>
      </c>
    </row>
    <row r="350" spans="1:2" x14ac:dyDescent="0.35">
      <c r="A350" s="93" t="s">
        <v>12056</v>
      </c>
      <c r="B350" s="93" t="s">
        <v>12057</v>
      </c>
    </row>
    <row r="351" spans="1:2" x14ac:dyDescent="0.35">
      <c r="A351" s="93" t="s">
        <v>12058</v>
      </c>
      <c r="B351" s="93" t="s">
        <v>12059</v>
      </c>
    </row>
    <row r="352" spans="1:2" x14ac:dyDescent="0.35">
      <c r="A352" s="93" t="s">
        <v>12060</v>
      </c>
      <c r="B352" s="93" t="s">
        <v>12061</v>
      </c>
    </row>
    <row r="353" spans="1:2" x14ac:dyDescent="0.35">
      <c r="A353" s="93" t="s">
        <v>12062</v>
      </c>
      <c r="B353" s="93" t="s">
        <v>12063</v>
      </c>
    </row>
    <row r="354" spans="1:2" x14ac:dyDescent="0.35">
      <c r="A354" s="93" t="s">
        <v>12064</v>
      </c>
      <c r="B354" s="93" t="s">
        <v>12065</v>
      </c>
    </row>
    <row r="355" spans="1:2" x14ac:dyDescent="0.35">
      <c r="A355" s="93" t="s">
        <v>12066</v>
      </c>
      <c r="B355" s="93" t="s">
        <v>12067</v>
      </c>
    </row>
    <row r="356" spans="1:2" x14ac:dyDescent="0.35">
      <c r="A356" s="93" t="s">
        <v>12068</v>
      </c>
      <c r="B356" s="93" t="s">
        <v>12069</v>
      </c>
    </row>
    <row r="357" spans="1:2" x14ac:dyDescent="0.35">
      <c r="A357" s="93" t="s">
        <v>12070</v>
      </c>
      <c r="B357" s="93" t="s">
        <v>12071</v>
      </c>
    </row>
    <row r="358" spans="1:2" x14ac:dyDescent="0.35">
      <c r="A358" s="93" t="s">
        <v>12072</v>
      </c>
      <c r="B358" s="93" t="s">
        <v>12073</v>
      </c>
    </row>
    <row r="359" spans="1:2" x14ac:dyDescent="0.35">
      <c r="A359" s="93" t="s">
        <v>12074</v>
      </c>
      <c r="B359" s="93" t="s">
        <v>12075</v>
      </c>
    </row>
    <row r="360" spans="1:2" x14ac:dyDescent="0.35">
      <c r="A360" s="93" t="s">
        <v>12076</v>
      </c>
      <c r="B360" s="93" t="s">
        <v>12077</v>
      </c>
    </row>
    <row r="361" spans="1:2" x14ac:dyDescent="0.35">
      <c r="A361" s="93" t="s">
        <v>12078</v>
      </c>
      <c r="B361" s="93" t="s">
        <v>12079</v>
      </c>
    </row>
    <row r="362" spans="1:2" x14ac:dyDescent="0.35">
      <c r="A362" s="93" t="s">
        <v>12080</v>
      </c>
      <c r="B362" s="93" t="s">
        <v>12081</v>
      </c>
    </row>
    <row r="363" spans="1:2" x14ac:dyDescent="0.35">
      <c r="A363" s="93" t="s">
        <v>12082</v>
      </c>
      <c r="B363" s="93" t="s">
        <v>12083</v>
      </c>
    </row>
    <row r="364" spans="1:2" x14ac:dyDescent="0.35">
      <c r="A364" s="93" t="s">
        <v>12084</v>
      </c>
      <c r="B364" s="93" t="s">
        <v>12085</v>
      </c>
    </row>
    <row r="365" spans="1:2" x14ac:dyDescent="0.35">
      <c r="A365" s="93" t="s">
        <v>12086</v>
      </c>
      <c r="B365" s="93" t="s">
        <v>12087</v>
      </c>
    </row>
    <row r="366" spans="1:2" x14ac:dyDescent="0.35">
      <c r="A366" s="93" t="s">
        <v>12088</v>
      </c>
      <c r="B366" s="93" t="s">
        <v>12087</v>
      </c>
    </row>
    <row r="367" spans="1:2" x14ac:dyDescent="0.35">
      <c r="A367" s="93" t="s">
        <v>12089</v>
      </c>
      <c r="B367" s="93" t="s">
        <v>12090</v>
      </c>
    </row>
    <row r="368" spans="1:2" x14ac:dyDescent="0.35">
      <c r="A368" s="93" t="s">
        <v>12091</v>
      </c>
      <c r="B368" s="93" t="s">
        <v>12092</v>
      </c>
    </row>
    <row r="369" spans="1:2" x14ac:dyDescent="0.35">
      <c r="A369" s="93" t="s">
        <v>12093</v>
      </c>
      <c r="B369" s="93" t="s">
        <v>12094</v>
      </c>
    </row>
    <row r="370" spans="1:2" x14ac:dyDescent="0.35">
      <c r="A370" s="93" t="s">
        <v>28782</v>
      </c>
      <c r="B370" s="93" t="s">
        <v>28785</v>
      </c>
    </row>
    <row r="371" spans="1:2" x14ac:dyDescent="0.35">
      <c r="A371" s="93" t="s">
        <v>12095</v>
      </c>
      <c r="B371" s="93" t="s">
        <v>12096</v>
      </c>
    </row>
    <row r="372" spans="1:2" x14ac:dyDescent="0.35">
      <c r="A372" s="93" t="s">
        <v>12097</v>
      </c>
      <c r="B372" s="93" t="s">
        <v>12098</v>
      </c>
    </row>
    <row r="373" spans="1:2" x14ac:dyDescent="0.35">
      <c r="A373" s="93" t="s">
        <v>12099</v>
      </c>
      <c r="B373" s="93" t="s">
        <v>12100</v>
      </c>
    </row>
    <row r="374" spans="1:2" x14ac:dyDescent="0.35">
      <c r="A374" s="93" t="s">
        <v>28700</v>
      </c>
      <c r="B374" s="93" t="s">
        <v>28708</v>
      </c>
    </row>
    <row r="375" spans="1:2" x14ac:dyDescent="0.35">
      <c r="A375" s="93" t="s">
        <v>12101</v>
      </c>
      <c r="B375" s="93" t="s">
        <v>12102</v>
      </c>
    </row>
    <row r="376" spans="1:2" x14ac:dyDescent="0.35">
      <c r="A376" s="93" t="s">
        <v>12103</v>
      </c>
      <c r="B376" s="93" t="s">
        <v>12104</v>
      </c>
    </row>
    <row r="377" spans="1:2" x14ac:dyDescent="0.35">
      <c r="A377" s="93" t="s">
        <v>12105</v>
      </c>
      <c r="B377" s="93" t="s">
        <v>12106</v>
      </c>
    </row>
    <row r="378" spans="1:2" x14ac:dyDescent="0.35">
      <c r="A378" s="93" t="s">
        <v>12107</v>
      </c>
      <c r="B378" s="93" t="s">
        <v>12108</v>
      </c>
    </row>
    <row r="379" spans="1:2" x14ac:dyDescent="0.35">
      <c r="A379" s="93" t="s">
        <v>12109</v>
      </c>
      <c r="B379" s="93" t="s">
        <v>12110</v>
      </c>
    </row>
    <row r="380" spans="1:2" x14ac:dyDescent="0.35">
      <c r="A380" s="93" t="s">
        <v>12111</v>
      </c>
      <c r="B380" s="93" t="s">
        <v>12112</v>
      </c>
    </row>
    <row r="381" spans="1:2" x14ac:dyDescent="0.35">
      <c r="A381" s="93" t="s">
        <v>12113</v>
      </c>
      <c r="B381" s="93" t="s">
        <v>12114</v>
      </c>
    </row>
    <row r="382" spans="1:2" x14ac:dyDescent="0.35">
      <c r="A382" s="93" t="s">
        <v>12115</v>
      </c>
      <c r="B382" s="93" t="s">
        <v>12116</v>
      </c>
    </row>
    <row r="383" spans="1:2" x14ac:dyDescent="0.35">
      <c r="A383" s="93" t="s">
        <v>12117</v>
      </c>
      <c r="B383" s="93" t="s">
        <v>12118</v>
      </c>
    </row>
    <row r="384" spans="1:2" x14ac:dyDescent="0.35">
      <c r="A384" s="93" t="s">
        <v>12119</v>
      </c>
      <c r="B384" s="93" t="s">
        <v>12120</v>
      </c>
    </row>
    <row r="385" spans="1:2" x14ac:dyDescent="0.35">
      <c r="A385" s="93" t="s">
        <v>12121</v>
      </c>
      <c r="B385" s="93" t="s">
        <v>12122</v>
      </c>
    </row>
    <row r="386" spans="1:2" x14ac:dyDescent="0.35">
      <c r="A386" s="93" t="s">
        <v>12123</v>
      </c>
      <c r="B386" s="93" t="s">
        <v>12124</v>
      </c>
    </row>
    <row r="387" spans="1:2" x14ac:dyDescent="0.35">
      <c r="A387" s="93" t="s">
        <v>12125</v>
      </c>
      <c r="B387" s="93" t="s">
        <v>12126</v>
      </c>
    </row>
    <row r="388" spans="1:2" x14ac:dyDescent="0.35">
      <c r="A388" s="93" t="s">
        <v>12127</v>
      </c>
      <c r="B388" s="93" t="s">
        <v>12128</v>
      </c>
    </row>
    <row r="389" spans="1:2" x14ac:dyDescent="0.35">
      <c r="A389" s="93" t="s">
        <v>12129</v>
      </c>
      <c r="B389" s="93" t="s">
        <v>12130</v>
      </c>
    </row>
    <row r="390" spans="1:2" x14ac:dyDescent="0.35">
      <c r="A390" s="93" t="s">
        <v>12131</v>
      </c>
      <c r="B390" s="93" t="s">
        <v>12132</v>
      </c>
    </row>
    <row r="391" spans="1:2" x14ac:dyDescent="0.35">
      <c r="A391" s="93" t="s">
        <v>12133</v>
      </c>
      <c r="B391" s="93" t="s">
        <v>12134</v>
      </c>
    </row>
    <row r="392" spans="1:2" x14ac:dyDescent="0.35">
      <c r="A392" s="93" t="s">
        <v>12135</v>
      </c>
      <c r="B392" s="93" t="s">
        <v>12136</v>
      </c>
    </row>
    <row r="393" spans="1:2" x14ac:dyDescent="0.35">
      <c r="A393" s="93" t="s">
        <v>12137</v>
      </c>
      <c r="B393" s="93" t="s">
        <v>12138</v>
      </c>
    </row>
    <row r="394" spans="1:2" ht="22" x14ac:dyDescent="0.35">
      <c r="A394" s="93" t="s">
        <v>12139</v>
      </c>
      <c r="B394" s="93" t="s">
        <v>12140</v>
      </c>
    </row>
    <row r="395" spans="1:2" x14ac:dyDescent="0.35">
      <c r="A395" s="93" t="s">
        <v>12141</v>
      </c>
      <c r="B395" s="93" t="s">
        <v>12142</v>
      </c>
    </row>
    <row r="396" spans="1:2" x14ac:dyDescent="0.35">
      <c r="A396" s="93" t="s">
        <v>12143</v>
      </c>
      <c r="B396" s="93" t="s">
        <v>12144</v>
      </c>
    </row>
    <row r="397" spans="1:2" x14ac:dyDescent="0.35">
      <c r="A397" s="93" t="s">
        <v>12145</v>
      </c>
      <c r="B397" s="93" t="s">
        <v>12144</v>
      </c>
    </row>
    <row r="398" spans="1:2" x14ac:dyDescent="0.35">
      <c r="A398" s="93" t="s">
        <v>12146</v>
      </c>
      <c r="B398" s="93" t="s">
        <v>12147</v>
      </c>
    </row>
    <row r="399" spans="1:2" x14ac:dyDescent="0.35">
      <c r="A399" s="93" t="s">
        <v>12148</v>
      </c>
      <c r="B399" s="93" t="s">
        <v>12149</v>
      </c>
    </row>
    <row r="400" spans="1:2" x14ac:dyDescent="0.35">
      <c r="A400" s="93" t="s">
        <v>12150</v>
      </c>
      <c r="B400" s="93" t="s">
        <v>12151</v>
      </c>
    </row>
    <row r="401" spans="1:2" x14ac:dyDescent="0.35">
      <c r="A401" s="93" t="s">
        <v>12152</v>
      </c>
      <c r="B401" s="93" t="s">
        <v>12153</v>
      </c>
    </row>
    <row r="402" spans="1:2" x14ac:dyDescent="0.35">
      <c r="A402" s="93" t="s">
        <v>12154</v>
      </c>
      <c r="B402" s="93" t="s">
        <v>12155</v>
      </c>
    </row>
    <row r="403" spans="1:2" x14ac:dyDescent="0.35">
      <c r="A403" s="93" t="s">
        <v>28780</v>
      </c>
      <c r="B403" s="93" t="s">
        <v>28788</v>
      </c>
    </row>
    <row r="404" spans="1:2" x14ac:dyDescent="0.35">
      <c r="A404" s="93" t="s">
        <v>12156</v>
      </c>
      <c r="B404" s="93" t="s">
        <v>12157</v>
      </c>
    </row>
    <row r="405" spans="1:2" x14ac:dyDescent="0.35">
      <c r="A405" s="93" t="s">
        <v>12158</v>
      </c>
      <c r="B405" s="93" t="s">
        <v>28789</v>
      </c>
    </row>
    <row r="406" spans="1:2" x14ac:dyDescent="0.35">
      <c r="A406" s="102" t="s">
        <v>12159</v>
      </c>
      <c r="B406" s="93" t="s">
        <v>28790</v>
      </c>
    </row>
    <row r="407" spans="1:2" x14ac:dyDescent="0.35">
      <c r="A407" s="93" t="s">
        <v>12160</v>
      </c>
      <c r="B407" s="93" t="s">
        <v>12161</v>
      </c>
    </row>
    <row r="408" spans="1:2" x14ac:dyDescent="0.35">
      <c r="A408" s="93" t="s">
        <v>12162</v>
      </c>
      <c r="B408" s="93" t="s">
        <v>12163</v>
      </c>
    </row>
    <row r="409" spans="1:2" x14ac:dyDescent="0.35">
      <c r="A409" s="93" t="s">
        <v>12164</v>
      </c>
      <c r="B409" s="93" t="s">
        <v>12165</v>
      </c>
    </row>
    <row r="410" spans="1:2" x14ac:dyDescent="0.35">
      <c r="A410" s="93" t="s">
        <v>12166</v>
      </c>
      <c r="B410" s="93" t="s">
        <v>12167</v>
      </c>
    </row>
    <row r="411" spans="1:2" x14ac:dyDescent="0.35">
      <c r="A411" s="93" t="s">
        <v>28882</v>
      </c>
      <c r="B411" s="93" t="s">
        <v>28894</v>
      </c>
    </row>
    <row r="412" spans="1:2" x14ac:dyDescent="0.35">
      <c r="A412" s="93" t="s">
        <v>12168</v>
      </c>
      <c r="B412" s="93" t="s">
        <v>12169</v>
      </c>
    </row>
    <row r="413" spans="1:2" x14ac:dyDescent="0.35">
      <c r="A413" s="93" t="s">
        <v>12170</v>
      </c>
      <c r="B413" s="93" t="s">
        <v>12171</v>
      </c>
    </row>
    <row r="414" spans="1:2" x14ac:dyDescent="0.35">
      <c r="A414" s="93" t="s">
        <v>12172</v>
      </c>
      <c r="B414" s="93" t="s">
        <v>12173</v>
      </c>
    </row>
    <row r="415" spans="1:2" x14ac:dyDescent="0.35">
      <c r="A415" s="93" t="s">
        <v>12174</v>
      </c>
      <c r="B415" s="93" t="s">
        <v>12175</v>
      </c>
    </row>
    <row r="416" spans="1:2" x14ac:dyDescent="0.35">
      <c r="A416" s="93" t="s">
        <v>12176</v>
      </c>
      <c r="B416" s="93" t="s">
        <v>12177</v>
      </c>
    </row>
    <row r="417" spans="1:2" x14ac:dyDescent="0.35">
      <c r="A417" s="93" t="s">
        <v>12178</v>
      </c>
      <c r="B417" s="93" t="s">
        <v>12179</v>
      </c>
    </row>
    <row r="418" spans="1:2" x14ac:dyDescent="0.35">
      <c r="A418" s="93" t="s">
        <v>12180</v>
      </c>
      <c r="B418" s="93" t="s">
        <v>12181</v>
      </c>
    </row>
    <row r="419" spans="1:2" x14ac:dyDescent="0.35">
      <c r="A419" s="93" t="s">
        <v>12182</v>
      </c>
      <c r="B419" s="93" t="s">
        <v>12183</v>
      </c>
    </row>
    <row r="420" spans="1:2" x14ac:dyDescent="0.35">
      <c r="A420" s="93" t="s">
        <v>12184</v>
      </c>
      <c r="B420" s="93" t="s">
        <v>12183</v>
      </c>
    </row>
    <row r="421" spans="1:2" x14ac:dyDescent="0.35">
      <c r="A421" s="93" t="s">
        <v>12185</v>
      </c>
      <c r="B421" s="93" t="s">
        <v>12186</v>
      </c>
    </row>
    <row r="422" spans="1:2" x14ac:dyDescent="0.35">
      <c r="A422" s="93" t="s">
        <v>12187</v>
      </c>
      <c r="B422" s="93" t="s">
        <v>12188</v>
      </c>
    </row>
    <row r="423" spans="1:2" x14ac:dyDescent="0.35">
      <c r="A423" s="93" t="s">
        <v>12189</v>
      </c>
      <c r="B423" s="93" t="s">
        <v>12190</v>
      </c>
    </row>
    <row r="424" spans="1:2" x14ac:dyDescent="0.35">
      <c r="A424" s="93" t="s">
        <v>12191</v>
      </c>
      <c r="B424" s="93" t="s">
        <v>12192</v>
      </c>
    </row>
    <row r="425" spans="1:2" x14ac:dyDescent="0.35">
      <c r="A425" s="93" t="s">
        <v>12193</v>
      </c>
      <c r="B425" s="93" t="s">
        <v>12194</v>
      </c>
    </row>
    <row r="426" spans="1:2" x14ac:dyDescent="0.35">
      <c r="A426" s="93" t="s">
        <v>12195</v>
      </c>
      <c r="B426" s="93" t="s">
        <v>12196</v>
      </c>
    </row>
    <row r="427" spans="1:2" x14ac:dyDescent="0.35">
      <c r="A427" s="93" t="s">
        <v>28704</v>
      </c>
      <c r="B427" s="93" t="s">
        <v>28713</v>
      </c>
    </row>
    <row r="428" spans="1:2" x14ac:dyDescent="0.35">
      <c r="A428" s="93" t="s">
        <v>12197</v>
      </c>
      <c r="B428" s="93" t="s">
        <v>12198</v>
      </c>
    </row>
    <row r="429" spans="1:2" x14ac:dyDescent="0.35">
      <c r="A429" s="93" t="s">
        <v>28865</v>
      </c>
      <c r="B429" s="93" t="s">
        <v>28866</v>
      </c>
    </row>
    <row r="430" spans="1:2" x14ac:dyDescent="0.35">
      <c r="A430" s="93" t="s">
        <v>12199</v>
      </c>
      <c r="B430" s="93" t="s">
        <v>12200</v>
      </c>
    </row>
    <row r="431" spans="1:2" x14ac:dyDescent="0.35">
      <c r="A431" s="93" t="s">
        <v>12201</v>
      </c>
      <c r="B431" s="93" t="s">
        <v>12202</v>
      </c>
    </row>
    <row r="432" spans="1:2" x14ac:dyDescent="0.35">
      <c r="A432" s="93" t="s">
        <v>12203</v>
      </c>
      <c r="B432" s="93" t="s">
        <v>12204</v>
      </c>
    </row>
    <row r="433" spans="1:2" x14ac:dyDescent="0.35">
      <c r="A433" s="93" t="s">
        <v>12205</v>
      </c>
      <c r="B433" s="93" t="s">
        <v>12206</v>
      </c>
    </row>
    <row r="434" spans="1:2" x14ac:dyDescent="0.35">
      <c r="A434" s="93" t="s">
        <v>12207</v>
      </c>
      <c r="B434" s="93" t="s">
        <v>12208</v>
      </c>
    </row>
    <row r="435" spans="1:2" x14ac:dyDescent="0.35">
      <c r="A435" s="93" t="s">
        <v>12209</v>
      </c>
      <c r="B435" s="93" t="s">
        <v>12210</v>
      </c>
    </row>
    <row r="436" spans="1:2" x14ac:dyDescent="0.35">
      <c r="A436" s="93" t="s">
        <v>12211</v>
      </c>
      <c r="B436" s="93" t="s">
        <v>12212</v>
      </c>
    </row>
    <row r="437" spans="1:2" x14ac:dyDescent="0.35">
      <c r="A437" s="93" t="s">
        <v>12213</v>
      </c>
      <c r="B437" s="93" t="s">
        <v>12214</v>
      </c>
    </row>
    <row r="438" spans="1:2" x14ac:dyDescent="0.35">
      <c r="A438" s="93" t="s">
        <v>12215</v>
      </c>
      <c r="B438" s="93" t="s">
        <v>12216</v>
      </c>
    </row>
    <row r="439" spans="1:2" x14ac:dyDescent="0.35">
      <c r="A439" s="93" t="s">
        <v>12217</v>
      </c>
      <c r="B439" s="93" t="s">
        <v>12218</v>
      </c>
    </row>
    <row r="440" spans="1:2" x14ac:dyDescent="0.35">
      <c r="A440" s="93" t="s">
        <v>12219</v>
      </c>
      <c r="B440" s="93" t="s">
        <v>12220</v>
      </c>
    </row>
    <row r="441" spans="1:2" x14ac:dyDescent="0.35">
      <c r="A441" s="93" t="s">
        <v>12221</v>
      </c>
      <c r="B441" s="93" t="s">
        <v>12222</v>
      </c>
    </row>
    <row r="442" spans="1:2" x14ac:dyDescent="0.35">
      <c r="A442" s="93" t="s">
        <v>12223</v>
      </c>
      <c r="B442" s="93" t="s">
        <v>11926</v>
      </c>
    </row>
    <row r="443" spans="1:2" x14ac:dyDescent="0.35">
      <c r="A443" s="93" t="s">
        <v>12224</v>
      </c>
      <c r="B443" s="93" t="s">
        <v>12225</v>
      </c>
    </row>
  </sheetData>
  <autoFilter ref="A1:B430" xr:uid="{DA30156F-5B2C-47E1-9842-81A5129312D3}">
    <sortState xmlns:xlrd2="http://schemas.microsoft.com/office/spreadsheetml/2017/richdata2" ref="A2:B443">
      <sortCondition ref="A1:A430"/>
    </sortState>
  </autoFilter>
  <sortState xmlns:xlrd2="http://schemas.microsoft.com/office/spreadsheetml/2017/richdata2" ref="A3:B412">
    <sortCondition ref="A3:A412"/>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9"/>
  <sheetViews>
    <sheetView zoomScale="130" zoomScaleNormal="130" workbookViewId="0">
      <pane ySplit="1" topLeftCell="A2" activePane="bottomLeft" state="frozen"/>
      <selection pane="bottomLeft" activeCell="F204" sqref="A1:O749"/>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x14ac:dyDescent="0.35">
      <c r="A2" s="93" t="s">
        <v>12929</v>
      </c>
      <c r="B2" s="93">
        <v>-34.366</v>
      </c>
      <c r="C2" s="93">
        <v>19.866669999999999</v>
      </c>
      <c r="D2" s="93" t="s">
        <v>9542</v>
      </c>
      <c r="E2" s="93" t="s">
        <v>6518</v>
      </c>
      <c r="F2" s="93" t="s">
        <v>12930</v>
      </c>
      <c r="G2" s="93">
        <v>500</v>
      </c>
      <c r="J2" t="b">
        <v>1</v>
      </c>
    </row>
    <row r="3" spans="1:10" x14ac:dyDescent="0.35">
      <c r="A3" s="93" t="s">
        <v>12933</v>
      </c>
      <c r="B3" s="93">
        <v>-33.987369999999999</v>
      </c>
      <c r="C3" s="93">
        <v>22.4206</v>
      </c>
      <c r="D3" s="93" t="s">
        <v>9542</v>
      </c>
      <c r="E3" s="93" t="s">
        <v>6518</v>
      </c>
      <c r="F3" s="93" t="s">
        <v>12934</v>
      </c>
      <c r="G3" s="93">
        <v>917</v>
      </c>
      <c r="J3" t="b">
        <v>1</v>
      </c>
    </row>
    <row r="4" spans="1:10" x14ac:dyDescent="0.35">
      <c r="A4" s="93" t="s">
        <v>12931</v>
      </c>
      <c r="B4" s="93">
        <v>-33.976199999999999</v>
      </c>
      <c r="C4" s="93">
        <v>22.417300000000001</v>
      </c>
      <c r="D4" s="93" t="s">
        <v>9542</v>
      </c>
      <c r="E4" s="93" t="s">
        <v>6518</v>
      </c>
      <c r="F4" s="93" t="s">
        <v>12932</v>
      </c>
      <c r="G4" s="93">
        <v>600</v>
      </c>
      <c r="J4" t="b">
        <v>1</v>
      </c>
    </row>
    <row r="5" spans="1:10" x14ac:dyDescent="0.35">
      <c r="A5" s="93" t="s">
        <v>12935</v>
      </c>
      <c r="B5" s="93">
        <v>-33.963700000000003</v>
      </c>
      <c r="C5" s="93">
        <v>22.5352</v>
      </c>
      <c r="D5" s="93" t="s">
        <v>9542</v>
      </c>
      <c r="E5" s="93" t="s">
        <v>6518</v>
      </c>
      <c r="F5" s="93" t="s">
        <v>12936</v>
      </c>
      <c r="G5" s="93">
        <v>500</v>
      </c>
      <c r="J5" t="b">
        <v>1</v>
      </c>
    </row>
    <row r="6" spans="1:10" x14ac:dyDescent="0.35">
      <c r="A6" s="93" t="s">
        <v>12927</v>
      </c>
      <c r="B6" s="93">
        <v>-33.943899999999999</v>
      </c>
      <c r="C6" s="93">
        <v>18.863399999999999</v>
      </c>
      <c r="D6" s="93" t="s">
        <v>9542</v>
      </c>
      <c r="E6" s="93" t="s">
        <v>6518</v>
      </c>
      <c r="F6" s="93" t="s">
        <v>12928</v>
      </c>
      <c r="G6" s="93">
        <v>150</v>
      </c>
      <c r="J6" t="b">
        <v>1</v>
      </c>
    </row>
    <row r="7" spans="1:10" x14ac:dyDescent="0.35">
      <c r="A7" s="93" t="s">
        <v>12925</v>
      </c>
      <c r="B7" s="93">
        <v>-33.914700000000003</v>
      </c>
      <c r="C7" s="93">
        <v>18.8613</v>
      </c>
      <c r="D7" s="93" t="s">
        <v>9542</v>
      </c>
      <c r="E7" s="93" t="s">
        <v>6518</v>
      </c>
      <c r="F7" s="93" t="s">
        <v>12926</v>
      </c>
      <c r="G7" s="93">
        <v>500</v>
      </c>
      <c r="J7" t="b">
        <v>1</v>
      </c>
    </row>
    <row r="8" spans="1:10" x14ac:dyDescent="0.35">
      <c r="A8" s="93" t="s">
        <v>12923</v>
      </c>
      <c r="B8" s="93">
        <v>-33.841500000000003</v>
      </c>
      <c r="C8" s="93">
        <v>18.836300000000001</v>
      </c>
      <c r="D8" s="93" t="s">
        <v>9542</v>
      </c>
      <c r="E8" s="93" t="s">
        <v>6518</v>
      </c>
      <c r="F8" s="93" t="s">
        <v>12924</v>
      </c>
      <c r="G8" s="93">
        <v>500</v>
      </c>
      <c r="J8" t="b">
        <v>1</v>
      </c>
    </row>
    <row r="9" spans="1:10" x14ac:dyDescent="0.35">
      <c r="A9" s="93" t="s">
        <v>12920</v>
      </c>
      <c r="B9" s="93">
        <v>-33.276829999999997</v>
      </c>
      <c r="C9" s="93">
        <v>18.704350000000002</v>
      </c>
      <c r="D9" s="93" t="s">
        <v>9542</v>
      </c>
      <c r="E9" s="93" t="s">
        <v>6518</v>
      </c>
      <c r="F9" s="93" t="s">
        <v>12921</v>
      </c>
      <c r="G9" s="93">
        <v>500</v>
      </c>
      <c r="I9" s="93" t="s">
        <v>12922</v>
      </c>
      <c r="J9" t="b">
        <v>1</v>
      </c>
    </row>
    <row r="10" spans="1:10" x14ac:dyDescent="0.35">
      <c r="A10" s="93" t="s">
        <v>12969</v>
      </c>
      <c r="B10" s="93">
        <v>-32.792900000000003</v>
      </c>
      <c r="C10" s="93">
        <v>26.8477</v>
      </c>
      <c r="D10" s="93" t="s">
        <v>9542</v>
      </c>
      <c r="E10" s="93" t="s">
        <v>6518</v>
      </c>
      <c r="F10" s="93" t="s">
        <v>12970</v>
      </c>
      <c r="G10" s="93">
        <v>500</v>
      </c>
      <c r="J10" t="b">
        <v>1</v>
      </c>
    </row>
    <row r="11" spans="1:10" x14ac:dyDescent="0.35">
      <c r="A11" s="93" t="s">
        <v>12967</v>
      </c>
      <c r="B11" s="93">
        <v>-32.787999999999997</v>
      </c>
      <c r="C11" s="93">
        <v>26.846</v>
      </c>
      <c r="D11" s="93" t="s">
        <v>9542</v>
      </c>
      <c r="E11" s="93" t="s">
        <v>6518</v>
      </c>
      <c r="F11" s="93" t="s">
        <v>12968</v>
      </c>
      <c r="G11" s="93">
        <v>500</v>
      </c>
      <c r="J11" t="b">
        <v>1</v>
      </c>
    </row>
    <row r="12" spans="1:10" x14ac:dyDescent="0.35">
      <c r="A12" s="93" t="s">
        <v>12971</v>
      </c>
      <c r="B12" s="93">
        <v>-32.765999999999998</v>
      </c>
      <c r="C12" s="93">
        <v>26.854099999999999</v>
      </c>
      <c r="D12" s="93" t="s">
        <v>9542</v>
      </c>
      <c r="E12" s="93" t="s">
        <v>6518</v>
      </c>
      <c r="F12" s="93" t="s">
        <v>12972</v>
      </c>
      <c r="G12" s="93">
        <v>400</v>
      </c>
      <c r="J12" t="b">
        <v>1</v>
      </c>
    </row>
    <row r="13" spans="1:10" x14ac:dyDescent="0.35">
      <c r="A13" s="93" t="s">
        <v>13006</v>
      </c>
      <c r="B13" s="93">
        <v>-32.751199999999997</v>
      </c>
      <c r="C13" s="93">
        <v>28.274000000000001</v>
      </c>
      <c r="D13" s="93" t="s">
        <v>9542</v>
      </c>
      <c r="E13" s="93" t="s">
        <v>6518</v>
      </c>
      <c r="F13" s="93" t="s">
        <v>13007</v>
      </c>
      <c r="G13" s="93">
        <v>100</v>
      </c>
      <c r="J13" t="b">
        <v>1</v>
      </c>
    </row>
    <row r="14" spans="1:10" x14ac:dyDescent="0.35">
      <c r="A14" s="93" t="s">
        <v>12973</v>
      </c>
      <c r="B14" s="93">
        <v>-32.746099999999998</v>
      </c>
      <c r="C14" s="93">
        <v>27.027000000000001</v>
      </c>
      <c r="D14" s="93" t="s">
        <v>9542</v>
      </c>
      <c r="E14" s="93" t="s">
        <v>6518</v>
      </c>
      <c r="F14" s="93" t="s">
        <v>12974</v>
      </c>
      <c r="G14" s="93">
        <v>200</v>
      </c>
      <c r="J14" t="b">
        <v>1</v>
      </c>
    </row>
    <row r="15" spans="1:10" x14ac:dyDescent="0.35">
      <c r="A15" s="93" t="s">
        <v>12918</v>
      </c>
      <c r="B15" s="93">
        <v>-31.585799999999999</v>
      </c>
      <c r="C15" s="93">
        <v>18.3751</v>
      </c>
      <c r="D15" s="93" t="s">
        <v>9542</v>
      </c>
      <c r="E15" s="93" t="s">
        <v>6444</v>
      </c>
      <c r="F15" s="93" t="s">
        <v>12919</v>
      </c>
      <c r="G15" s="93">
        <v>1000</v>
      </c>
      <c r="J15" t="b">
        <v>1</v>
      </c>
    </row>
    <row r="16" spans="1:10" x14ac:dyDescent="0.35">
      <c r="A16" s="93" t="s">
        <v>12943</v>
      </c>
      <c r="B16" s="93">
        <v>-31.476600000000001</v>
      </c>
      <c r="C16" s="93">
        <v>25.0259</v>
      </c>
      <c r="D16" s="93" t="s">
        <v>9542</v>
      </c>
      <c r="E16" s="93" t="s">
        <v>6518</v>
      </c>
      <c r="F16" s="93" t="s">
        <v>12944</v>
      </c>
      <c r="G16" s="93">
        <v>800</v>
      </c>
      <c r="J16" t="b">
        <v>1</v>
      </c>
    </row>
    <row r="17" spans="1:10" x14ac:dyDescent="0.35">
      <c r="A17" s="93" t="s">
        <v>13087</v>
      </c>
      <c r="B17" s="93">
        <v>-30.74</v>
      </c>
      <c r="C17" s="93">
        <v>30.28</v>
      </c>
      <c r="D17" s="93" t="s">
        <v>9542</v>
      </c>
      <c r="E17" s="93" t="s">
        <v>6518</v>
      </c>
      <c r="F17" s="93" t="s">
        <v>13088</v>
      </c>
      <c r="G17" s="93">
        <v>550</v>
      </c>
      <c r="J17" t="b">
        <v>1</v>
      </c>
    </row>
    <row r="18" spans="1:10" x14ac:dyDescent="0.35">
      <c r="A18" s="93" t="s">
        <v>12297</v>
      </c>
      <c r="B18" s="93">
        <v>-30.090969999999999</v>
      </c>
      <c r="C18" s="93">
        <v>-51.679000000000002</v>
      </c>
      <c r="D18" s="93" t="s">
        <v>9429</v>
      </c>
      <c r="E18" s="93" t="s">
        <v>6518</v>
      </c>
      <c r="F18" s="93" t="s">
        <v>12298</v>
      </c>
      <c r="G18" s="93">
        <v>1000</v>
      </c>
      <c r="J18" t="b">
        <v>1</v>
      </c>
    </row>
    <row r="19" spans="1:10" x14ac:dyDescent="0.35">
      <c r="A19" s="93" t="s">
        <v>12275</v>
      </c>
      <c r="B19" s="93">
        <v>-29.719460000000002</v>
      </c>
      <c r="C19" s="93">
        <v>-53.723363999999997</v>
      </c>
      <c r="D19" s="93" t="s">
        <v>9429</v>
      </c>
      <c r="E19" s="93" t="s">
        <v>6444</v>
      </c>
      <c r="F19" s="93" t="s">
        <v>12276</v>
      </c>
      <c r="G19" s="93">
        <v>800</v>
      </c>
      <c r="J19" t="b">
        <v>1</v>
      </c>
    </row>
    <row r="20" spans="1:10" x14ac:dyDescent="0.35">
      <c r="A20" s="93" t="s">
        <v>13147</v>
      </c>
      <c r="B20" s="93">
        <v>-29.703499999999998</v>
      </c>
      <c r="C20" s="93">
        <v>31.048500000000001</v>
      </c>
      <c r="D20" s="93" t="s">
        <v>9542</v>
      </c>
      <c r="E20" s="93" t="s">
        <v>6518</v>
      </c>
      <c r="F20" s="93" t="s">
        <v>13148</v>
      </c>
      <c r="G20" s="93">
        <v>500</v>
      </c>
      <c r="J20" t="b">
        <v>1</v>
      </c>
    </row>
    <row r="21" spans="1:10" x14ac:dyDescent="0.35">
      <c r="A21" s="93" t="s">
        <v>13096</v>
      </c>
      <c r="B21" s="93">
        <v>-29.663</v>
      </c>
      <c r="C21" s="93">
        <v>30.405000000000001</v>
      </c>
      <c r="D21" s="93" t="s">
        <v>9542</v>
      </c>
      <c r="E21" s="93" t="s">
        <v>6518</v>
      </c>
      <c r="F21" s="93" t="s">
        <v>13097</v>
      </c>
      <c r="G21" s="93">
        <v>500</v>
      </c>
      <c r="J21" t="b">
        <v>1</v>
      </c>
    </row>
    <row r="22" spans="1:10" x14ac:dyDescent="0.35">
      <c r="A22" s="93" t="s">
        <v>13098</v>
      </c>
      <c r="B22" s="93">
        <v>-29.661999999999999</v>
      </c>
      <c r="C22" s="93">
        <v>30.405000000000001</v>
      </c>
      <c r="D22" s="93" t="s">
        <v>9542</v>
      </c>
      <c r="E22" s="93" t="s">
        <v>6518</v>
      </c>
      <c r="F22" s="93" t="s">
        <v>13099</v>
      </c>
      <c r="G22" s="93">
        <v>500</v>
      </c>
      <c r="J22" t="b">
        <v>1</v>
      </c>
    </row>
    <row r="23" spans="1:10" x14ac:dyDescent="0.35">
      <c r="A23" s="93" t="s">
        <v>13084</v>
      </c>
      <c r="B23" s="93">
        <v>-29.545000000000002</v>
      </c>
      <c r="C23" s="93">
        <v>30.263000000000002</v>
      </c>
      <c r="D23" s="93" t="s">
        <v>9542</v>
      </c>
      <c r="E23" s="93" t="s">
        <v>6518</v>
      </c>
      <c r="F23" s="93" t="s">
        <v>13085</v>
      </c>
      <c r="G23" s="93">
        <v>750</v>
      </c>
      <c r="H23" s="93" t="s">
        <v>13086</v>
      </c>
      <c r="J23" t="b">
        <v>1</v>
      </c>
    </row>
    <row r="24" spans="1:10" x14ac:dyDescent="0.35">
      <c r="A24" s="93" t="s">
        <v>13112</v>
      </c>
      <c r="B24" s="93">
        <v>-29.450600000000001</v>
      </c>
      <c r="C24" s="93">
        <v>30.545000000000002</v>
      </c>
      <c r="D24" s="93" t="s">
        <v>9542</v>
      </c>
      <c r="E24" s="93" t="s">
        <v>6446</v>
      </c>
      <c r="F24" s="93" t="s">
        <v>13113</v>
      </c>
      <c r="G24" s="93">
        <v>250</v>
      </c>
      <c r="I24" s="93" t="s">
        <v>13114</v>
      </c>
      <c r="J24" t="b">
        <v>1</v>
      </c>
    </row>
    <row r="25" spans="1:10" x14ac:dyDescent="0.35">
      <c r="A25" s="93" t="s">
        <v>13123</v>
      </c>
      <c r="B25" s="93">
        <v>-29.41667</v>
      </c>
      <c r="C25" s="93">
        <v>30.683330000000002</v>
      </c>
      <c r="D25" s="93" t="s">
        <v>9542</v>
      </c>
      <c r="E25" s="93" t="s">
        <v>6518</v>
      </c>
      <c r="F25" s="93" t="s">
        <v>13124</v>
      </c>
      <c r="G25" s="93">
        <v>650</v>
      </c>
      <c r="J25" t="b">
        <v>1</v>
      </c>
    </row>
    <row r="26" spans="1:10" x14ac:dyDescent="0.35">
      <c r="A26" s="93" t="s">
        <v>12961</v>
      </c>
      <c r="B26" s="93">
        <v>-29.223520000000001</v>
      </c>
      <c r="C26" s="93">
        <v>26.211369999999999</v>
      </c>
      <c r="D26" s="93" t="s">
        <v>9542</v>
      </c>
      <c r="E26" s="93" t="s">
        <v>6518</v>
      </c>
      <c r="F26" s="93" t="s">
        <v>12962</v>
      </c>
      <c r="G26" s="93">
        <v>250</v>
      </c>
      <c r="J26" t="b">
        <v>1</v>
      </c>
    </row>
    <row r="27" spans="1:10" x14ac:dyDescent="0.35">
      <c r="A27" s="93" t="s">
        <v>12957</v>
      </c>
      <c r="B27" s="93">
        <v>-29.1036</v>
      </c>
      <c r="C27" s="93">
        <v>26.175899999999999</v>
      </c>
      <c r="D27" s="93" t="s">
        <v>9542</v>
      </c>
      <c r="E27" s="93" t="s">
        <v>6518</v>
      </c>
      <c r="F27" s="93" t="s">
        <v>12958</v>
      </c>
      <c r="G27" s="93">
        <v>500</v>
      </c>
      <c r="J27" t="b">
        <v>1</v>
      </c>
    </row>
    <row r="28" spans="1:10" x14ac:dyDescent="0.35">
      <c r="A28" s="93" t="s">
        <v>12959</v>
      </c>
      <c r="B28" s="93">
        <v>-29.1036</v>
      </c>
      <c r="C28" s="93">
        <v>26.175899999999999</v>
      </c>
      <c r="D28" s="93" t="s">
        <v>9542</v>
      </c>
      <c r="E28" s="93" t="s">
        <v>6518</v>
      </c>
      <c r="F28" s="93" t="s">
        <v>12960</v>
      </c>
      <c r="G28" s="93">
        <v>500</v>
      </c>
      <c r="J28" t="b">
        <v>1</v>
      </c>
    </row>
    <row r="29" spans="1:10" x14ac:dyDescent="0.35">
      <c r="A29" s="93" t="s">
        <v>12955</v>
      </c>
      <c r="B29" s="93">
        <v>-29.016670000000001</v>
      </c>
      <c r="C29" s="93">
        <v>26.15</v>
      </c>
      <c r="D29" s="93" t="s">
        <v>9542</v>
      </c>
      <c r="E29" s="93" t="s">
        <v>6518</v>
      </c>
      <c r="F29" s="93" t="s">
        <v>12956</v>
      </c>
      <c r="G29" s="93">
        <v>917</v>
      </c>
      <c r="J29" t="b">
        <v>1</v>
      </c>
    </row>
    <row r="30" spans="1:10" x14ac:dyDescent="0.35">
      <c r="A30" s="93" t="s">
        <v>12963</v>
      </c>
      <c r="B30" s="93">
        <v>-28.940999999999999</v>
      </c>
      <c r="C30" s="93">
        <v>26.329000000000001</v>
      </c>
      <c r="D30" s="93" t="s">
        <v>9542</v>
      </c>
      <c r="E30" s="93" t="s">
        <v>6518</v>
      </c>
      <c r="F30" s="93" t="s">
        <v>12964</v>
      </c>
      <c r="G30" s="93">
        <v>1000</v>
      </c>
      <c r="J30" t="b">
        <v>1</v>
      </c>
    </row>
    <row r="31" spans="1:10" x14ac:dyDescent="0.35">
      <c r="A31" s="93" t="s">
        <v>12965</v>
      </c>
      <c r="B31" s="93">
        <v>-28.940999999999999</v>
      </c>
      <c r="C31" s="93">
        <v>26.329000000000001</v>
      </c>
      <c r="D31" s="93" t="s">
        <v>9542</v>
      </c>
      <c r="E31" s="93" t="s">
        <v>6518</v>
      </c>
      <c r="F31" s="93" t="s">
        <v>12966</v>
      </c>
      <c r="G31" s="93">
        <v>1000</v>
      </c>
      <c r="J31" t="b">
        <v>1</v>
      </c>
    </row>
    <row r="32" spans="1:10" x14ac:dyDescent="0.35">
      <c r="A32" s="93" t="s">
        <v>13038</v>
      </c>
      <c r="B32" s="93">
        <v>-28.9237</v>
      </c>
      <c r="C32" s="93">
        <v>29.5611</v>
      </c>
      <c r="D32" s="93" t="s">
        <v>9542</v>
      </c>
      <c r="E32" s="93" t="s">
        <v>6444</v>
      </c>
      <c r="F32" s="93" t="s">
        <v>13039</v>
      </c>
      <c r="G32" s="93">
        <v>150</v>
      </c>
      <c r="J32" t="b">
        <v>1</v>
      </c>
    </row>
    <row r="33" spans="1:10" x14ac:dyDescent="0.35">
      <c r="A33" s="93" t="s">
        <v>13208</v>
      </c>
      <c r="B33" s="93">
        <v>-28.76</v>
      </c>
      <c r="C33" s="93">
        <v>31.53</v>
      </c>
      <c r="D33" s="93" t="s">
        <v>9542</v>
      </c>
      <c r="E33" s="93" t="s">
        <v>6518</v>
      </c>
      <c r="F33" s="93" t="s">
        <v>13209</v>
      </c>
      <c r="G33" s="93">
        <v>550</v>
      </c>
      <c r="J33" t="b">
        <v>1</v>
      </c>
    </row>
    <row r="34" spans="1:10" x14ac:dyDescent="0.35">
      <c r="A34" s="93" t="s">
        <v>13230</v>
      </c>
      <c r="B34" s="93">
        <v>-28.716670000000001</v>
      </c>
      <c r="C34" s="93">
        <v>31.883330000000001</v>
      </c>
      <c r="D34" s="93" t="s">
        <v>9542</v>
      </c>
      <c r="E34" s="93" t="s">
        <v>6518</v>
      </c>
      <c r="F34" s="93" t="s">
        <v>13231</v>
      </c>
      <c r="G34" s="93">
        <v>500</v>
      </c>
      <c r="J34" t="b">
        <v>1</v>
      </c>
    </row>
    <row r="35" spans="1:10" x14ac:dyDescent="0.35">
      <c r="A35" s="93" t="s">
        <v>13232</v>
      </c>
      <c r="B35" s="93">
        <v>-28.716670000000001</v>
      </c>
      <c r="C35" s="93">
        <v>31.883330000000001</v>
      </c>
      <c r="D35" s="93" t="s">
        <v>9542</v>
      </c>
      <c r="E35" s="93" t="s">
        <v>6518</v>
      </c>
      <c r="F35" s="93" t="s">
        <v>13233</v>
      </c>
      <c r="G35" s="93">
        <v>1000</v>
      </c>
      <c r="J35" t="b">
        <v>1</v>
      </c>
    </row>
    <row r="36" spans="1:10" x14ac:dyDescent="0.35">
      <c r="A36" s="93" t="s">
        <v>12277</v>
      </c>
      <c r="B36" s="93">
        <v>-28.57</v>
      </c>
      <c r="C36" s="93">
        <v>-53.617190000000001</v>
      </c>
      <c r="D36" s="93" t="s">
        <v>9429</v>
      </c>
      <c r="E36" s="93" t="s">
        <v>6444</v>
      </c>
      <c r="F36" s="93" t="s">
        <v>12278</v>
      </c>
      <c r="G36" s="93">
        <v>350</v>
      </c>
      <c r="I36" s="93" t="s">
        <v>12279</v>
      </c>
      <c r="J36" t="b">
        <v>1</v>
      </c>
    </row>
    <row r="37" spans="1:10" x14ac:dyDescent="0.35">
      <c r="A37" s="93" t="s">
        <v>12273</v>
      </c>
      <c r="B37" s="93">
        <v>-28.4391</v>
      </c>
      <c r="C37" s="93">
        <v>-54.006700000000002</v>
      </c>
      <c r="D37" s="93" t="s">
        <v>9429</v>
      </c>
      <c r="E37" s="93" t="s">
        <v>6444</v>
      </c>
      <c r="F37" s="93" t="s">
        <v>12274</v>
      </c>
      <c r="G37" s="93">
        <v>1000</v>
      </c>
      <c r="J37" t="b">
        <v>1</v>
      </c>
    </row>
    <row r="38" spans="1:10" x14ac:dyDescent="0.35">
      <c r="A38" s="93" t="s">
        <v>12288</v>
      </c>
      <c r="B38" s="93">
        <v>-28.186430000000001</v>
      </c>
      <c r="C38" s="93">
        <v>-52.326309999999999</v>
      </c>
      <c r="D38" s="93" t="s">
        <v>9429</v>
      </c>
      <c r="E38" s="93" t="s">
        <v>6444</v>
      </c>
      <c r="F38" s="93" t="s">
        <v>12289</v>
      </c>
      <c r="G38" s="93">
        <v>600</v>
      </c>
      <c r="J38" t="b">
        <v>1</v>
      </c>
    </row>
    <row r="39" spans="1:10" x14ac:dyDescent="0.35">
      <c r="A39" s="93" t="s">
        <v>13010</v>
      </c>
      <c r="B39" s="93">
        <v>-28.161899999999999</v>
      </c>
      <c r="C39" s="93">
        <v>28.306100000000001</v>
      </c>
      <c r="D39" s="93" t="s">
        <v>9542</v>
      </c>
      <c r="E39" s="93" t="s">
        <v>6518</v>
      </c>
      <c r="F39" s="93" t="s">
        <v>13011</v>
      </c>
      <c r="G39" s="93">
        <v>200</v>
      </c>
      <c r="J39" t="b">
        <v>1</v>
      </c>
    </row>
    <row r="40" spans="1:10" x14ac:dyDescent="0.35">
      <c r="A40" s="93" t="s">
        <v>12321</v>
      </c>
      <c r="B40" s="93">
        <v>-27.7483</v>
      </c>
      <c r="C40" s="93">
        <v>-50.085560000000001</v>
      </c>
      <c r="D40" s="93" t="s">
        <v>9429</v>
      </c>
      <c r="E40" s="93" t="s">
        <v>6444</v>
      </c>
      <c r="F40" s="93" t="s">
        <v>12322</v>
      </c>
      <c r="G40" s="93">
        <v>500</v>
      </c>
      <c r="J40" t="b">
        <v>1</v>
      </c>
    </row>
    <row r="41" spans="1:10" x14ac:dyDescent="0.35">
      <c r="A41" s="93" t="s">
        <v>12941</v>
      </c>
      <c r="B41" s="93">
        <v>-27.54795</v>
      </c>
      <c r="C41" s="93">
        <v>24.764140000000001</v>
      </c>
      <c r="D41" s="93" t="s">
        <v>9542</v>
      </c>
      <c r="E41" s="93" t="s">
        <v>6518</v>
      </c>
      <c r="F41" s="93" t="s">
        <v>12942</v>
      </c>
      <c r="G41" s="93">
        <v>1000</v>
      </c>
      <c r="J41" t="b">
        <v>1</v>
      </c>
    </row>
    <row r="42" spans="1:10" x14ac:dyDescent="0.35">
      <c r="A42" s="93" t="s">
        <v>13220</v>
      </c>
      <c r="B42" s="93">
        <v>-27.38</v>
      </c>
      <c r="C42" s="93">
        <v>31.62</v>
      </c>
      <c r="D42" s="93" t="s">
        <v>9542</v>
      </c>
      <c r="E42" s="93" t="s">
        <v>6518</v>
      </c>
      <c r="F42" s="93" t="s">
        <v>13221</v>
      </c>
      <c r="G42" s="93">
        <v>3000</v>
      </c>
      <c r="J42" t="b">
        <v>1</v>
      </c>
    </row>
    <row r="43" spans="1:10" x14ac:dyDescent="0.35">
      <c r="A43" s="93" t="s">
        <v>12318</v>
      </c>
      <c r="B43" s="93">
        <v>-27.274000000000001</v>
      </c>
      <c r="C43" s="93">
        <v>-50.503999999999998</v>
      </c>
      <c r="D43" s="93" t="s">
        <v>9429</v>
      </c>
      <c r="E43" s="93" t="s">
        <v>6444</v>
      </c>
      <c r="F43" s="93" t="s">
        <v>12319</v>
      </c>
      <c r="G43" s="93">
        <v>155</v>
      </c>
      <c r="I43" s="93" t="s">
        <v>12320</v>
      </c>
      <c r="J43" t="b">
        <v>1</v>
      </c>
    </row>
    <row r="44" spans="1:10" x14ac:dyDescent="0.35">
      <c r="A44" s="93" t="s">
        <v>12977</v>
      </c>
      <c r="B44" s="93">
        <v>-26.726230000000001</v>
      </c>
      <c r="C44" s="93">
        <v>27.080439999999999</v>
      </c>
      <c r="D44" s="93" t="s">
        <v>9542</v>
      </c>
      <c r="E44" s="93" t="s">
        <v>6518</v>
      </c>
      <c r="F44" s="93" t="s">
        <v>12978</v>
      </c>
      <c r="G44" s="93">
        <v>600</v>
      </c>
      <c r="J44" t="b">
        <v>1</v>
      </c>
    </row>
    <row r="45" spans="1:10" x14ac:dyDescent="0.35">
      <c r="A45" s="93" t="s">
        <v>13169</v>
      </c>
      <c r="B45" s="93">
        <v>-26.574300000000001</v>
      </c>
      <c r="C45" s="93">
        <v>31.1767</v>
      </c>
      <c r="D45" s="93" t="s">
        <v>9548</v>
      </c>
      <c r="E45" s="93" t="s">
        <v>6518</v>
      </c>
      <c r="F45" s="93" t="s">
        <v>13170</v>
      </c>
      <c r="G45" s="93">
        <v>300</v>
      </c>
      <c r="J45" t="b">
        <v>1</v>
      </c>
    </row>
    <row r="46" spans="1:10" x14ac:dyDescent="0.35">
      <c r="A46" s="93" t="s">
        <v>12292</v>
      </c>
      <c r="B46" s="93">
        <v>-26.5121</v>
      </c>
      <c r="C46" s="93">
        <v>-51.983559999999997</v>
      </c>
      <c r="D46" s="93" t="s">
        <v>9429</v>
      </c>
      <c r="E46" s="93" t="s">
        <v>6444</v>
      </c>
      <c r="F46" s="93" t="s">
        <v>12293</v>
      </c>
      <c r="G46" s="93">
        <v>1300</v>
      </c>
      <c r="J46" t="b">
        <v>1</v>
      </c>
    </row>
    <row r="47" spans="1:10" x14ac:dyDescent="0.35">
      <c r="A47" s="93" t="s">
        <v>12284</v>
      </c>
      <c r="B47" s="93">
        <v>-26.125299999999999</v>
      </c>
      <c r="C47" s="93">
        <v>-52.650700000000001</v>
      </c>
      <c r="D47" s="93" t="s">
        <v>9429</v>
      </c>
      <c r="E47" s="93" t="s">
        <v>6444</v>
      </c>
      <c r="F47" s="93" t="s">
        <v>12285</v>
      </c>
      <c r="G47" s="93">
        <v>500</v>
      </c>
      <c r="J47" t="b">
        <v>1</v>
      </c>
    </row>
    <row r="48" spans="1:10" x14ac:dyDescent="0.35">
      <c r="A48" s="93" t="s">
        <v>13250</v>
      </c>
      <c r="B48" s="93">
        <v>-26.0794</v>
      </c>
      <c r="C48" s="93">
        <v>32.355600000000003</v>
      </c>
      <c r="D48" s="93" t="s">
        <v>9516</v>
      </c>
      <c r="E48" s="93" t="s">
        <v>6444</v>
      </c>
      <c r="F48" s="93" t="s">
        <v>13251</v>
      </c>
      <c r="G48" s="93">
        <v>500</v>
      </c>
      <c r="J48" t="b">
        <v>1</v>
      </c>
    </row>
    <row r="49" spans="1:10" x14ac:dyDescent="0.35">
      <c r="A49" s="93" t="s">
        <v>13226</v>
      </c>
      <c r="B49" s="93">
        <v>-26.042999999999999</v>
      </c>
      <c r="C49" s="93">
        <v>31.812999999999999</v>
      </c>
      <c r="D49" s="93" t="s">
        <v>9548</v>
      </c>
      <c r="E49" s="93" t="s">
        <v>6518</v>
      </c>
      <c r="F49" s="93" t="s">
        <v>13227</v>
      </c>
      <c r="G49" s="93">
        <v>1000</v>
      </c>
      <c r="J49" t="b">
        <v>1</v>
      </c>
    </row>
    <row r="50" spans="1:10" x14ac:dyDescent="0.35">
      <c r="A50" s="93" t="s">
        <v>13024</v>
      </c>
      <c r="B50" s="93">
        <v>-26</v>
      </c>
      <c r="C50" s="93">
        <v>28.58333</v>
      </c>
      <c r="D50" s="93" t="s">
        <v>9542</v>
      </c>
      <c r="E50" s="93" t="s">
        <v>6518</v>
      </c>
      <c r="F50" s="93" t="s">
        <v>13025</v>
      </c>
      <c r="G50" s="93">
        <v>917</v>
      </c>
      <c r="J50" t="b">
        <v>1</v>
      </c>
    </row>
    <row r="51" spans="1:10" x14ac:dyDescent="0.35">
      <c r="A51" s="93" t="s">
        <v>13256</v>
      </c>
      <c r="B51" s="93">
        <v>-25.922999999999998</v>
      </c>
      <c r="C51" s="93">
        <v>32.465000000000003</v>
      </c>
      <c r="D51" s="93" t="s">
        <v>9516</v>
      </c>
      <c r="E51" s="93" t="s">
        <v>6518</v>
      </c>
      <c r="F51" s="93" t="s">
        <v>13257</v>
      </c>
      <c r="G51" s="93">
        <v>30000</v>
      </c>
      <c r="J51" t="b">
        <v>1</v>
      </c>
    </row>
    <row r="52" spans="1:10" x14ac:dyDescent="0.35">
      <c r="A52" s="93" t="s">
        <v>12994</v>
      </c>
      <c r="B52" s="93">
        <v>-25.899000000000001</v>
      </c>
      <c r="C52" s="93">
        <v>28.199000000000002</v>
      </c>
      <c r="D52" s="93" t="s">
        <v>9542</v>
      </c>
      <c r="E52" s="93" t="s">
        <v>6518</v>
      </c>
      <c r="F52" s="93" t="s">
        <v>12995</v>
      </c>
      <c r="G52" s="93">
        <v>1000</v>
      </c>
      <c r="J52" t="b">
        <v>1</v>
      </c>
    </row>
    <row r="53" spans="1:10" x14ac:dyDescent="0.35">
      <c r="A53" s="93" t="s">
        <v>12996</v>
      </c>
      <c r="B53" s="93">
        <v>-25.899000000000001</v>
      </c>
      <c r="C53" s="93">
        <v>28.199000000000002</v>
      </c>
      <c r="D53" s="93" t="s">
        <v>9542</v>
      </c>
      <c r="E53" s="93" t="s">
        <v>6518</v>
      </c>
      <c r="F53" s="93" t="s">
        <v>12997</v>
      </c>
      <c r="G53" s="93">
        <v>1000</v>
      </c>
      <c r="J53" t="b">
        <v>1</v>
      </c>
    </row>
    <row r="54" spans="1:10" x14ac:dyDescent="0.35">
      <c r="A54" s="93" t="s">
        <v>12998</v>
      </c>
      <c r="B54" s="93">
        <v>-25.899000000000001</v>
      </c>
      <c r="C54" s="93">
        <v>28.199000000000002</v>
      </c>
      <c r="D54" s="93" t="s">
        <v>9542</v>
      </c>
      <c r="E54" s="93" t="s">
        <v>6518</v>
      </c>
      <c r="F54" s="93" t="s">
        <v>12999</v>
      </c>
      <c r="G54" s="93">
        <v>250</v>
      </c>
      <c r="J54" t="b">
        <v>1</v>
      </c>
    </row>
    <row r="55" spans="1:10" x14ac:dyDescent="0.35">
      <c r="A55" s="93" t="s">
        <v>13000</v>
      </c>
      <c r="B55" s="93">
        <v>-25.88111</v>
      </c>
      <c r="C55" s="93">
        <v>28.227209999999999</v>
      </c>
      <c r="D55" s="93" t="s">
        <v>9542</v>
      </c>
      <c r="E55" s="93" t="s">
        <v>6518</v>
      </c>
      <c r="F55" s="93" t="s">
        <v>13001</v>
      </c>
      <c r="G55" s="93">
        <v>3000</v>
      </c>
      <c r="J55" t="b">
        <v>1</v>
      </c>
    </row>
    <row r="56" spans="1:10" x14ac:dyDescent="0.35">
      <c r="A56" s="93" t="s">
        <v>12949</v>
      </c>
      <c r="B56" s="93">
        <v>-25.789000000000001</v>
      </c>
      <c r="C56" s="93">
        <v>25.617999999999999</v>
      </c>
      <c r="D56" s="93" t="s">
        <v>9542</v>
      </c>
      <c r="E56" s="93" t="s">
        <v>6518</v>
      </c>
      <c r="F56" s="93" t="s">
        <v>12950</v>
      </c>
      <c r="G56" s="93">
        <v>300</v>
      </c>
      <c r="J56" t="b">
        <v>1</v>
      </c>
    </row>
    <row r="57" spans="1:10" x14ac:dyDescent="0.35">
      <c r="A57" s="93" t="s">
        <v>13004</v>
      </c>
      <c r="B57" s="93">
        <v>-25.747</v>
      </c>
      <c r="C57" s="93">
        <v>28.2591</v>
      </c>
      <c r="D57" s="93" t="s">
        <v>9542</v>
      </c>
      <c r="E57" s="93" t="s">
        <v>6518</v>
      </c>
      <c r="F57" s="93" t="s">
        <v>13005</v>
      </c>
      <c r="G57" s="93">
        <v>300</v>
      </c>
      <c r="J57" t="b">
        <v>1</v>
      </c>
    </row>
    <row r="58" spans="1:10" x14ac:dyDescent="0.35">
      <c r="A58" s="93" t="s">
        <v>12280</v>
      </c>
      <c r="B58" s="93">
        <v>-25.702000000000002</v>
      </c>
      <c r="C58" s="93">
        <v>-53.098500000000001</v>
      </c>
      <c r="D58" s="93" t="s">
        <v>9429</v>
      </c>
      <c r="E58" s="93" t="s">
        <v>6444</v>
      </c>
      <c r="F58" s="93" t="s">
        <v>12281</v>
      </c>
      <c r="G58" s="93">
        <v>250</v>
      </c>
      <c r="J58" t="b">
        <v>1</v>
      </c>
    </row>
    <row r="59" spans="1:10" x14ac:dyDescent="0.35">
      <c r="A59" s="93" t="s">
        <v>13012</v>
      </c>
      <c r="B59" s="93">
        <v>-25.615279999999998</v>
      </c>
      <c r="C59" s="93">
        <v>28.315560000000001</v>
      </c>
      <c r="D59" s="93" t="s">
        <v>9542</v>
      </c>
      <c r="E59" s="93" t="s">
        <v>6518</v>
      </c>
      <c r="F59" s="93" t="s">
        <v>13013</v>
      </c>
      <c r="G59" s="93">
        <v>500</v>
      </c>
      <c r="J59" t="b">
        <v>1</v>
      </c>
    </row>
    <row r="60" spans="1:10" x14ac:dyDescent="0.35">
      <c r="A60" s="93" t="s">
        <v>13016</v>
      </c>
      <c r="B60" s="93">
        <v>-25.607800000000001</v>
      </c>
      <c r="C60" s="93">
        <v>28.352499999999999</v>
      </c>
      <c r="D60" s="93" t="s">
        <v>9542</v>
      </c>
      <c r="E60" s="93" t="s">
        <v>6518</v>
      </c>
      <c r="F60" s="93" t="s">
        <v>13017</v>
      </c>
      <c r="G60" s="93">
        <v>550</v>
      </c>
      <c r="J60" t="b">
        <v>1</v>
      </c>
    </row>
    <row r="61" spans="1:10" x14ac:dyDescent="0.35">
      <c r="A61" s="93" t="s">
        <v>13234</v>
      </c>
      <c r="B61" s="93">
        <v>-25.5533</v>
      </c>
      <c r="C61" s="93">
        <v>31.954029999999999</v>
      </c>
      <c r="D61" s="93" t="s">
        <v>9542</v>
      </c>
      <c r="E61" s="93" t="s">
        <v>6518</v>
      </c>
      <c r="F61" s="93" t="s">
        <v>13235</v>
      </c>
      <c r="G61" s="93">
        <v>200</v>
      </c>
      <c r="J61" t="b">
        <v>1</v>
      </c>
    </row>
    <row r="62" spans="1:10" x14ac:dyDescent="0.35">
      <c r="A62" s="93" t="s">
        <v>13236</v>
      </c>
      <c r="B62" s="93">
        <v>-25.552779999999998</v>
      </c>
      <c r="C62" s="93">
        <v>31.955829999999999</v>
      </c>
      <c r="D62" s="93" t="s">
        <v>9542</v>
      </c>
      <c r="E62" s="93" t="s">
        <v>6518</v>
      </c>
      <c r="F62" s="93" t="s">
        <v>13237</v>
      </c>
      <c r="G62" s="93">
        <v>1500</v>
      </c>
      <c r="J62" t="b">
        <v>1</v>
      </c>
    </row>
    <row r="63" spans="1:10" x14ac:dyDescent="0.35">
      <c r="A63" s="93" t="s">
        <v>13139</v>
      </c>
      <c r="B63" s="93">
        <v>-25.451260000000001</v>
      </c>
      <c r="C63" s="93">
        <v>30.971399999999999</v>
      </c>
      <c r="D63" s="93" t="s">
        <v>9542</v>
      </c>
      <c r="E63" s="93" t="s">
        <v>6518</v>
      </c>
      <c r="F63" s="93" t="s">
        <v>13140</v>
      </c>
      <c r="G63" s="93">
        <v>300</v>
      </c>
      <c r="J63" t="b">
        <v>1</v>
      </c>
    </row>
    <row r="64" spans="1:10" x14ac:dyDescent="0.35">
      <c r="A64" s="93" t="s">
        <v>12947</v>
      </c>
      <c r="B64" s="93">
        <v>-25.45</v>
      </c>
      <c r="C64" s="93">
        <v>25.417000000000002</v>
      </c>
      <c r="D64" s="93" t="s">
        <v>9427</v>
      </c>
      <c r="E64" s="93" t="s">
        <v>6518</v>
      </c>
      <c r="F64" s="93" t="s">
        <v>12948</v>
      </c>
      <c r="G64" s="93">
        <v>5000</v>
      </c>
      <c r="J64" t="b">
        <v>1</v>
      </c>
    </row>
    <row r="65" spans="1:10" x14ac:dyDescent="0.35">
      <c r="A65" s="93" t="s">
        <v>12299</v>
      </c>
      <c r="B65" s="93">
        <v>-25.383299999999998</v>
      </c>
      <c r="C65" s="93">
        <v>-51.5</v>
      </c>
      <c r="D65" s="93" t="s">
        <v>9429</v>
      </c>
      <c r="E65" s="93" t="s">
        <v>6444</v>
      </c>
      <c r="F65" s="93" t="s">
        <v>12300</v>
      </c>
      <c r="G65" s="93">
        <v>500</v>
      </c>
      <c r="J65" t="b">
        <v>1</v>
      </c>
    </row>
    <row r="66" spans="1:10" x14ac:dyDescent="0.35">
      <c r="A66" s="97" t="s">
        <v>13247</v>
      </c>
      <c r="B66" s="97">
        <v>-25.318899999999999</v>
      </c>
      <c r="C66" s="97">
        <v>32.2654</v>
      </c>
      <c r="D66" s="97" t="s">
        <v>9516</v>
      </c>
      <c r="E66" s="97" t="s">
        <v>6518</v>
      </c>
      <c r="F66" s="97" t="s">
        <v>13248</v>
      </c>
      <c r="G66" s="97">
        <v>500</v>
      </c>
      <c r="H66" s="97" t="s">
        <v>13246</v>
      </c>
      <c r="I66" s="97" t="s">
        <v>13249</v>
      </c>
      <c r="J66" s="88" t="b">
        <v>1</v>
      </c>
    </row>
    <row r="67" spans="1:10" x14ac:dyDescent="0.35">
      <c r="A67" s="97"/>
      <c r="B67" s="97">
        <v>-25.31889</v>
      </c>
      <c r="C67" s="97">
        <v>32.265360000000001</v>
      </c>
      <c r="D67" s="97" t="s">
        <v>9516</v>
      </c>
      <c r="E67" s="97" t="s">
        <v>6518</v>
      </c>
      <c r="F67" s="97" t="s">
        <v>13246</v>
      </c>
      <c r="G67" s="97">
        <v>15</v>
      </c>
      <c r="H67" s="97"/>
      <c r="I67" s="88"/>
      <c r="J67" s="88" t="b">
        <v>0</v>
      </c>
    </row>
    <row r="68" spans="1:10" x14ac:dyDescent="0.35">
      <c r="A68" s="93" t="s">
        <v>13244</v>
      </c>
      <c r="B68" s="93">
        <v>-25.3169</v>
      </c>
      <c r="C68" s="93">
        <v>32.264699999999998</v>
      </c>
      <c r="D68" s="93" t="s">
        <v>9516</v>
      </c>
      <c r="E68" s="93" t="s">
        <v>6518</v>
      </c>
      <c r="F68" s="93" t="s">
        <v>13245</v>
      </c>
      <c r="G68" s="93">
        <v>550</v>
      </c>
      <c r="J68" t="b">
        <v>1</v>
      </c>
    </row>
    <row r="69" spans="1:10" x14ac:dyDescent="0.35">
      <c r="A69" s="93" t="s">
        <v>12323</v>
      </c>
      <c r="B69" s="93">
        <v>-24.863900000000001</v>
      </c>
      <c r="C69" s="93">
        <v>-49.940280000000001</v>
      </c>
      <c r="D69" s="93" t="s">
        <v>9429</v>
      </c>
      <c r="E69" s="93" t="s">
        <v>6444</v>
      </c>
      <c r="F69" s="93" t="s">
        <v>12324</v>
      </c>
      <c r="G69" s="93">
        <v>500</v>
      </c>
      <c r="J69" t="b">
        <v>1</v>
      </c>
    </row>
    <row r="70" spans="1:10" x14ac:dyDescent="0.35">
      <c r="A70" s="93" t="s">
        <v>12951</v>
      </c>
      <c r="B70" s="93">
        <v>-24.568200000000001</v>
      </c>
      <c r="C70" s="93">
        <v>25.9498</v>
      </c>
      <c r="D70" s="93" t="s">
        <v>9427</v>
      </c>
      <c r="E70" s="93" t="s">
        <v>6518</v>
      </c>
      <c r="F70" s="93" t="s">
        <v>12952</v>
      </c>
      <c r="G70" s="93">
        <v>1500</v>
      </c>
      <c r="J70" t="b">
        <v>1</v>
      </c>
    </row>
    <row r="71" spans="1:10" x14ac:dyDescent="0.35">
      <c r="A71" s="93" t="s">
        <v>12953</v>
      </c>
      <c r="B71" s="93">
        <v>-24.567</v>
      </c>
      <c r="C71" s="93">
        <v>25.95</v>
      </c>
      <c r="D71" s="93" t="s">
        <v>9427</v>
      </c>
      <c r="E71" s="93" t="s">
        <v>6518</v>
      </c>
      <c r="F71" s="93" t="s">
        <v>12954</v>
      </c>
      <c r="G71" s="93">
        <v>1000</v>
      </c>
      <c r="J71" t="b">
        <v>1</v>
      </c>
    </row>
    <row r="72" spans="1:10" x14ac:dyDescent="0.35">
      <c r="A72" s="93" t="s">
        <v>12989</v>
      </c>
      <c r="B72" s="93">
        <v>-24.53</v>
      </c>
      <c r="C72" s="93">
        <v>28.102219999999999</v>
      </c>
      <c r="D72" s="93" t="s">
        <v>12990</v>
      </c>
      <c r="E72" s="93" t="s">
        <v>6444</v>
      </c>
      <c r="F72" s="93" t="s">
        <v>12991</v>
      </c>
      <c r="G72" s="93">
        <v>150</v>
      </c>
      <c r="J72" t="b">
        <v>1</v>
      </c>
    </row>
    <row r="73" spans="1:10" x14ac:dyDescent="0.35">
      <c r="A73" s="93" t="s">
        <v>13289</v>
      </c>
      <c r="B73" s="93">
        <v>-24.512699999999999</v>
      </c>
      <c r="C73" s="93">
        <v>33.004800000000003</v>
      </c>
      <c r="D73" s="93" t="s">
        <v>9516</v>
      </c>
      <c r="E73" s="93" t="s">
        <v>6518</v>
      </c>
      <c r="F73" s="93" t="s">
        <v>13290</v>
      </c>
      <c r="G73" s="93">
        <v>500</v>
      </c>
      <c r="J73" t="b">
        <v>1</v>
      </c>
    </row>
    <row r="74" spans="1:10" x14ac:dyDescent="0.35">
      <c r="A74" s="93" t="s">
        <v>13422</v>
      </c>
      <c r="B74" s="93">
        <v>-24.330300000000001</v>
      </c>
      <c r="C74" s="93">
        <v>35.21528</v>
      </c>
      <c r="D74" s="93" t="s">
        <v>9516</v>
      </c>
      <c r="E74" s="93" t="s">
        <v>6444</v>
      </c>
      <c r="F74" s="93" t="s">
        <v>13423</v>
      </c>
      <c r="G74" s="93">
        <v>1000</v>
      </c>
      <c r="H74" s="93" t="s">
        <v>13424</v>
      </c>
      <c r="I74" s="93" t="s">
        <v>13425</v>
      </c>
      <c r="J74" t="b">
        <v>1</v>
      </c>
    </row>
    <row r="75" spans="1:10" x14ac:dyDescent="0.35">
      <c r="A75" s="93" t="s">
        <v>13044</v>
      </c>
      <c r="B75" s="93">
        <v>-23.888999999999999</v>
      </c>
      <c r="C75" s="93">
        <v>29.739000000000001</v>
      </c>
      <c r="D75" s="93" t="s">
        <v>9542</v>
      </c>
      <c r="E75" s="93" t="s">
        <v>6518</v>
      </c>
      <c r="F75" s="93" t="s">
        <v>13045</v>
      </c>
      <c r="G75" s="93">
        <v>500</v>
      </c>
      <c r="J75" t="b">
        <v>1</v>
      </c>
    </row>
    <row r="76" spans="1:10" x14ac:dyDescent="0.35">
      <c r="A76" s="93" t="s">
        <v>13042</v>
      </c>
      <c r="B76" s="93">
        <v>-23.833749999999998</v>
      </c>
      <c r="C76" s="93">
        <v>29.692799999999998</v>
      </c>
      <c r="D76" s="93" t="s">
        <v>9542</v>
      </c>
      <c r="E76" s="93" t="s">
        <v>6518</v>
      </c>
      <c r="F76" s="93" t="s">
        <v>13043</v>
      </c>
      <c r="G76" s="93">
        <v>300</v>
      </c>
      <c r="J76" t="b">
        <v>1</v>
      </c>
    </row>
    <row r="77" spans="1:10" x14ac:dyDescent="0.35">
      <c r="A77" s="93" t="s">
        <v>12290</v>
      </c>
      <c r="B77" s="93">
        <v>-23.591823999999999</v>
      </c>
      <c r="C77" s="93">
        <v>-52.074981200000003</v>
      </c>
      <c r="D77" s="93" t="s">
        <v>9429</v>
      </c>
      <c r="E77" s="93" t="s">
        <v>6444</v>
      </c>
      <c r="F77" s="93" t="s">
        <v>12291</v>
      </c>
      <c r="G77" s="93">
        <v>1250</v>
      </c>
      <c r="J77" t="b">
        <v>1</v>
      </c>
    </row>
    <row r="78" spans="1:10" x14ac:dyDescent="0.35">
      <c r="A78" s="93" t="s">
        <v>12282</v>
      </c>
      <c r="B78" s="93">
        <v>-23.531099999999999</v>
      </c>
      <c r="C78" s="93">
        <v>-53.021999999999998</v>
      </c>
      <c r="D78" s="93" t="s">
        <v>9429</v>
      </c>
      <c r="E78" s="93" t="s">
        <v>6444</v>
      </c>
      <c r="F78" s="93" t="s">
        <v>12283</v>
      </c>
      <c r="G78" s="93">
        <v>1500</v>
      </c>
      <c r="J78" t="b">
        <v>1</v>
      </c>
    </row>
    <row r="79" spans="1:10" x14ac:dyDescent="0.35">
      <c r="A79" s="93" t="s">
        <v>12314</v>
      </c>
      <c r="B79" s="93">
        <v>-23.356100000000001</v>
      </c>
      <c r="C79" s="93">
        <v>-51.163567</v>
      </c>
      <c r="D79" s="93" t="s">
        <v>9429</v>
      </c>
      <c r="E79" s="93" t="s">
        <v>6444</v>
      </c>
      <c r="F79" s="93" t="s">
        <v>12315</v>
      </c>
      <c r="G79" s="93">
        <v>500</v>
      </c>
      <c r="J79" t="b">
        <v>1</v>
      </c>
    </row>
    <row r="80" spans="1:10" x14ac:dyDescent="0.35">
      <c r="A80" s="93" t="s">
        <v>12310</v>
      </c>
      <c r="B80" s="93">
        <v>-23.334800000000001</v>
      </c>
      <c r="C80" s="93">
        <v>-51.2014</v>
      </c>
      <c r="D80" s="93" t="s">
        <v>9429</v>
      </c>
      <c r="E80" s="93" t="s">
        <v>6444</v>
      </c>
      <c r="F80" s="93" t="s">
        <v>12311</v>
      </c>
      <c r="G80" s="93">
        <v>800</v>
      </c>
      <c r="J80" t="b">
        <v>1</v>
      </c>
    </row>
    <row r="81" spans="1:10" x14ac:dyDescent="0.35">
      <c r="A81" s="93" t="s">
        <v>12312</v>
      </c>
      <c r="B81" s="93">
        <v>-23.194700000000001</v>
      </c>
      <c r="C81" s="93">
        <v>-51.183484</v>
      </c>
      <c r="D81" s="93" t="s">
        <v>9429</v>
      </c>
      <c r="E81" s="93" t="s">
        <v>6444</v>
      </c>
      <c r="F81" s="93" t="s">
        <v>12313</v>
      </c>
      <c r="G81" s="93">
        <v>1000</v>
      </c>
      <c r="J81" t="b">
        <v>1</v>
      </c>
    </row>
    <row r="82" spans="1:10" x14ac:dyDescent="0.35">
      <c r="A82" s="93" t="s">
        <v>13100</v>
      </c>
      <c r="B82" s="93">
        <v>-22.979299999999999</v>
      </c>
      <c r="C82" s="93">
        <v>30.437999999999999</v>
      </c>
      <c r="D82" s="93" t="s">
        <v>9542</v>
      </c>
      <c r="E82" s="93" t="s">
        <v>6518</v>
      </c>
      <c r="F82" s="93" t="s">
        <v>13101</v>
      </c>
      <c r="G82" s="93">
        <v>300</v>
      </c>
      <c r="J82" t="b">
        <v>1</v>
      </c>
    </row>
    <row r="83" spans="1:10" x14ac:dyDescent="0.35">
      <c r="A83" s="93" t="s">
        <v>12329</v>
      </c>
      <c r="B83" s="93">
        <v>-22.85</v>
      </c>
      <c r="C83" s="93">
        <v>-48.433329999999998</v>
      </c>
      <c r="D83" s="93" t="s">
        <v>9429</v>
      </c>
      <c r="E83" s="93" t="s">
        <v>6518</v>
      </c>
      <c r="F83" s="93" t="s">
        <v>12330</v>
      </c>
      <c r="G83" s="93">
        <v>4000</v>
      </c>
      <c r="J83" t="b">
        <v>1</v>
      </c>
    </row>
    <row r="84" spans="1:10" x14ac:dyDescent="0.35">
      <c r="A84" s="93" t="s">
        <v>12347</v>
      </c>
      <c r="B84" s="93">
        <v>-22.757000000000001</v>
      </c>
      <c r="C84" s="93">
        <v>-43.674700000000001</v>
      </c>
      <c r="D84" s="93" t="s">
        <v>9429</v>
      </c>
      <c r="E84" s="93" t="s">
        <v>6444</v>
      </c>
      <c r="F84" s="93" t="s">
        <v>12348</v>
      </c>
      <c r="G84" s="93">
        <v>500</v>
      </c>
      <c r="J84" t="b">
        <v>1</v>
      </c>
    </row>
    <row r="85" spans="1:10" x14ac:dyDescent="0.35">
      <c r="A85" s="93" t="s">
        <v>12339</v>
      </c>
      <c r="B85" s="93">
        <v>-22.711300000000001</v>
      </c>
      <c r="C85" s="93">
        <v>-47.633330000000001</v>
      </c>
      <c r="D85" s="93" t="s">
        <v>9429</v>
      </c>
      <c r="E85" s="93" t="s">
        <v>6518</v>
      </c>
      <c r="F85" s="93" t="s">
        <v>12340</v>
      </c>
      <c r="G85" s="93">
        <v>2000</v>
      </c>
      <c r="J85" t="b">
        <v>1</v>
      </c>
    </row>
    <row r="86" spans="1:10" x14ac:dyDescent="0.35">
      <c r="A86" s="93" t="s">
        <v>12325</v>
      </c>
      <c r="B86" s="93">
        <v>-22.356100000000001</v>
      </c>
      <c r="C86" s="93">
        <v>-49.521940000000001</v>
      </c>
      <c r="D86" s="93" t="s">
        <v>9429</v>
      </c>
      <c r="E86" s="93" t="s">
        <v>6444</v>
      </c>
      <c r="F86" s="93" t="s">
        <v>12326</v>
      </c>
      <c r="G86" s="93">
        <v>100</v>
      </c>
      <c r="J86" t="b">
        <v>1</v>
      </c>
    </row>
    <row r="87" spans="1:10" x14ac:dyDescent="0.35">
      <c r="A87" s="93" t="s">
        <v>12271</v>
      </c>
      <c r="B87" s="93">
        <v>-22.276</v>
      </c>
      <c r="C87" s="93">
        <v>-54.816256000000003</v>
      </c>
      <c r="D87" s="93" t="s">
        <v>9429</v>
      </c>
      <c r="E87" s="93" t="s">
        <v>6518</v>
      </c>
      <c r="F87" s="93" t="s">
        <v>12272</v>
      </c>
      <c r="G87" s="93">
        <v>300</v>
      </c>
      <c r="J87" t="b">
        <v>1</v>
      </c>
    </row>
    <row r="88" spans="1:10" x14ac:dyDescent="0.35">
      <c r="A88" s="93" t="s">
        <v>12301</v>
      </c>
      <c r="B88" s="93">
        <v>-22.112200000000001</v>
      </c>
      <c r="C88" s="93">
        <v>-51.448900000000002</v>
      </c>
      <c r="D88" s="93" t="s">
        <v>9429</v>
      </c>
      <c r="E88" s="93" t="s">
        <v>6444</v>
      </c>
      <c r="F88" s="93" t="s">
        <v>12302</v>
      </c>
      <c r="G88" s="93">
        <v>1000</v>
      </c>
      <c r="I88" s="93" t="s">
        <v>12303</v>
      </c>
      <c r="J88" t="b">
        <v>1</v>
      </c>
    </row>
    <row r="89" spans="1:10" x14ac:dyDescent="0.35">
      <c r="A89" s="93" t="s">
        <v>13416</v>
      </c>
      <c r="B89" s="93">
        <v>-21.9848</v>
      </c>
      <c r="C89" s="93">
        <v>35.16189</v>
      </c>
      <c r="D89" s="93" t="s">
        <v>9516</v>
      </c>
      <c r="E89" s="93" t="s">
        <v>6444</v>
      </c>
      <c r="F89" s="93" t="s">
        <v>13417</v>
      </c>
      <c r="G89" s="93">
        <v>600</v>
      </c>
      <c r="H89" s="93" t="s">
        <v>13418</v>
      </c>
      <c r="I89" s="93" t="s">
        <v>13419</v>
      </c>
      <c r="J89" t="b">
        <v>1</v>
      </c>
    </row>
    <row r="90" spans="1:10" x14ac:dyDescent="0.35">
      <c r="A90" s="93" t="s">
        <v>12331</v>
      </c>
      <c r="B90" s="93">
        <v>-21.24972</v>
      </c>
      <c r="C90" s="93">
        <v>-48.286940000000001</v>
      </c>
      <c r="D90" s="93" t="s">
        <v>9429</v>
      </c>
      <c r="E90" s="93" t="s">
        <v>6518</v>
      </c>
      <c r="F90" s="93" t="s">
        <v>12332</v>
      </c>
      <c r="G90" s="93">
        <v>300</v>
      </c>
      <c r="I90" s="93" t="s">
        <v>12333</v>
      </c>
      <c r="J90" t="b">
        <v>1</v>
      </c>
    </row>
    <row r="91" spans="1:10" x14ac:dyDescent="0.35">
      <c r="A91" s="93" t="s">
        <v>12343</v>
      </c>
      <c r="B91" s="93">
        <v>-21.222200000000001</v>
      </c>
      <c r="C91" s="93">
        <v>-44.971400000000003</v>
      </c>
      <c r="D91" s="93" t="s">
        <v>9429</v>
      </c>
      <c r="E91" s="93" t="s">
        <v>6444</v>
      </c>
      <c r="F91" s="93" t="s">
        <v>12344</v>
      </c>
      <c r="G91" s="93">
        <v>200</v>
      </c>
      <c r="J91" t="b">
        <v>1</v>
      </c>
    </row>
    <row r="92" spans="1:10" x14ac:dyDescent="0.35">
      <c r="A92" s="93" t="s">
        <v>13214</v>
      </c>
      <c r="B92" s="93">
        <v>-21.018699999999999</v>
      </c>
      <c r="C92" s="93">
        <v>31.5717</v>
      </c>
      <c r="D92" s="93" t="s">
        <v>9566</v>
      </c>
      <c r="E92" s="93" t="s">
        <v>6518</v>
      </c>
      <c r="F92" s="93" t="s">
        <v>13215</v>
      </c>
      <c r="G92" s="93">
        <v>500</v>
      </c>
      <c r="J92" t="b">
        <v>1</v>
      </c>
    </row>
    <row r="93" spans="1:10" x14ac:dyDescent="0.35">
      <c r="A93" s="93" t="s">
        <v>12351</v>
      </c>
      <c r="B93" s="93">
        <v>-20.768799999999999</v>
      </c>
      <c r="C93" s="93">
        <v>-42.869948000000001</v>
      </c>
      <c r="D93" s="93" t="s">
        <v>9429</v>
      </c>
      <c r="E93" s="93" t="s">
        <v>6444</v>
      </c>
      <c r="F93" s="93" t="s">
        <v>12352</v>
      </c>
      <c r="G93" s="93">
        <v>250</v>
      </c>
      <c r="J93" t="b">
        <v>1</v>
      </c>
    </row>
    <row r="94" spans="1:10" x14ac:dyDescent="0.35">
      <c r="A94" s="93" t="s">
        <v>13115</v>
      </c>
      <c r="B94" s="93">
        <v>-20.716699999999999</v>
      </c>
      <c r="C94" s="93">
        <v>30.566700000000001</v>
      </c>
      <c r="D94" s="93" t="s">
        <v>9566</v>
      </c>
      <c r="E94" s="93" t="s">
        <v>6518</v>
      </c>
      <c r="F94" s="93" t="s">
        <v>13116</v>
      </c>
      <c r="G94" s="93">
        <v>450</v>
      </c>
      <c r="J94" t="b">
        <v>1</v>
      </c>
    </row>
    <row r="95" spans="1:10" x14ac:dyDescent="0.35">
      <c r="A95" s="93" t="s">
        <v>13018</v>
      </c>
      <c r="B95" s="93">
        <v>-20.427900000000001</v>
      </c>
      <c r="C95" s="93">
        <v>28.4084</v>
      </c>
      <c r="D95" s="93" t="s">
        <v>9566</v>
      </c>
      <c r="E95" s="93" t="s">
        <v>6518</v>
      </c>
      <c r="F95" s="93" t="s">
        <v>13019</v>
      </c>
      <c r="G95" s="93">
        <v>300</v>
      </c>
      <c r="J95" t="b">
        <v>1</v>
      </c>
    </row>
    <row r="96" spans="1:10" x14ac:dyDescent="0.35">
      <c r="A96" s="93" t="s">
        <v>12307</v>
      </c>
      <c r="B96" s="93">
        <v>-20.396000000000001</v>
      </c>
      <c r="C96" s="93">
        <v>-51.357300000000002</v>
      </c>
      <c r="D96" s="93" t="s">
        <v>9429</v>
      </c>
      <c r="E96" s="93" t="s">
        <v>6444</v>
      </c>
      <c r="F96" s="93" t="s">
        <v>12308</v>
      </c>
      <c r="G96" s="93">
        <v>1300</v>
      </c>
      <c r="I96" s="93" t="s">
        <v>12309</v>
      </c>
      <c r="J96" t="b">
        <v>1</v>
      </c>
    </row>
    <row r="97" spans="1:10" x14ac:dyDescent="0.35">
      <c r="A97" s="93" t="s">
        <v>13022</v>
      </c>
      <c r="B97" s="93">
        <v>-20.3889</v>
      </c>
      <c r="C97" s="93">
        <v>28.5152</v>
      </c>
      <c r="D97" s="93" t="s">
        <v>9566</v>
      </c>
      <c r="E97" s="93" t="s">
        <v>6518</v>
      </c>
      <c r="F97" s="93" t="s">
        <v>13023</v>
      </c>
      <c r="G97" s="93">
        <v>750</v>
      </c>
      <c r="J97" t="b">
        <v>1</v>
      </c>
    </row>
    <row r="98" spans="1:10" x14ac:dyDescent="0.35">
      <c r="A98" s="93" t="s">
        <v>13252</v>
      </c>
      <c r="B98" s="93">
        <v>-20.388000000000002</v>
      </c>
      <c r="C98" s="93">
        <v>32.373800000000003</v>
      </c>
      <c r="D98" s="93" t="s">
        <v>9566</v>
      </c>
      <c r="E98" s="93" t="s">
        <v>6518</v>
      </c>
      <c r="F98" s="93" t="s">
        <v>13253</v>
      </c>
      <c r="G98" s="93">
        <v>400</v>
      </c>
      <c r="J98" t="b">
        <v>1</v>
      </c>
    </row>
    <row r="99" spans="1:10" x14ac:dyDescent="0.35">
      <c r="A99" s="93" t="s">
        <v>12304</v>
      </c>
      <c r="B99" s="93">
        <v>-20.348099999999999</v>
      </c>
      <c r="C99" s="93">
        <v>-51.408360000000002</v>
      </c>
      <c r="D99" s="93" t="s">
        <v>9429</v>
      </c>
      <c r="E99" s="93" t="s">
        <v>6444</v>
      </c>
      <c r="F99" s="93" t="s">
        <v>12305</v>
      </c>
      <c r="G99" s="93">
        <v>4000</v>
      </c>
      <c r="I99" s="93" t="s">
        <v>12306</v>
      </c>
      <c r="J99" t="b">
        <v>1</v>
      </c>
    </row>
    <row r="100" spans="1:10" x14ac:dyDescent="0.35">
      <c r="A100" s="93" t="s">
        <v>12937</v>
      </c>
      <c r="B100" s="93">
        <v>-19.983329999999999</v>
      </c>
      <c r="C100" s="93">
        <v>23.41667</v>
      </c>
      <c r="D100" s="93" t="s">
        <v>9427</v>
      </c>
      <c r="E100" s="93" t="s">
        <v>6518</v>
      </c>
      <c r="F100" s="93" t="s">
        <v>12938</v>
      </c>
      <c r="G100" s="93">
        <v>4000</v>
      </c>
      <c r="J100" t="b">
        <v>1</v>
      </c>
    </row>
    <row r="101" spans="1:10" x14ac:dyDescent="0.35">
      <c r="A101" s="93" t="s">
        <v>13125</v>
      </c>
      <c r="B101" s="93">
        <v>-19.836549999999999</v>
      </c>
      <c r="C101" s="93">
        <v>30.782360000000001</v>
      </c>
      <c r="D101" s="93" t="s">
        <v>9566</v>
      </c>
      <c r="E101" s="93" t="s">
        <v>6518</v>
      </c>
      <c r="F101" s="93" t="s">
        <v>13126</v>
      </c>
      <c r="G101" s="93">
        <v>1500</v>
      </c>
      <c r="J101" t="b">
        <v>1</v>
      </c>
    </row>
    <row r="102" spans="1:10" x14ac:dyDescent="0.35">
      <c r="A102" s="93" t="s">
        <v>13692</v>
      </c>
      <c r="B102" s="93">
        <v>-19.8</v>
      </c>
      <c r="C102" s="93">
        <v>46.133330000000001</v>
      </c>
      <c r="D102" s="93" t="s">
        <v>9500</v>
      </c>
      <c r="E102" s="93" t="s">
        <v>6518</v>
      </c>
      <c r="F102" s="93" t="s">
        <v>13693</v>
      </c>
      <c r="G102" s="93">
        <v>1500</v>
      </c>
      <c r="J102" t="b">
        <v>1</v>
      </c>
    </row>
    <row r="103" spans="1:10" x14ac:dyDescent="0.35">
      <c r="A103" s="93" t="s">
        <v>13696</v>
      </c>
      <c r="B103" s="93">
        <v>-19.779399999999999</v>
      </c>
      <c r="C103" s="93">
        <v>47.110700000000001</v>
      </c>
      <c r="D103" s="93" t="s">
        <v>9500</v>
      </c>
      <c r="E103" s="93" t="s">
        <v>6518</v>
      </c>
      <c r="F103" s="93" t="s">
        <v>13697</v>
      </c>
      <c r="G103" s="93">
        <v>1000</v>
      </c>
      <c r="J103" t="b">
        <v>1</v>
      </c>
    </row>
    <row r="104" spans="1:10" x14ac:dyDescent="0.35">
      <c r="A104" s="93" t="s">
        <v>13694</v>
      </c>
      <c r="B104" s="93">
        <v>-19.555299999999999</v>
      </c>
      <c r="C104" s="93">
        <v>46.414949999999997</v>
      </c>
      <c r="D104" s="93" t="s">
        <v>9500</v>
      </c>
      <c r="E104" s="93" t="s">
        <v>2</v>
      </c>
      <c r="F104" s="93" t="s">
        <v>13695</v>
      </c>
      <c r="G104" s="93">
        <v>1000</v>
      </c>
      <c r="J104" t="b">
        <v>1</v>
      </c>
    </row>
    <row r="105" spans="1:10" x14ac:dyDescent="0.35">
      <c r="A105" s="93" t="s">
        <v>13056</v>
      </c>
      <c r="B105" s="93">
        <v>-19.513999999999999</v>
      </c>
      <c r="C105" s="93">
        <v>29.835000000000001</v>
      </c>
      <c r="D105" s="93" t="s">
        <v>9566</v>
      </c>
      <c r="E105" s="93" t="s">
        <v>6518</v>
      </c>
      <c r="F105" s="93" t="s">
        <v>13057</v>
      </c>
      <c r="G105" s="93">
        <v>600</v>
      </c>
      <c r="J105" t="b">
        <v>1</v>
      </c>
    </row>
    <row r="106" spans="1:10" x14ac:dyDescent="0.35">
      <c r="A106" s="93" t="s">
        <v>12345</v>
      </c>
      <c r="B106" s="93">
        <v>-19.455559999999998</v>
      </c>
      <c r="C106" s="93">
        <v>-44.172499999999999</v>
      </c>
      <c r="D106" s="93" t="s">
        <v>9429</v>
      </c>
      <c r="E106" s="93" t="s">
        <v>2</v>
      </c>
      <c r="F106" s="93" t="s">
        <v>12346</v>
      </c>
      <c r="G106" s="93">
        <v>1250</v>
      </c>
      <c r="J106" t="b">
        <v>1</v>
      </c>
    </row>
    <row r="107" spans="1:10" x14ac:dyDescent="0.35">
      <c r="A107" s="93" t="s">
        <v>13295</v>
      </c>
      <c r="B107" s="93">
        <v>-19.317</v>
      </c>
      <c r="C107" s="93">
        <v>33.241</v>
      </c>
      <c r="D107" s="93" t="s">
        <v>9516</v>
      </c>
      <c r="E107" s="93" t="s">
        <v>6518</v>
      </c>
      <c r="F107" s="93" t="s">
        <v>13296</v>
      </c>
      <c r="G107" s="93">
        <v>600</v>
      </c>
      <c r="J107" t="b">
        <v>1</v>
      </c>
    </row>
    <row r="108" spans="1:10" x14ac:dyDescent="0.35">
      <c r="A108" s="93" t="s">
        <v>13299</v>
      </c>
      <c r="B108" s="93">
        <v>-19.04335</v>
      </c>
      <c r="C108" s="93">
        <v>33.404649999999997</v>
      </c>
      <c r="D108" s="93" t="s">
        <v>9516</v>
      </c>
      <c r="E108" s="93" t="s">
        <v>6518</v>
      </c>
      <c r="F108" s="93" t="s">
        <v>13300</v>
      </c>
      <c r="G108" s="93">
        <v>100</v>
      </c>
      <c r="J108" t="b">
        <v>1</v>
      </c>
    </row>
    <row r="109" spans="1:10" x14ac:dyDescent="0.35">
      <c r="A109" s="93" t="s">
        <v>13700</v>
      </c>
      <c r="B109" s="93">
        <v>-18.9712</v>
      </c>
      <c r="C109" s="93">
        <v>48.578899999999997</v>
      </c>
      <c r="D109" s="93" t="s">
        <v>9500</v>
      </c>
      <c r="E109" s="93" t="s">
        <v>6518</v>
      </c>
      <c r="F109" s="93" t="s">
        <v>13701</v>
      </c>
      <c r="G109" s="93">
        <v>1000</v>
      </c>
      <c r="J109" t="b">
        <v>1</v>
      </c>
    </row>
    <row r="110" spans="1:10" x14ac:dyDescent="0.35">
      <c r="A110" s="93" t="s">
        <v>12286</v>
      </c>
      <c r="B110" s="93">
        <v>-18.773800000000001</v>
      </c>
      <c r="C110" s="93">
        <v>-52.624699999999997</v>
      </c>
      <c r="D110" s="93" t="s">
        <v>9429</v>
      </c>
      <c r="E110" s="93" t="s">
        <v>6444</v>
      </c>
      <c r="F110" s="93" t="s">
        <v>12287</v>
      </c>
      <c r="G110" s="93">
        <v>800</v>
      </c>
      <c r="J110" t="b">
        <v>1</v>
      </c>
    </row>
    <row r="111" spans="1:10" x14ac:dyDescent="0.35">
      <c r="A111" s="93" t="s">
        <v>13224</v>
      </c>
      <c r="B111" s="93">
        <v>-18.3904</v>
      </c>
      <c r="C111" s="93">
        <v>31.797799999999999</v>
      </c>
      <c r="D111" s="93" t="s">
        <v>9566</v>
      </c>
      <c r="E111" s="93" t="s">
        <v>6518</v>
      </c>
      <c r="F111" s="93" t="s">
        <v>13225</v>
      </c>
      <c r="G111" s="93">
        <v>1000</v>
      </c>
      <c r="J111" t="b">
        <v>1</v>
      </c>
    </row>
    <row r="112" spans="1:10" x14ac:dyDescent="0.35">
      <c r="A112" s="93" t="s">
        <v>13058</v>
      </c>
      <c r="B112" s="93">
        <v>-18.321000000000002</v>
      </c>
      <c r="C112" s="93">
        <v>29.849</v>
      </c>
      <c r="D112" s="93" t="s">
        <v>9566</v>
      </c>
      <c r="E112" s="93" t="s">
        <v>6518</v>
      </c>
      <c r="F112" s="93" t="s">
        <v>13059</v>
      </c>
      <c r="G112" s="93">
        <v>600</v>
      </c>
      <c r="J112" t="b">
        <v>1</v>
      </c>
    </row>
    <row r="113" spans="1:10" x14ac:dyDescent="0.35">
      <c r="A113" s="93" t="s">
        <v>13210</v>
      </c>
      <c r="B113" s="93">
        <v>-18.185300000000002</v>
      </c>
      <c r="C113" s="93">
        <v>31.551929999999999</v>
      </c>
      <c r="D113" s="93" t="s">
        <v>9566</v>
      </c>
      <c r="E113" s="93" t="s">
        <v>2</v>
      </c>
      <c r="F113" s="93" t="s">
        <v>13211</v>
      </c>
      <c r="G113" s="93">
        <v>1000</v>
      </c>
      <c r="J113" t="b">
        <v>1</v>
      </c>
    </row>
    <row r="114" spans="1:10" x14ac:dyDescent="0.35">
      <c r="A114" s="93" t="s">
        <v>13206</v>
      </c>
      <c r="B114" s="93">
        <v>-18.178000000000001</v>
      </c>
      <c r="C114" s="93">
        <v>31.503</v>
      </c>
      <c r="D114" s="93" t="s">
        <v>9566</v>
      </c>
      <c r="E114" s="93" t="s">
        <v>6518</v>
      </c>
      <c r="F114" s="93" t="s">
        <v>13207</v>
      </c>
      <c r="G114" s="93">
        <v>500</v>
      </c>
      <c r="J114" t="b">
        <v>1</v>
      </c>
    </row>
    <row r="115" spans="1:10" x14ac:dyDescent="0.35">
      <c r="A115" s="93" t="s">
        <v>13200</v>
      </c>
      <c r="B115" s="93">
        <v>-18.172709999999999</v>
      </c>
      <c r="C115" s="93">
        <v>31.464479999999998</v>
      </c>
      <c r="D115" s="93" t="s">
        <v>9566</v>
      </c>
      <c r="E115" s="93" t="s">
        <v>6518</v>
      </c>
      <c r="F115" s="93" t="s">
        <v>13201</v>
      </c>
      <c r="G115" s="93">
        <v>300</v>
      </c>
      <c r="J115" t="b">
        <v>1</v>
      </c>
    </row>
    <row r="116" spans="1:10" x14ac:dyDescent="0.35">
      <c r="A116" s="93" t="s">
        <v>13161</v>
      </c>
      <c r="B116" s="93">
        <v>-18.16667</v>
      </c>
      <c r="C116" s="93">
        <v>31.16667</v>
      </c>
      <c r="D116" s="93" t="s">
        <v>9566</v>
      </c>
      <c r="E116" s="93" t="s">
        <v>6518</v>
      </c>
      <c r="F116" s="93" t="s">
        <v>13162</v>
      </c>
      <c r="G116" s="93">
        <v>917</v>
      </c>
      <c r="J116" t="b">
        <v>1</v>
      </c>
    </row>
    <row r="117" spans="1:10" x14ac:dyDescent="0.35">
      <c r="A117" s="93" t="s">
        <v>13121</v>
      </c>
      <c r="B117" s="93">
        <v>-18.100100000000001</v>
      </c>
      <c r="C117" s="93">
        <v>30.662199999999999</v>
      </c>
      <c r="D117" s="93" t="s">
        <v>9566</v>
      </c>
      <c r="E117" s="93" t="s">
        <v>6518</v>
      </c>
      <c r="F117" s="93" t="s">
        <v>13122</v>
      </c>
      <c r="G117" s="93">
        <v>100</v>
      </c>
      <c r="J117" t="b">
        <v>1</v>
      </c>
    </row>
    <row r="118" spans="1:10" x14ac:dyDescent="0.35">
      <c r="A118" s="93" t="s">
        <v>12294</v>
      </c>
      <c r="B118" s="93">
        <v>-17.882300000000001</v>
      </c>
      <c r="C118" s="93">
        <v>-51.7273</v>
      </c>
      <c r="D118" s="93" t="s">
        <v>9429</v>
      </c>
      <c r="E118" s="93" t="s">
        <v>6444</v>
      </c>
      <c r="F118" s="93" t="s">
        <v>12295</v>
      </c>
      <c r="G118" s="93">
        <v>200</v>
      </c>
      <c r="I118" s="93" t="s">
        <v>12296</v>
      </c>
      <c r="J118" t="b">
        <v>1</v>
      </c>
    </row>
    <row r="119" spans="1:10" x14ac:dyDescent="0.35">
      <c r="A119" s="93" t="s">
        <v>12316</v>
      </c>
      <c r="B119" s="93">
        <v>-17.8078</v>
      </c>
      <c r="C119" s="93">
        <v>-50.899169999999998</v>
      </c>
      <c r="D119" s="93" t="s">
        <v>9429</v>
      </c>
      <c r="E119" s="93" t="s">
        <v>6444</v>
      </c>
      <c r="F119" s="93" t="s">
        <v>12317</v>
      </c>
      <c r="G119" s="93">
        <v>500</v>
      </c>
      <c r="J119" t="b">
        <v>1</v>
      </c>
    </row>
    <row r="120" spans="1:10" x14ac:dyDescent="0.35">
      <c r="A120" s="93" t="s">
        <v>13145</v>
      </c>
      <c r="B120" s="93">
        <v>-17.7242</v>
      </c>
      <c r="C120" s="93">
        <v>31.0199</v>
      </c>
      <c r="D120" s="93" t="s">
        <v>9566</v>
      </c>
      <c r="E120" s="93" t="s">
        <v>6518</v>
      </c>
      <c r="F120" s="93" t="s">
        <v>13146</v>
      </c>
      <c r="G120" s="93">
        <v>1000</v>
      </c>
      <c r="J120" t="b">
        <v>1</v>
      </c>
    </row>
    <row r="121" spans="1:10" x14ac:dyDescent="0.35">
      <c r="A121" s="93" t="s">
        <v>13153</v>
      </c>
      <c r="B121" s="93">
        <v>-17.703099999999999</v>
      </c>
      <c r="C121" s="93">
        <v>31.107800000000001</v>
      </c>
      <c r="D121" s="93" t="s">
        <v>9566</v>
      </c>
      <c r="E121" s="93" t="s">
        <v>6518</v>
      </c>
      <c r="F121" s="93" t="s">
        <v>13154</v>
      </c>
      <c r="G121" s="93">
        <v>400</v>
      </c>
      <c r="J121" t="b">
        <v>1</v>
      </c>
    </row>
    <row r="122" spans="1:10" x14ac:dyDescent="0.35">
      <c r="A122" s="93" t="s">
        <v>13698</v>
      </c>
      <c r="B122" s="93">
        <v>-17.699400000000001</v>
      </c>
      <c r="C122" s="93">
        <v>48.469900000000003</v>
      </c>
      <c r="D122" s="93" t="s">
        <v>9500</v>
      </c>
      <c r="E122" s="93" t="s">
        <v>6518</v>
      </c>
      <c r="F122" s="93" t="s">
        <v>13699</v>
      </c>
      <c r="G122" s="93">
        <v>750</v>
      </c>
      <c r="J122" t="b">
        <v>1</v>
      </c>
    </row>
    <row r="123" spans="1:10" x14ac:dyDescent="0.35">
      <c r="A123" s="93" t="s">
        <v>13151</v>
      </c>
      <c r="B123" s="93">
        <v>-17.694600000000001</v>
      </c>
      <c r="C123" s="93">
        <v>31.091000000000001</v>
      </c>
      <c r="D123" s="93" t="s">
        <v>9566</v>
      </c>
      <c r="E123" s="93" t="s">
        <v>6444</v>
      </c>
      <c r="F123" s="93" t="s">
        <v>13152</v>
      </c>
      <c r="G123" s="93">
        <v>1500</v>
      </c>
      <c r="J123" t="b">
        <v>1</v>
      </c>
    </row>
    <row r="124" spans="1:10" x14ac:dyDescent="0.35">
      <c r="A124" s="93" t="s">
        <v>12916</v>
      </c>
      <c r="B124" s="93">
        <v>-17.683299999999999</v>
      </c>
      <c r="C124" s="93">
        <v>15.3</v>
      </c>
      <c r="D124" s="93" t="s">
        <v>9518</v>
      </c>
      <c r="E124" s="93" t="s">
        <v>6444</v>
      </c>
      <c r="F124" s="93" t="s">
        <v>12917</v>
      </c>
      <c r="G124" s="93">
        <v>300</v>
      </c>
      <c r="J124" t="b">
        <v>1</v>
      </c>
    </row>
    <row r="125" spans="1:10" x14ac:dyDescent="0.35">
      <c r="A125" s="93" t="s">
        <v>13159</v>
      </c>
      <c r="B125" s="93">
        <v>-17.606999999999999</v>
      </c>
      <c r="C125" s="93">
        <v>31.140999999999998</v>
      </c>
      <c r="D125" s="93" t="s">
        <v>9566</v>
      </c>
      <c r="E125" s="93" t="s">
        <v>6518</v>
      </c>
      <c r="F125" s="93" t="s">
        <v>13160</v>
      </c>
      <c r="G125" s="93">
        <v>500</v>
      </c>
      <c r="J125" t="b">
        <v>1</v>
      </c>
    </row>
    <row r="126" spans="1:10" x14ac:dyDescent="0.35">
      <c r="A126" s="93" t="s">
        <v>13137</v>
      </c>
      <c r="B126" s="93">
        <v>-17.582999999999998</v>
      </c>
      <c r="C126" s="93">
        <v>30.966999999999999</v>
      </c>
      <c r="D126" s="93" t="s">
        <v>9566</v>
      </c>
      <c r="E126" s="93" t="s">
        <v>6518</v>
      </c>
      <c r="F126" s="93" t="s">
        <v>13138</v>
      </c>
      <c r="G126" s="93">
        <v>500</v>
      </c>
      <c r="J126" t="b">
        <v>1</v>
      </c>
    </row>
    <row r="127" spans="1:10" x14ac:dyDescent="0.35">
      <c r="A127" s="93" t="s">
        <v>13080</v>
      </c>
      <c r="B127" s="93">
        <v>-17.33333</v>
      </c>
      <c r="C127" s="93">
        <v>30.233329999999999</v>
      </c>
      <c r="D127" s="93" t="s">
        <v>9566</v>
      </c>
      <c r="E127" s="93" t="s">
        <v>6518</v>
      </c>
      <c r="F127" s="93" t="s">
        <v>13081</v>
      </c>
      <c r="G127" s="93">
        <v>917</v>
      </c>
      <c r="J127" t="b">
        <v>1</v>
      </c>
    </row>
    <row r="128" spans="1:10" x14ac:dyDescent="0.35">
      <c r="A128" s="93" t="s">
        <v>13191</v>
      </c>
      <c r="B128" s="93">
        <v>-17.3248</v>
      </c>
      <c r="C128" s="93">
        <v>31.334199999999999</v>
      </c>
      <c r="D128" s="93" t="s">
        <v>9566</v>
      </c>
      <c r="E128" s="93" t="s">
        <v>6518</v>
      </c>
      <c r="F128" s="93" t="s">
        <v>13192</v>
      </c>
      <c r="G128" s="93">
        <v>500</v>
      </c>
      <c r="J128" t="b">
        <v>1</v>
      </c>
    </row>
    <row r="129" spans="1:10" x14ac:dyDescent="0.35">
      <c r="A129" s="93" t="s">
        <v>12975</v>
      </c>
      <c r="B129" s="93">
        <v>-16.795999999999999</v>
      </c>
      <c r="C129" s="93">
        <v>27.074999999999999</v>
      </c>
      <c r="D129" s="93" t="s">
        <v>9564</v>
      </c>
      <c r="E129" s="93" t="s">
        <v>6518</v>
      </c>
      <c r="F129" s="93" t="s">
        <v>12976</v>
      </c>
      <c r="G129" s="93">
        <v>500</v>
      </c>
      <c r="J129" t="b">
        <v>1</v>
      </c>
    </row>
    <row r="130" spans="1:10" x14ac:dyDescent="0.35">
      <c r="A130" s="93" t="s">
        <v>12327</v>
      </c>
      <c r="B130" s="93">
        <v>-16.5</v>
      </c>
      <c r="C130" s="93">
        <v>-49.28</v>
      </c>
      <c r="D130" s="93" t="s">
        <v>9429</v>
      </c>
      <c r="E130" s="93" t="s">
        <v>6444</v>
      </c>
      <c r="F130" s="93" t="s">
        <v>12328</v>
      </c>
      <c r="G130" s="93">
        <v>1000</v>
      </c>
      <c r="J130" t="b">
        <v>1</v>
      </c>
    </row>
    <row r="131" spans="1:10" x14ac:dyDescent="0.35">
      <c r="A131" s="93" t="s">
        <v>12341</v>
      </c>
      <c r="B131" s="93">
        <v>-16.383299999999998</v>
      </c>
      <c r="C131" s="93">
        <v>-46.883330000000001</v>
      </c>
      <c r="D131" s="93" t="s">
        <v>9429</v>
      </c>
      <c r="E131" s="93" t="s">
        <v>6444</v>
      </c>
      <c r="F131" s="93" t="s">
        <v>12342</v>
      </c>
      <c r="G131" s="93">
        <v>2000</v>
      </c>
      <c r="J131" t="b">
        <v>1</v>
      </c>
    </row>
    <row r="132" spans="1:10" x14ac:dyDescent="0.35">
      <c r="A132" s="93" t="s">
        <v>12981</v>
      </c>
      <c r="B132" s="93">
        <v>-16.241</v>
      </c>
      <c r="C132" s="93">
        <v>27.442</v>
      </c>
      <c r="D132" s="93" t="s">
        <v>9564</v>
      </c>
      <c r="E132" s="93" t="s">
        <v>6518</v>
      </c>
      <c r="F132" s="93" t="s">
        <v>12982</v>
      </c>
      <c r="G132" s="93">
        <v>1000</v>
      </c>
      <c r="J132" t="b">
        <v>1</v>
      </c>
    </row>
    <row r="133" spans="1:10" x14ac:dyDescent="0.35">
      <c r="A133" s="93" t="s">
        <v>12983</v>
      </c>
      <c r="B133" s="93">
        <v>-16.240500000000001</v>
      </c>
      <c r="C133" s="93">
        <v>27.4421</v>
      </c>
      <c r="D133" s="93" t="s">
        <v>9564</v>
      </c>
      <c r="E133" s="93" t="s">
        <v>6518</v>
      </c>
      <c r="F133" s="93" t="s">
        <v>12984</v>
      </c>
      <c r="G133" s="93">
        <v>200</v>
      </c>
      <c r="J133" t="b">
        <v>1</v>
      </c>
    </row>
    <row r="134" spans="1:10" x14ac:dyDescent="0.35">
      <c r="A134" s="93" t="s">
        <v>13404</v>
      </c>
      <c r="B134" s="93">
        <v>-16.078499999999998</v>
      </c>
      <c r="C134" s="93">
        <v>34.824399999999997</v>
      </c>
      <c r="D134" s="93" t="s">
        <v>9502</v>
      </c>
      <c r="E134" s="93" t="s">
        <v>6518</v>
      </c>
      <c r="F134" s="93" t="s">
        <v>13405</v>
      </c>
      <c r="G134" s="93">
        <v>200</v>
      </c>
      <c r="J134" t="b">
        <v>1</v>
      </c>
    </row>
    <row r="135" spans="1:10" ht="23.5" customHeight="1" x14ac:dyDescent="0.35">
      <c r="A135" s="93" t="s">
        <v>12334</v>
      </c>
      <c r="B135" s="93">
        <v>-15.932700000000001</v>
      </c>
      <c r="C135" s="93">
        <v>-48.1447</v>
      </c>
      <c r="D135" s="93" t="s">
        <v>9429</v>
      </c>
      <c r="E135" s="93" t="s">
        <v>6444</v>
      </c>
      <c r="F135" s="93" t="s">
        <v>12335</v>
      </c>
      <c r="G135" s="93">
        <v>300</v>
      </c>
      <c r="I135" s="93" t="s">
        <v>12336</v>
      </c>
      <c r="J135" t="b">
        <v>1</v>
      </c>
    </row>
    <row r="136" spans="1:10" x14ac:dyDescent="0.35">
      <c r="A136" s="93" t="s">
        <v>13414</v>
      </c>
      <c r="B136" s="93">
        <v>-15.916700000000001</v>
      </c>
      <c r="C136" s="93">
        <v>35.066670000000002</v>
      </c>
      <c r="D136" s="93" t="s">
        <v>9502</v>
      </c>
      <c r="E136" s="93" t="s">
        <v>6444</v>
      </c>
      <c r="F136" s="93" t="s">
        <v>13415</v>
      </c>
      <c r="G136" s="93">
        <v>1000</v>
      </c>
      <c r="J136" t="b">
        <v>1</v>
      </c>
    </row>
    <row r="137" spans="1:10" x14ac:dyDescent="0.35">
      <c r="A137" s="93" t="s">
        <v>12349</v>
      </c>
      <c r="B137" s="93">
        <v>-15.8028</v>
      </c>
      <c r="C137" s="93">
        <v>-43.300829999999998</v>
      </c>
      <c r="D137" s="93" t="s">
        <v>9429</v>
      </c>
      <c r="E137" s="93" t="s">
        <v>6444</v>
      </c>
      <c r="F137" s="93" t="s">
        <v>12350</v>
      </c>
      <c r="G137" s="93">
        <v>300</v>
      </c>
      <c r="J137" t="b">
        <v>1</v>
      </c>
    </row>
    <row r="138" spans="1:10" x14ac:dyDescent="0.35">
      <c r="A138" s="93" t="s">
        <v>12337</v>
      </c>
      <c r="B138" s="93">
        <v>-15.600899999999999</v>
      </c>
      <c r="C138" s="93">
        <v>-47.714300000000001</v>
      </c>
      <c r="D138" s="93" t="s">
        <v>9429</v>
      </c>
      <c r="E138" s="93" t="s">
        <v>6444</v>
      </c>
      <c r="F138" s="93" t="s">
        <v>12338</v>
      </c>
      <c r="G138" s="93">
        <v>1000</v>
      </c>
      <c r="J138" t="b">
        <v>1</v>
      </c>
    </row>
    <row r="139" spans="1:10" x14ac:dyDescent="0.35">
      <c r="A139" s="93" t="s">
        <v>13002</v>
      </c>
      <c r="B139" s="93">
        <v>-15.548</v>
      </c>
      <c r="C139" s="93">
        <v>28.251000000000001</v>
      </c>
      <c r="D139" s="93" t="s">
        <v>9564</v>
      </c>
      <c r="E139" s="93" t="s">
        <v>6518</v>
      </c>
      <c r="F139" s="93" t="s">
        <v>13003</v>
      </c>
      <c r="G139" s="93">
        <v>550</v>
      </c>
      <c r="J139" t="b">
        <v>1</v>
      </c>
    </row>
    <row r="140" spans="1:10" x14ac:dyDescent="0.35">
      <c r="A140" s="93" t="s">
        <v>13434</v>
      </c>
      <c r="B140" s="93">
        <v>-15.473000000000001</v>
      </c>
      <c r="C140" s="93">
        <v>35.450200000000002</v>
      </c>
      <c r="D140" s="93" t="s">
        <v>9502</v>
      </c>
      <c r="E140" s="93" t="s">
        <v>6518</v>
      </c>
      <c r="F140" s="93" t="s">
        <v>13435</v>
      </c>
      <c r="G140" s="93">
        <v>1000</v>
      </c>
      <c r="J140" t="b">
        <v>1</v>
      </c>
    </row>
    <row r="141" spans="1:10" x14ac:dyDescent="0.35">
      <c r="A141" s="93" t="s">
        <v>13014</v>
      </c>
      <c r="B141" s="93">
        <v>-15.395</v>
      </c>
      <c r="C141" s="93">
        <v>28.334499999999998</v>
      </c>
      <c r="D141" s="93" t="s">
        <v>9564</v>
      </c>
      <c r="E141" s="93" t="s">
        <v>6518</v>
      </c>
      <c r="F141" s="93" t="s">
        <v>13015</v>
      </c>
      <c r="G141" s="93">
        <v>300</v>
      </c>
      <c r="J141" t="b">
        <v>1</v>
      </c>
    </row>
    <row r="142" spans="1:10" x14ac:dyDescent="0.35">
      <c r="A142" s="93" t="s">
        <v>13436</v>
      </c>
      <c r="B142" s="93">
        <v>-15.35</v>
      </c>
      <c r="C142" s="93">
        <v>35.5</v>
      </c>
      <c r="D142" s="93" t="s">
        <v>9502</v>
      </c>
      <c r="E142" s="93" t="s">
        <v>6518</v>
      </c>
      <c r="F142" s="93" t="s">
        <v>13437</v>
      </c>
      <c r="G142" s="93">
        <v>500</v>
      </c>
      <c r="J142" t="b">
        <v>1</v>
      </c>
    </row>
    <row r="143" spans="1:10" x14ac:dyDescent="0.35">
      <c r="A143" s="93" t="s">
        <v>13008</v>
      </c>
      <c r="B143" s="93">
        <v>-15.30204</v>
      </c>
      <c r="C143" s="93">
        <v>28.30331</v>
      </c>
      <c r="D143" s="93" t="s">
        <v>9564</v>
      </c>
      <c r="E143" s="93" t="s">
        <v>6518</v>
      </c>
      <c r="F143" s="93" t="s">
        <v>13009</v>
      </c>
      <c r="G143" s="93">
        <v>500</v>
      </c>
      <c r="J143" t="b">
        <v>1</v>
      </c>
    </row>
    <row r="144" spans="1:10" x14ac:dyDescent="0.35">
      <c r="A144" s="93" t="s">
        <v>13430</v>
      </c>
      <c r="B144" s="93">
        <v>-15.283200000000001</v>
      </c>
      <c r="C144" s="93">
        <v>35.404800000000002</v>
      </c>
      <c r="D144" s="93" t="s">
        <v>9502</v>
      </c>
      <c r="E144" s="93" t="s">
        <v>6518</v>
      </c>
      <c r="F144" s="93" t="s">
        <v>13431</v>
      </c>
      <c r="G144" s="93">
        <v>200</v>
      </c>
      <c r="J144" t="b">
        <v>1</v>
      </c>
    </row>
    <row r="145" spans="1:10" x14ac:dyDescent="0.35">
      <c r="A145" s="93" t="s">
        <v>13020</v>
      </c>
      <c r="B145" s="93">
        <v>-15.2477</v>
      </c>
      <c r="C145" s="93">
        <v>28.482099999999999</v>
      </c>
      <c r="D145" s="93" t="s">
        <v>9564</v>
      </c>
      <c r="E145" s="93" t="s">
        <v>6444</v>
      </c>
      <c r="F145" s="93" t="s">
        <v>13021</v>
      </c>
      <c r="G145" s="93">
        <v>2500</v>
      </c>
      <c r="J145" t="b">
        <v>1</v>
      </c>
    </row>
    <row r="146" spans="1:10" x14ac:dyDescent="0.35">
      <c r="A146" s="93" t="s">
        <v>12987</v>
      </c>
      <c r="B146" s="93">
        <v>-14.9711</v>
      </c>
      <c r="C146" s="93">
        <v>28.101959999999998</v>
      </c>
      <c r="D146" s="93" t="s">
        <v>9564</v>
      </c>
      <c r="E146" s="93" t="s">
        <v>6444</v>
      </c>
      <c r="F146" s="93" t="s">
        <v>12988</v>
      </c>
      <c r="G146" s="93">
        <v>5000</v>
      </c>
      <c r="J146" t="b">
        <v>1</v>
      </c>
    </row>
    <row r="147" spans="1:10" x14ac:dyDescent="0.35">
      <c r="A147" s="93" t="s">
        <v>12985</v>
      </c>
      <c r="B147" s="93">
        <v>-14.9476</v>
      </c>
      <c r="C147" s="93">
        <v>28.0884</v>
      </c>
      <c r="D147" s="93" t="s">
        <v>9564</v>
      </c>
      <c r="E147" s="93" t="s">
        <v>6444</v>
      </c>
      <c r="F147" s="93" t="s">
        <v>12986</v>
      </c>
      <c r="G147" s="93">
        <v>3500</v>
      </c>
      <c r="J147" t="b">
        <v>1</v>
      </c>
    </row>
    <row r="148" spans="1:10" x14ac:dyDescent="0.35">
      <c r="A148" s="93" t="s">
        <v>12992</v>
      </c>
      <c r="B148" s="93">
        <v>-14.792999999999999</v>
      </c>
      <c r="C148" s="93">
        <v>28.195</v>
      </c>
      <c r="D148" s="93" t="s">
        <v>9564</v>
      </c>
      <c r="E148" s="93" t="s">
        <v>6518</v>
      </c>
      <c r="F148" s="93" t="s">
        <v>12993</v>
      </c>
      <c r="G148" s="93">
        <v>500</v>
      </c>
      <c r="J148" t="b">
        <v>1</v>
      </c>
    </row>
    <row r="149" spans="1:10" x14ac:dyDescent="0.35">
      <c r="A149" s="93" t="s">
        <v>13374</v>
      </c>
      <c r="B149" s="93">
        <v>-14.3561</v>
      </c>
      <c r="C149" s="93">
        <v>34.4253</v>
      </c>
      <c r="D149" s="93" t="s">
        <v>9502</v>
      </c>
      <c r="E149" s="93" t="s">
        <v>6518</v>
      </c>
      <c r="F149" s="93" t="s">
        <v>13375</v>
      </c>
      <c r="G149" s="93">
        <v>1000</v>
      </c>
      <c r="J149" t="b">
        <v>1</v>
      </c>
    </row>
    <row r="150" spans="1:10" x14ac:dyDescent="0.35">
      <c r="A150" s="93" t="s">
        <v>13321</v>
      </c>
      <c r="B150" s="93">
        <v>-14.1915</v>
      </c>
      <c r="C150" s="93">
        <v>33.776299999999999</v>
      </c>
      <c r="D150" s="93" t="s">
        <v>9502</v>
      </c>
      <c r="E150" s="93" t="s">
        <v>6518</v>
      </c>
      <c r="F150" s="93" t="s">
        <v>13322</v>
      </c>
      <c r="G150" s="93">
        <v>100</v>
      </c>
      <c r="I150" s="97" t="s">
        <v>13323</v>
      </c>
      <c r="J150" t="b">
        <v>1</v>
      </c>
    </row>
    <row r="151" spans="1:10" x14ac:dyDescent="0.35">
      <c r="A151" s="93" t="s">
        <v>13318</v>
      </c>
      <c r="B151" s="93">
        <v>-13.973750000000001</v>
      </c>
      <c r="C151" s="93">
        <v>33.652760000000001</v>
      </c>
      <c r="D151" s="93" t="s">
        <v>9502</v>
      </c>
      <c r="E151" s="93" t="s">
        <v>6518</v>
      </c>
      <c r="F151" s="93" t="s">
        <v>13319</v>
      </c>
      <c r="G151" s="93">
        <v>1000</v>
      </c>
      <c r="I151" s="93" t="s">
        <v>13320</v>
      </c>
      <c r="J151" t="b">
        <v>1</v>
      </c>
    </row>
    <row r="152" spans="1:10" x14ac:dyDescent="0.35">
      <c r="A152" s="93" t="s">
        <v>13316</v>
      </c>
      <c r="B152" s="93">
        <v>-13.916700000000001</v>
      </c>
      <c r="C152" s="93">
        <v>33.65</v>
      </c>
      <c r="D152" s="93" t="s">
        <v>9502</v>
      </c>
      <c r="E152" s="93" t="s">
        <v>6444</v>
      </c>
      <c r="F152" s="93" t="s">
        <v>13317</v>
      </c>
      <c r="G152" s="93">
        <v>1000</v>
      </c>
      <c r="J152" t="b">
        <v>1</v>
      </c>
    </row>
    <row r="153" spans="1:10" x14ac:dyDescent="0.35">
      <c r="A153" s="93" t="s">
        <v>13363</v>
      </c>
      <c r="B153" s="93">
        <v>-13.6778</v>
      </c>
      <c r="C153" s="93">
        <v>34.267600000000002</v>
      </c>
      <c r="D153" s="93" t="s">
        <v>9502</v>
      </c>
      <c r="E153" s="93" t="s">
        <v>6444</v>
      </c>
      <c r="F153" s="93" t="s">
        <v>13364</v>
      </c>
      <c r="G153" s="93">
        <v>300</v>
      </c>
      <c r="J153" t="b">
        <v>1</v>
      </c>
    </row>
    <row r="154" spans="1:10" x14ac:dyDescent="0.35">
      <c r="A154" s="93" t="s">
        <v>13384</v>
      </c>
      <c r="B154" s="93">
        <v>-13.675000000000001</v>
      </c>
      <c r="C154" s="93">
        <v>34.582000000000001</v>
      </c>
      <c r="D154" s="93" t="s">
        <v>9502</v>
      </c>
      <c r="E154" s="93" t="s">
        <v>6518</v>
      </c>
      <c r="F154" s="93" t="s">
        <v>13385</v>
      </c>
      <c r="G154" s="93">
        <v>350</v>
      </c>
      <c r="J154" t="b">
        <v>1</v>
      </c>
    </row>
    <row r="155" spans="1:10" x14ac:dyDescent="0.35">
      <c r="A155" s="93" t="s">
        <v>13268</v>
      </c>
      <c r="B155" s="93">
        <v>-13.6456</v>
      </c>
      <c r="C155" s="93">
        <v>32.560299999999998</v>
      </c>
      <c r="D155" s="93" t="s">
        <v>9564</v>
      </c>
      <c r="E155" s="93" t="s">
        <v>6518</v>
      </c>
      <c r="F155" s="93" t="s">
        <v>13269</v>
      </c>
      <c r="G155" s="93">
        <v>300</v>
      </c>
      <c r="J155" t="b">
        <v>1</v>
      </c>
    </row>
    <row r="156" spans="1:10" x14ac:dyDescent="0.35">
      <c r="A156" s="93" t="s">
        <v>13264</v>
      </c>
      <c r="B156" s="93">
        <v>-13.644399999999999</v>
      </c>
      <c r="C156" s="93">
        <v>32.555</v>
      </c>
      <c r="D156" s="93" t="s">
        <v>9564</v>
      </c>
      <c r="E156" s="93" t="s">
        <v>6518</v>
      </c>
      <c r="F156" s="93" t="s">
        <v>13265</v>
      </c>
      <c r="G156" s="93">
        <v>500</v>
      </c>
      <c r="J156" t="b">
        <v>1</v>
      </c>
    </row>
    <row r="157" spans="1:10" x14ac:dyDescent="0.35">
      <c r="A157" s="93" t="s">
        <v>13339</v>
      </c>
      <c r="B157" s="93">
        <v>-13.6167</v>
      </c>
      <c r="C157" s="93">
        <v>33.933</v>
      </c>
      <c r="D157" s="93" t="s">
        <v>9502</v>
      </c>
      <c r="E157" s="93" t="s">
        <v>6444</v>
      </c>
      <c r="F157" s="93" t="s">
        <v>13340</v>
      </c>
      <c r="G157" s="93">
        <v>500</v>
      </c>
      <c r="J157" t="b">
        <v>1</v>
      </c>
    </row>
    <row r="158" spans="1:10" x14ac:dyDescent="0.35">
      <c r="A158" s="93" t="s">
        <v>13254</v>
      </c>
      <c r="B158" s="93">
        <v>-13.1</v>
      </c>
      <c r="C158" s="93">
        <v>32.4</v>
      </c>
      <c r="D158" s="93" t="s">
        <v>9564</v>
      </c>
      <c r="E158" s="93" t="s">
        <v>6518</v>
      </c>
      <c r="F158" s="93" t="s">
        <v>13255</v>
      </c>
      <c r="G158" s="93">
        <v>100000</v>
      </c>
      <c r="J158" t="b">
        <v>1</v>
      </c>
    </row>
    <row r="159" spans="1:10" x14ac:dyDescent="0.35">
      <c r="A159" s="93" t="s">
        <v>13301</v>
      </c>
      <c r="B159" s="93">
        <v>-12.111599999999999</v>
      </c>
      <c r="C159" s="93">
        <v>33.411799999999999</v>
      </c>
      <c r="D159" s="93" t="s">
        <v>9502</v>
      </c>
      <c r="E159" s="93" t="s">
        <v>6444</v>
      </c>
      <c r="F159" s="93" t="s">
        <v>13302</v>
      </c>
      <c r="G159" s="93">
        <v>300</v>
      </c>
      <c r="J159" t="b">
        <v>1</v>
      </c>
    </row>
    <row r="160" spans="1:10" x14ac:dyDescent="0.35">
      <c r="A160" s="93" t="s">
        <v>13347</v>
      </c>
      <c r="B160" s="93">
        <v>-11.4253</v>
      </c>
      <c r="C160" s="93">
        <v>34.045499999999997</v>
      </c>
      <c r="D160" s="93" t="s">
        <v>9502</v>
      </c>
      <c r="E160" s="93" t="s">
        <v>6444</v>
      </c>
      <c r="F160" s="93" t="s">
        <v>13348</v>
      </c>
      <c r="G160" s="93">
        <v>500</v>
      </c>
      <c r="J160" t="b">
        <v>1</v>
      </c>
    </row>
    <row r="161" spans="1:10" x14ac:dyDescent="0.35">
      <c r="A161" s="93" t="s">
        <v>12357</v>
      </c>
      <c r="B161" s="93">
        <v>-11.376899999999999</v>
      </c>
      <c r="C161" s="93">
        <v>-37.673900000000003</v>
      </c>
      <c r="D161" s="93" t="s">
        <v>9429</v>
      </c>
      <c r="E161" s="93" t="s">
        <v>2</v>
      </c>
      <c r="F161" s="93" t="s">
        <v>12358</v>
      </c>
      <c r="G161" s="93">
        <v>1000</v>
      </c>
      <c r="I161" s="93" t="s">
        <v>12359</v>
      </c>
      <c r="J161" t="b">
        <v>1</v>
      </c>
    </row>
    <row r="162" spans="1:10" x14ac:dyDescent="0.35">
      <c r="A162" s="93" t="s">
        <v>13028</v>
      </c>
      <c r="B162" s="93">
        <v>-11.241400000000001</v>
      </c>
      <c r="C162" s="93">
        <v>28.950800000000001</v>
      </c>
      <c r="D162" s="93" t="s">
        <v>9564</v>
      </c>
      <c r="E162" s="93" t="s">
        <v>6444</v>
      </c>
      <c r="F162" s="93" t="s">
        <v>13029</v>
      </c>
      <c r="G162" s="93">
        <v>500</v>
      </c>
      <c r="J162" t="b">
        <v>1</v>
      </c>
    </row>
    <row r="163" spans="1:10" x14ac:dyDescent="0.35">
      <c r="A163" s="93" t="s">
        <v>13030</v>
      </c>
      <c r="B163" s="93">
        <v>-11.239699999999999</v>
      </c>
      <c r="C163" s="93">
        <v>28.954699999999999</v>
      </c>
      <c r="D163" s="93" t="s">
        <v>9564</v>
      </c>
      <c r="E163" s="93" t="s">
        <v>6518</v>
      </c>
      <c r="F163" s="93" t="s">
        <v>13031</v>
      </c>
      <c r="G163" s="93">
        <v>500</v>
      </c>
      <c r="J163" t="b">
        <v>1</v>
      </c>
    </row>
    <row r="164" spans="1:10" x14ac:dyDescent="0.35">
      <c r="A164" s="93" t="s">
        <v>12368</v>
      </c>
      <c r="B164" s="93">
        <v>-10.923299999999999</v>
      </c>
      <c r="C164" s="93">
        <v>-37.199199999999998</v>
      </c>
      <c r="D164" s="93" t="s">
        <v>9429</v>
      </c>
      <c r="E164" s="93" t="s">
        <v>6444</v>
      </c>
      <c r="F164" s="93" t="s">
        <v>12369</v>
      </c>
      <c r="G164" s="93">
        <v>200</v>
      </c>
      <c r="J164" t="b">
        <v>1</v>
      </c>
    </row>
    <row r="165" spans="1:10" x14ac:dyDescent="0.35">
      <c r="A165" s="93" t="s">
        <v>13479</v>
      </c>
      <c r="B165" s="93">
        <v>-10.71</v>
      </c>
      <c r="C165" s="93">
        <v>36.83</v>
      </c>
      <c r="D165" s="93" t="s">
        <v>9550</v>
      </c>
      <c r="E165" s="93" t="s">
        <v>6518</v>
      </c>
      <c r="F165" s="93" t="s">
        <v>13480</v>
      </c>
      <c r="G165" s="93">
        <v>40000</v>
      </c>
      <c r="J165" t="b">
        <v>1</v>
      </c>
    </row>
    <row r="166" spans="1:10" x14ac:dyDescent="0.35">
      <c r="A166" s="93" t="s">
        <v>12360</v>
      </c>
      <c r="B166" s="93">
        <v>-10.6023</v>
      </c>
      <c r="C166" s="93">
        <v>-37.636539999999997</v>
      </c>
      <c r="D166" s="93" t="s">
        <v>9429</v>
      </c>
      <c r="E166" s="93" t="s">
        <v>2</v>
      </c>
      <c r="F166" s="93" t="s">
        <v>12361</v>
      </c>
      <c r="G166" s="93">
        <v>500</v>
      </c>
      <c r="J166" t="b">
        <v>1</v>
      </c>
    </row>
    <row r="167" spans="1:10" x14ac:dyDescent="0.35">
      <c r="A167" s="93" t="s">
        <v>13181</v>
      </c>
      <c r="B167" s="93">
        <v>-10.173999999999999</v>
      </c>
      <c r="C167" s="93">
        <v>31.225999999999999</v>
      </c>
      <c r="D167" s="93" t="s">
        <v>9564</v>
      </c>
      <c r="E167" s="93" t="s">
        <v>6518</v>
      </c>
      <c r="F167" s="93" t="s">
        <v>13182</v>
      </c>
      <c r="G167" s="93">
        <v>500</v>
      </c>
      <c r="J167" t="b">
        <v>1</v>
      </c>
    </row>
    <row r="168" spans="1:10" x14ac:dyDescent="0.35">
      <c r="A168" s="93" t="s">
        <v>13398</v>
      </c>
      <c r="B168" s="93">
        <v>-9.3833300000000008</v>
      </c>
      <c r="C168" s="93">
        <v>34.766669999999998</v>
      </c>
      <c r="D168" s="93" t="s">
        <v>9550</v>
      </c>
      <c r="E168" s="93" t="s">
        <v>6518</v>
      </c>
      <c r="F168" s="93" t="s">
        <v>13399</v>
      </c>
      <c r="G168" s="93">
        <v>30000</v>
      </c>
      <c r="J168" t="b">
        <v>1</v>
      </c>
    </row>
    <row r="169" spans="1:10" x14ac:dyDescent="0.35">
      <c r="A169" s="93" t="s">
        <v>12355</v>
      </c>
      <c r="B169" s="93">
        <v>-9.32</v>
      </c>
      <c r="C169" s="93">
        <v>-40.5625</v>
      </c>
      <c r="D169" s="93" t="s">
        <v>9429</v>
      </c>
      <c r="E169" s="93" t="s">
        <v>6444</v>
      </c>
      <c r="F169" s="93" t="s">
        <v>12356</v>
      </c>
      <c r="G169" s="93">
        <v>300</v>
      </c>
      <c r="J169" t="b">
        <v>1</v>
      </c>
    </row>
    <row r="170" spans="1:10" x14ac:dyDescent="0.35">
      <c r="A170" s="93" t="s">
        <v>13293</v>
      </c>
      <c r="B170" s="93">
        <v>-9.15</v>
      </c>
      <c r="C170" s="93">
        <v>33.15</v>
      </c>
      <c r="D170" s="93" t="s">
        <v>9550</v>
      </c>
      <c r="E170" s="93" t="s">
        <v>6518</v>
      </c>
      <c r="F170" s="93" t="s">
        <v>13294</v>
      </c>
      <c r="G170" s="93">
        <v>20000</v>
      </c>
      <c r="J170" t="b">
        <v>1</v>
      </c>
    </row>
    <row r="171" spans="1:10" x14ac:dyDescent="0.35">
      <c r="A171" s="93" t="s">
        <v>13483</v>
      </c>
      <c r="B171" s="93">
        <v>-9.0343</v>
      </c>
      <c r="C171" s="93">
        <v>36.845280000000002</v>
      </c>
      <c r="D171" s="93" t="s">
        <v>9550</v>
      </c>
      <c r="E171" s="93" t="s">
        <v>6518</v>
      </c>
      <c r="F171" s="93" t="s">
        <v>13484</v>
      </c>
      <c r="G171" s="93">
        <v>1000</v>
      </c>
      <c r="J171" t="b">
        <v>1</v>
      </c>
    </row>
    <row r="172" spans="1:10" x14ac:dyDescent="0.35">
      <c r="A172" s="93" t="s">
        <v>13485</v>
      </c>
      <c r="B172" s="93">
        <v>-9.0343</v>
      </c>
      <c r="C172" s="93">
        <v>36.846699999999998</v>
      </c>
      <c r="D172" s="93" t="s">
        <v>9550</v>
      </c>
      <c r="E172" s="93" t="s">
        <v>6518</v>
      </c>
      <c r="F172" s="93" t="s">
        <v>13486</v>
      </c>
      <c r="G172" s="93">
        <v>650</v>
      </c>
      <c r="J172" t="b">
        <v>1</v>
      </c>
    </row>
    <row r="173" spans="1:10" x14ac:dyDescent="0.35">
      <c r="A173" s="93" t="s">
        <v>13308</v>
      </c>
      <c r="B173" s="93">
        <v>-8.9160000000000004</v>
      </c>
      <c r="C173" s="93">
        <v>33.514000000000003</v>
      </c>
      <c r="D173" s="93" t="s">
        <v>9550</v>
      </c>
      <c r="E173" s="93" t="s">
        <v>6518</v>
      </c>
      <c r="F173" s="93" t="s">
        <v>13309</v>
      </c>
      <c r="G173" s="93">
        <v>600</v>
      </c>
      <c r="J173" t="b">
        <v>1</v>
      </c>
    </row>
    <row r="174" spans="1:10" x14ac:dyDescent="0.35">
      <c r="A174" s="93" t="s">
        <v>13341</v>
      </c>
      <c r="B174" s="93">
        <v>-8.9111999999999991</v>
      </c>
      <c r="C174" s="93">
        <v>33.957999999999998</v>
      </c>
      <c r="D174" s="93" t="s">
        <v>9550</v>
      </c>
      <c r="E174" s="93" t="s">
        <v>6518</v>
      </c>
      <c r="F174" s="93" t="s">
        <v>13342</v>
      </c>
      <c r="G174" s="93">
        <v>1000</v>
      </c>
      <c r="J174" t="b">
        <v>1</v>
      </c>
    </row>
    <row r="175" spans="1:10" x14ac:dyDescent="0.35">
      <c r="A175" s="93" t="s">
        <v>13334</v>
      </c>
      <c r="B175" s="93">
        <v>-8.8160000000000007</v>
      </c>
      <c r="C175" s="93">
        <v>33.859000000000002</v>
      </c>
      <c r="D175" s="93" t="s">
        <v>9550</v>
      </c>
      <c r="E175" s="93" t="s">
        <v>6518</v>
      </c>
      <c r="F175" s="93" t="s">
        <v>13335</v>
      </c>
      <c r="G175" s="93">
        <v>3000</v>
      </c>
      <c r="J175" t="b">
        <v>1</v>
      </c>
    </row>
    <row r="176" spans="1:10" x14ac:dyDescent="0.35">
      <c r="A176" s="93" t="s">
        <v>13420</v>
      </c>
      <c r="B176" s="93">
        <v>-8.5410000000000004</v>
      </c>
      <c r="C176" s="93">
        <v>35.168999999999997</v>
      </c>
      <c r="D176" s="93" t="s">
        <v>9550</v>
      </c>
      <c r="E176" s="93" t="s">
        <v>6518</v>
      </c>
      <c r="F176" s="93" t="s">
        <v>13421</v>
      </c>
      <c r="G176" s="93">
        <v>750</v>
      </c>
      <c r="J176" t="b">
        <v>1</v>
      </c>
    </row>
    <row r="177" spans="1:10" x14ac:dyDescent="0.35">
      <c r="A177" s="93" t="s">
        <v>13376</v>
      </c>
      <c r="B177" s="93">
        <v>-7.8490000000000002</v>
      </c>
      <c r="C177" s="93">
        <v>34.436999999999998</v>
      </c>
      <c r="D177" s="93" t="s">
        <v>9550</v>
      </c>
      <c r="E177" s="93" t="s">
        <v>6518</v>
      </c>
      <c r="F177" s="93" t="s">
        <v>13377</v>
      </c>
      <c r="G177" s="93">
        <v>5000</v>
      </c>
      <c r="J177" t="b">
        <v>1</v>
      </c>
    </row>
    <row r="178" spans="1:10" x14ac:dyDescent="0.35">
      <c r="A178" s="93" t="s">
        <v>13497</v>
      </c>
      <c r="B178" s="93">
        <v>-7.4139999999999997</v>
      </c>
      <c r="C178" s="93">
        <v>36.960999999999999</v>
      </c>
      <c r="D178" s="93" t="s">
        <v>9550</v>
      </c>
      <c r="E178" s="93" t="s">
        <v>6518</v>
      </c>
      <c r="F178" s="93" t="s">
        <v>13498</v>
      </c>
      <c r="G178" s="93">
        <v>5000</v>
      </c>
      <c r="J178" t="b">
        <v>1</v>
      </c>
    </row>
    <row r="179" spans="1:10" x14ac:dyDescent="0.35">
      <c r="A179" s="93" t="s">
        <v>12370</v>
      </c>
      <c r="B179" s="93">
        <v>-7.1577000000000002</v>
      </c>
      <c r="C179" s="93">
        <v>-35.871699999999997</v>
      </c>
      <c r="D179" s="93" t="s">
        <v>9429</v>
      </c>
      <c r="E179" s="93" t="s">
        <v>6444</v>
      </c>
      <c r="F179" s="93" t="s">
        <v>12371</v>
      </c>
      <c r="G179" s="93">
        <v>500</v>
      </c>
      <c r="J179" t="b">
        <v>1</v>
      </c>
    </row>
    <row r="180" spans="1:10" x14ac:dyDescent="0.35">
      <c r="A180" s="93" t="s">
        <v>13554</v>
      </c>
      <c r="B180" s="93">
        <v>-6.859</v>
      </c>
      <c r="C180" s="93">
        <v>37.640999999999998</v>
      </c>
      <c r="D180" s="93" t="s">
        <v>9550</v>
      </c>
      <c r="E180" s="93" t="s">
        <v>6518</v>
      </c>
      <c r="F180" s="93" t="s">
        <v>13555</v>
      </c>
      <c r="G180" s="93">
        <v>1000</v>
      </c>
      <c r="J180" t="b">
        <v>1</v>
      </c>
    </row>
    <row r="181" spans="1:10" x14ac:dyDescent="0.35">
      <c r="A181" s="93" t="s">
        <v>13556</v>
      </c>
      <c r="B181" s="93">
        <v>-6.8497000000000003</v>
      </c>
      <c r="C181" s="93">
        <v>37.655700000000003</v>
      </c>
      <c r="D181" s="93" t="s">
        <v>9550</v>
      </c>
      <c r="E181" s="93" t="s">
        <v>6518</v>
      </c>
      <c r="F181" s="93" t="s">
        <v>13557</v>
      </c>
      <c r="G181" s="93">
        <v>300</v>
      </c>
      <c r="J181" t="b">
        <v>1</v>
      </c>
    </row>
    <row r="182" spans="1:10" x14ac:dyDescent="0.35">
      <c r="A182" s="93" t="s">
        <v>13552</v>
      </c>
      <c r="B182" s="93">
        <v>-6.8333300000000001</v>
      </c>
      <c r="C182" s="93">
        <v>37.633330000000001</v>
      </c>
      <c r="D182" s="93" t="s">
        <v>9550</v>
      </c>
      <c r="E182" s="93" t="s">
        <v>6518</v>
      </c>
      <c r="F182" s="93" t="s">
        <v>13553</v>
      </c>
      <c r="G182" s="93">
        <v>917</v>
      </c>
      <c r="J182" t="b">
        <v>1</v>
      </c>
    </row>
    <row r="183" spans="1:10" x14ac:dyDescent="0.35">
      <c r="A183" s="93" t="s">
        <v>12939</v>
      </c>
      <c r="B183" s="93">
        <v>-6.8070000000000004</v>
      </c>
      <c r="C183" s="93">
        <v>23.959</v>
      </c>
      <c r="D183" s="93" t="s">
        <v>9458</v>
      </c>
      <c r="E183" s="93" t="s">
        <v>6518</v>
      </c>
      <c r="F183" s="93" t="s">
        <v>12940</v>
      </c>
      <c r="G183" s="93">
        <v>300</v>
      </c>
      <c r="J183" t="b">
        <v>1</v>
      </c>
    </row>
    <row r="184" spans="1:10" x14ac:dyDescent="0.35">
      <c r="A184" s="93" t="s">
        <v>13550</v>
      </c>
      <c r="B184" s="93">
        <v>-6.7915999999999999</v>
      </c>
      <c r="C184" s="93">
        <v>37.632800000000003</v>
      </c>
      <c r="D184" s="93" t="s">
        <v>9550</v>
      </c>
      <c r="E184" s="93" t="s">
        <v>6518</v>
      </c>
      <c r="F184" s="93" t="s">
        <v>13551</v>
      </c>
      <c r="G184" s="93">
        <v>600</v>
      </c>
      <c r="J184" t="b">
        <v>1</v>
      </c>
    </row>
    <row r="185" spans="1:10" x14ac:dyDescent="0.35">
      <c r="A185" s="93" t="s">
        <v>13503</v>
      </c>
      <c r="B185" s="93">
        <v>-6.7670000000000003</v>
      </c>
      <c r="C185" s="93">
        <v>37.036999999999999</v>
      </c>
      <c r="D185" s="93" t="s">
        <v>9550</v>
      </c>
      <c r="E185" s="93" t="s">
        <v>6518</v>
      </c>
      <c r="F185" s="93" t="s">
        <v>13504</v>
      </c>
      <c r="G185" s="93">
        <v>500</v>
      </c>
      <c r="J185" t="b">
        <v>1</v>
      </c>
    </row>
    <row r="186" spans="1:10" x14ac:dyDescent="0.35">
      <c r="A186" s="93" t="s">
        <v>13640</v>
      </c>
      <c r="B186" s="93">
        <v>-6.73</v>
      </c>
      <c r="C186" s="93">
        <v>39.188890000000001</v>
      </c>
      <c r="D186" s="93" t="s">
        <v>9550</v>
      </c>
      <c r="E186" s="93" t="s">
        <v>6518</v>
      </c>
      <c r="F186" s="93" t="s">
        <v>13641</v>
      </c>
      <c r="G186" s="93">
        <v>250</v>
      </c>
      <c r="J186" t="b">
        <v>1</v>
      </c>
    </row>
    <row r="187" spans="1:10" x14ac:dyDescent="0.35">
      <c r="A187" s="93" t="s">
        <v>13517</v>
      </c>
      <c r="B187" s="93">
        <v>-6.5750000000000002</v>
      </c>
      <c r="C187" s="93">
        <v>37.24633</v>
      </c>
      <c r="D187" s="93" t="s">
        <v>9550</v>
      </c>
      <c r="E187" s="93" t="s">
        <v>2</v>
      </c>
      <c r="F187" s="93" t="s">
        <v>13518</v>
      </c>
      <c r="G187" s="93">
        <v>40000</v>
      </c>
      <c r="J187" t="b">
        <v>1</v>
      </c>
    </row>
    <row r="188" spans="1:10" x14ac:dyDescent="0.35">
      <c r="A188" s="93" t="s">
        <v>13614</v>
      </c>
      <c r="B188" s="93">
        <v>-6.47628</v>
      </c>
      <c r="C188" s="93">
        <v>38.837269999999997</v>
      </c>
      <c r="D188" s="93" t="s">
        <v>9550</v>
      </c>
      <c r="E188" s="93" t="s">
        <v>6518</v>
      </c>
      <c r="F188" s="93" t="s">
        <v>13615</v>
      </c>
      <c r="G188" s="93">
        <v>800</v>
      </c>
      <c r="J188" t="b">
        <v>1</v>
      </c>
    </row>
    <row r="189" spans="1:10" x14ac:dyDescent="0.35">
      <c r="A189" s="93" t="s">
        <v>13459</v>
      </c>
      <c r="B189" s="93">
        <v>-6.335</v>
      </c>
      <c r="C189" s="93">
        <v>36.5</v>
      </c>
      <c r="D189" s="93" t="s">
        <v>9550</v>
      </c>
      <c r="E189" s="93" t="s">
        <v>6518</v>
      </c>
      <c r="F189" s="93" t="s">
        <v>13460</v>
      </c>
      <c r="G189" s="93">
        <v>400</v>
      </c>
      <c r="J189" t="b">
        <v>1</v>
      </c>
    </row>
    <row r="190" spans="1:10" x14ac:dyDescent="0.35">
      <c r="A190" s="93" t="s">
        <v>13440</v>
      </c>
      <c r="B190" s="93">
        <v>-5.97525</v>
      </c>
      <c r="C190" s="93">
        <v>35.767220000000002</v>
      </c>
      <c r="D190" s="93" t="s">
        <v>9550</v>
      </c>
      <c r="E190" s="93" t="s">
        <v>6518</v>
      </c>
      <c r="F190" s="93" t="s">
        <v>13441</v>
      </c>
      <c r="G190" s="93">
        <v>400</v>
      </c>
      <c r="J190" t="b">
        <v>1</v>
      </c>
    </row>
    <row r="191" spans="1:10" x14ac:dyDescent="0.35">
      <c r="A191" s="93" t="s">
        <v>12372</v>
      </c>
      <c r="B191" s="93">
        <v>-5.8814000000000002</v>
      </c>
      <c r="C191" s="93">
        <v>-35.362400000000001</v>
      </c>
      <c r="D191" s="93" t="s">
        <v>9429</v>
      </c>
      <c r="E191" s="93" t="s">
        <v>6444</v>
      </c>
      <c r="F191" s="93" t="s">
        <v>12373</v>
      </c>
      <c r="G191" s="93">
        <v>500</v>
      </c>
      <c r="J191" t="b">
        <v>1</v>
      </c>
    </row>
    <row r="192" spans="1:10" x14ac:dyDescent="0.35">
      <c r="A192" s="93" t="s">
        <v>13442</v>
      </c>
      <c r="B192" s="93">
        <v>-5.8723999999999998</v>
      </c>
      <c r="C192" s="93">
        <v>35.877899999999997</v>
      </c>
      <c r="D192" s="93" t="s">
        <v>9550</v>
      </c>
      <c r="E192" s="93" t="s">
        <v>6518</v>
      </c>
      <c r="F192" s="93" t="s">
        <v>13443</v>
      </c>
      <c r="G192" s="93">
        <v>300</v>
      </c>
      <c r="J192" t="b">
        <v>1</v>
      </c>
    </row>
    <row r="193" spans="1:10" x14ac:dyDescent="0.35">
      <c r="A193" s="93" t="s">
        <v>13616</v>
      </c>
      <c r="B193" s="93">
        <v>-5.1390000000000002</v>
      </c>
      <c r="C193" s="93">
        <v>38.863</v>
      </c>
      <c r="D193" s="93" t="s">
        <v>9550</v>
      </c>
      <c r="E193" s="93" t="s">
        <v>6518</v>
      </c>
      <c r="F193" s="93" t="s">
        <v>13617</v>
      </c>
      <c r="G193" s="93">
        <v>300</v>
      </c>
      <c r="J193" t="b">
        <v>1</v>
      </c>
    </row>
    <row r="194" spans="1:10" x14ac:dyDescent="0.35">
      <c r="A194" s="93" t="s">
        <v>13628</v>
      </c>
      <c r="B194" s="93">
        <v>-5.0960000000000001</v>
      </c>
      <c r="C194" s="93">
        <v>39.090000000000003</v>
      </c>
      <c r="D194" s="93" t="s">
        <v>9550</v>
      </c>
      <c r="E194" s="93" t="s">
        <v>6518</v>
      </c>
      <c r="F194" s="93" t="s">
        <v>13629</v>
      </c>
      <c r="G194" s="93">
        <v>5000</v>
      </c>
      <c r="J194" t="b">
        <v>1</v>
      </c>
    </row>
    <row r="195" spans="1:10" x14ac:dyDescent="0.35">
      <c r="A195" s="93" t="s">
        <v>13281</v>
      </c>
      <c r="B195" s="93">
        <v>-5.077</v>
      </c>
      <c r="C195" s="93">
        <v>32.677</v>
      </c>
      <c r="D195" s="93" t="s">
        <v>9550</v>
      </c>
      <c r="E195" s="93" t="s">
        <v>6518</v>
      </c>
      <c r="F195" s="93" t="s">
        <v>13282</v>
      </c>
      <c r="G195" s="93">
        <v>1500</v>
      </c>
      <c r="J195" t="b">
        <v>1</v>
      </c>
    </row>
    <row r="196" spans="1:10" x14ac:dyDescent="0.35">
      <c r="A196" s="93" t="s">
        <v>12365</v>
      </c>
      <c r="B196" s="93">
        <v>-5.0602999999999998</v>
      </c>
      <c r="C196" s="93">
        <v>-37.397199999999998</v>
      </c>
      <c r="D196" s="93" t="s">
        <v>9429</v>
      </c>
      <c r="E196" s="93" t="s">
        <v>6444</v>
      </c>
      <c r="F196" s="93" t="s">
        <v>12366</v>
      </c>
      <c r="G196" s="93">
        <v>200</v>
      </c>
      <c r="I196" s="93" t="s">
        <v>12367</v>
      </c>
      <c r="J196" t="b">
        <v>1</v>
      </c>
    </row>
    <row r="197" spans="1:10" x14ac:dyDescent="0.35">
      <c r="A197" s="93" t="s">
        <v>12362</v>
      </c>
      <c r="B197" s="93">
        <v>-5.0599999999999996</v>
      </c>
      <c r="C197" s="93">
        <v>-37.4</v>
      </c>
      <c r="D197" s="93" t="s">
        <v>9429</v>
      </c>
      <c r="E197" s="93" t="s">
        <v>6444</v>
      </c>
      <c r="F197" s="93" t="s">
        <v>12363</v>
      </c>
      <c r="G197" s="93">
        <v>200</v>
      </c>
      <c r="I197" s="93" t="s">
        <v>12364</v>
      </c>
      <c r="J197" t="b">
        <v>1</v>
      </c>
    </row>
    <row r="198" spans="1:10" x14ac:dyDescent="0.35">
      <c r="A198" s="93" t="s">
        <v>12353</v>
      </c>
      <c r="B198" s="93">
        <v>-5.0433000000000003</v>
      </c>
      <c r="C198" s="93">
        <v>-42.782200000000003</v>
      </c>
      <c r="D198" s="93" t="s">
        <v>9429</v>
      </c>
      <c r="E198" s="93" t="s">
        <v>6444</v>
      </c>
      <c r="F198" s="93" t="s">
        <v>12354</v>
      </c>
      <c r="G198" s="93">
        <v>200</v>
      </c>
      <c r="J198" t="b">
        <v>1</v>
      </c>
    </row>
    <row r="199" spans="1:10" x14ac:dyDescent="0.35">
      <c r="A199" s="93" t="s">
        <v>13582</v>
      </c>
      <c r="B199" s="93">
        <v>-4.2220000000000004</v>
      </c>
      <c r="C199" s="93">
        <v>37.844999999999999</v>
      </c>
      <c r="D199" s="93" t="s">
        <v>9550</v>
      </c>
      <c r="E199" s="93" t="s">
        <v>6518</v>
      </c>
      <c r="F199" s="93" t="s">
        <v>13583</v>
      </c>
      <c r="G199" s="93">
        <v>750</v>
      </c>
      <c r="J199" t="b">
        <v>1</v>
      </c>
    </row>
    <row r="200" spans="1:10" x14ac:dyDescent="0.35">
      <c r="A200" s="93" t="s">
        <v>13666</v>
      </c>
      <c r="B200" s="93">
        <v>-3.9346999999999999</v>
      </c>
      <c r="C200" s="93">
        <v>39.739800000000002</v>
      </c>
      <c r="D200" s="93" t="s">
        <v>9492</v>
      </c>
      <c r="E200" s="93" t="s">
        <v>6518</v>
      </c>
      <c r="F200" s="93" t="s">
        <v>13667</v>
      </c>
      <c r="G200" s="93">
        <v>400</v>
      </c>
      <c r="J200" t="b">
        <v>1</v>
      </c>
    </row>
    <row r="201" spans="1:10" x14ac:dyDescent="0.35">
      <c r="A201" s="93" t="s">
        <v>13670</v>
      </c>
      <c r="B201" s="93">
        <v>-3.6139999999999999</v>
      </c>
      <c r="C201" s="93">
        <v>39.843000000000004</v>
      </c>
      <c r="D201" s="93" t="s">
        <v>9492</v>
      </c>
      <c r="E201" s="93" t="s">
        <v>6518</v>
      </c>
      <c r="F201" s="93" t="s">
        <v>13671</v>
      </c>
      <c r="G201" s="93">
        <v>500</v>
      </c>
      <c r="J201" t="b">
        <v>1</v>
      </c>
    </row>
    <row r="202" spans="1:10" x14ac:dyDescent="0.35">
      <c r="A202" s="93" t="s">
        <v>13361</v>
      </c>
      <c r="B202" s="93">
        <v>-3.5196999999999998</v>
      </c>
      <c r="C202" s="93">
        <v>34.234699999999997</v>
      </c>
      <c r="D202" s="93" t="s">
        <v>9550</v>
      </c>
      <c r="E202" s="93" t="s">
        <v>6446</v>
      </c>
      <c r="F202" s="93" t="s">
        <v>13362</v>
      </c>
      <c r="G202" s="93">
        <v>100</v>
      </c>
      <c r="J202" t="b">
        <v>1</v>
      </c>
    </row>
    <row r="203" spans="1:10" x14ac:dyDescent="0.35">
      <c r="A203" s="93" t="s">
        <v>13380</v>
      </c>
      <c r="B203" s="93">
        <v>-3.5</v>
      </c>
      <c r="C203" s="93">
        <v>34.5</v>
      </c>
      <c r="D203" s="93" t="s">
        <v>9550</v>
      </c>
      <c r="E203" s="93" t="s">
        <v>6518</v>
      </c>
      <c r="F203" s="93" t="s">
        <v>13381</v>
      </c>
      <c r="G203" s="93">
        <v>12</v>
      </c>
      <c r="J203" t="b">
        <v>1</v>
      </c>
    </row>
    <row r="204" spans="1:10" x14ac:dyDescent="0.35">
      <c r="A204" s="93" t="s">
        <v>13521</v>
      </c>
      <c r="B204" s="93">
        <v>-3.45194</v>
      </c>
      <c r="C204" s="93">
        <v>37.396940000000001</v>
      </c>
      <c r="D204" s="93" t="s">
        <v>9550</v>
      </c>
      <c r="E204" s="93" t="s">
        <v>6518</v>
      </c>
      <c r="F204" s="93" t="s">
        <v>13522</v>
      </c>
      <c r="G204" s="93">
        <v>300</v>
      </c>
      <c r="J204" t="b">
        <v>1</v>
      </c>
    </row>
    <row r="205" spans="1:10" x14ac:dyDescent="0.35">
      <c r="A205" s="93" t="s">
        <v>13525</v>
      </c>
      <c r="B205" s="93">
        <v>-3.4304999999999999</v>
      </c>
      <c r="C205" s="93">
        <v>37.435364999999997</v>
      </c>
      <c r="D205" s="93" t="s">
        <v>9550</v>
      </c>
      <c r="E205" s="93" t="s">
        <v>6444</v>
      </c>
      <c r="F205" s="93" t="s">
        <v>13526</v>
      </c>
      <c r="G205" s="93">
        <v>3000</v>
      </c>
      <c r="J205" t="b">
        <v>1</v>
      </c>
    </row>
    <row r="206" spans="1:10" x14ac:dyDescent="0.35">
      <c r="A206" s="93" t="s">
        <v>13546</v>
      </c>
      <c r="B206" s="93">
        <v>-3.3994</v>
      </c>
      <c r="C206" s="93">
        <v>37.590249999999997</v>
      </c>
      <c r="D206" s="93" t="s">
        <v>9550</v>
      </c>
      <c r="E206" s="93" t="s">
        <v>2</v>
      </c>
      <c r="F206" s="93" t="s">
        <v>13547</v>
      </c>
      <c r="G206" s="93">
        <v>1000</v>
      </c>
      <c r="J206" t="b">
        <v>1</v>
      </c>
    </row>
    <row r="207" spans="1:10" x14ac:dyDescent="0.35">
      <c r="A207" s="93" t="s">
        <v>13592</v>
      </c>
      <c r="B207" s="93">
        <v>-3.3809100000000001</v>
      </c>
      <c r="C207" s="93">
        <v>38.36233</v>
      </c>
      <c r="D207" s="93" t="s">
        <v>9492</v>
      </c>
      <c r="E207" s="93" t="s">
        <v>6518</v>
      </c>
      <c r="F207" s="93" t="s">
        <v>13593</v>
      </c>
      <c r="G207" s="93">
        <v>10000</v>
      </c>
      <c r="J207" t="b">
        <v>1</v>
      </c>
    </row>
    <row r="208" spans="1:10" x14ac:dyDescent="0.35">
      <c r="A208" s="93" t="s">
        <v>13060</v>
      </c>
      <c r="B208" s="93">
        <v>-3.367</v>
      </c>
      <c r="C208" s="93">
        <v>29.85</v>
      </c>
      <c r="D208" s="93" t="s">
        <v>9433</v>
      </c>
      <c r="E208" s="93" t="s">
        <v>6518</v>
      </c>
      <c r="F208" s="93" t="s">
        <v>13061</v>
      </c>
      <c r="G208" s="93">
        <v>2000</v>
      </c>
      <c r="J208" t="b">
        <v>1</v>
      </c>
    </row>
    <row r="209" spans="1:10" x14ac:dyDescent="0.35">
      <c r="A209" s="93" t="s">
        <v>13467</v>
      </c>
      <c r="B209" s="93">
        <v>-3.3653</v>
      </c>
      <c r="C209" s="93">
        <v>36.639069999999997</v>
      </c>
      <c r="D209" s="93" t="s">
        <v>9550</v>
      </c>
      <c r="E209" s="93" t="s">
        <v>6444</v>
      </c>
      <c r="F209" s="93" t="s">
        <v>13468</v>
      </c>
      <c r="G209" s="93">
        <v>250</v>
      </c>
      <c r="J209" t="b">
        <v>1</v>
      </c>
    </row>
    <row r="210" spans="1:10" x14ac:dyDescent="0.35">
      <c r="A210" s="93" t="s">
        <v>13465</v>
      </c>
      <c r="B210" s="93">
        <v>-3.36</v>
      </c>
      <c r="C210" s="93">
        <v>36.630000000000003</v>
      </c>
      <c r="D210" s="93" t="s">
        <v>9550</v>
      </c>
      <c r="E210" s="93" t="s">
        <v>6518</v>
      </c>
      <c r="F210" s="93" t="s">
        <v>13466</v>
      </c>
      <c r="G210" s="93">
        <v>550</v>
      </c>
      <c r="J210" t="b">
        <v>1</v>
      </c>
    </row>
    <row r="211" spans="1:10" x14ac:dyDescent="0.35">
      <c r="A211" s="93" t="s">
        <v>13515</v>
      </c>
      <c r="B211" s="93">
        <v>-3.2444000000000002</v>
      </c>
      <c r="C211" s="93">
        <v>37.246052919999997</v>
      </c>
      <c r="D211" s="93" t="s">
        <v>9550</v>
      </c>
      <c r="E211" s="93" t="s">
        <v>6444</v>
      </c>
      <c r="F211" s="93" t="s">
        <v>13516</v>
      </c>
      <c r="G211" s="93">
        <v>2000</v>
      </c>
      <c r="J211" t="b">
        <v>1</v>
      </c>
    </row>
    <row r="212" spans="1:10" x14ac:dyDescent="0.35">
      <c r="A212" s="93" t="s">
        <v>13034</v>
      </c>
      <c r="B212" s="93">
        <v>-3.2399</v>
      </c>
      <c r="C212" s="93">
        <v>29.331299999999999</v>
      </c>
      <c r="D212" s="93" t="s">
        <v>9433</v>
      </c>
      <c r="E212" s="93" t="s">
        <v>6518</v>
      </c>
      <c r="F212" s="93" t="s">
        <v>13035</v>
      </c>
      <c r="G212" s="93">
        <v>400</v>
      </c>
      <c r="J212" t="b">
        <v>1</v>
      </c>
    </row>
    <row r="213" spans="1:10" x14ac:dyDescent="0.35">
      <c r="A213" s="93" t="s">
        <v>13032</v>
      </c>
      <c r="B213" s="93">
        <v>-2.8330000000000002</v>
      </c>
      <c r="C213" s="93">
        <v>29.07</v>
      </c>
      <c r="D213" s="93" t="s">
        <v>9433</v>
      </c>
      <c r="E213" s="93" t="s">
        <v>6518</v>
      </c>
      <c r="F213" s="93" t="s">
        <v>13033</v>
      </c>
      <c r="G213" s="93">
        <v>300</v>
      </c>
      <c r="J213" t="b">
        <v>1</v>
      </c>
    </row>
    <row r="214" spans="1:10" x14ac:dyDescent="0.35">
      <c r="A214" s="93" t="s">
        <v>13291</v>
      </c>
      <c r="B214" s="93">
        <v>-2.7191000000000001</v>
      </c>
      <c r="C214" s="93">
        <v>33.023099999999999</v>
      </c>
      <c r="D214" s="93" t="s">
        <v>9550</v>
      </c>
      <c r="E214" s="93" t="s">
        <v>6518</v>
      </c>
      <c r="F214" s="93" t="s">
        <v>13292</v>
      </c>
      <c r="G214" s="93">
        <v>250</v>
      </c>
      <c r="J214" t="b">
        <v>1</v>
      </c>
    </row>
    <row r="215" spans="1:10" x14ac:dyDescent="0.35">
      <c r="A215" s="93" t="s">
        <v>13345</v>
      </c>
      <c r="B215" s="93">
        <v>-2.6966700000000001</v>
      </c>
      <c r="C215" s="93">
        <v>34.016390000000001</v>
      </c>
      <c r="D215" s="93" t="s">
        <v>9550</v>
      </c>
      <c r="E215" s="93" t="s">
        <v>6518</v>
      </c>
      <c r="F215" s="93" t="s">
        <v>13346</v>
      </c>
      <c r="G215" s="93">
        <v>10000</v>
      </c>
      <c r="J215" t="b">
        <v>1</v>
      </c>
    </row>
    <row r="216" spans="1:10" x14ac:dyDescent="0.35">
      <c r="A216" s="93" t="s">
        <v>13046</v>
      </c>
      <c r="B216" s="93">
        <v>-2.6150000000000002</v>
      </c>
      <c r="C216" s="93">
        <v>29.748000000000001</v>
      </c>
      <c r="D216" s="93" t="s">
        <v>9531</v>
      </c>
      <c r="E216" s="93" t="s">
        <v>6518</v>
      </c>
      <c r="F216" s="93" t="s">
        <v>13047</v>
      </c>
      <c r="G216" s="93">
        <v>500</v>
      </c>
      <c r="J216" t="b">
        <v>1</v>
      </c>
    </row>
    <row r="217" spans="1:10" x14ac:dyDescent="0.35">
      <c r="A217" s="93" t="s">
        <v>13062</v>
      </c>
      <c r="B217" s="93">
        <v>-2.5756999999999999</v>
      </c>
      <c r="C217" s="93">
        <v>29.864509999999999</v>
      </c>
      <c r="D217" s="93" t="s">
        <v>9531</v>
      </c>
      <c r="E217" s="93" t="s">
        <v>6518</v>
      </c>
      <c r="F217" s="93" t="s">
        <v>13063</v>
      </c>
      <c r="G217" s="93">
        <v>5000</v>
      </c>
      <c r="J217" t="b">
        <v>1</v>
      </c>
    </row>
    <row r="218" spans="1:10" x14ac:dyDescent="0.35">
      <c r="A218" s="93" t="s">
        <v>13048</v>
      </c>
      <c r="B218" s="93">
        <v>-2.4824000000000002</v>
      </c>
      <c r="C218" s="93">
        <v>29.770399999999999</v>
      </c>
      <c r="D218" s="93" t="s">
        <v>9531</v>
      </c>
      <c r="E218" s="93" t="s">
        <v>6444</v>
      </c>
      <c r="F218" s="93" t="s">
        <v>13049</v>
      </c>
      <c r="G218" s="93">
        <v>1000</v>
      </c>
      <c r="J218" t="b">
        <v>1</v>
      </c>
    </row>
    <row r="219" spans="1:10" x14ac:dyDescent="0.35">
      <c r="A219" s="93" t="s">
        <v>13052</v>
      </c>
      <c r="B219" s="93">
        <v>-2.4166699999999999</v>
      </c>
      <c r="C219" s="93">
        <v>29.8</v>
      </c>
      <c r="D219" s="93" t="s">
        <v>9531</v>
      </c>
      <c r="E219" s="93" t="s">
        <v>6518</v>
      </c>
      <c r="F219" s="93" t="s">
        <v>13053</v>
      </c>
      <c r="G219" s="93">
        <v>917</v>
      </c>
      <c r="J219" t="b">
        <v>1</v>
      </c>
    </row>
    <row r="220" spans="1:10" x14ac:dyDescent="0.35">
      <c r="A220" s="93" t="s">
        <v>13026</v>
      </c>
      <c r="B220" s="93">
        <v>-2.34</v>
      </c>
      <c r="C220" s="93">
        <v>28.78</v>
      </c>
      <c r="D220" s="93" t="s">
        <v>9458</v>
      </c>
      <c r="E220" s="93" t="s">
        <v>6444</v>
      </c>
      <c r="F220" s="93" t="s">
        <v>13027</v>
      </c>
      <c r="G220" s="93">
        <v>200</v>
      </c>
      <c r="J220" t="b">
        <v>1</v>
      </c>
    </row>
    <row r="221" spans="1:10" x14ac:dyDescent="0.35">
      <c r="A221" s="93" t="s">
        <v>13574</v>
      </c>
      <c r="B221" s="93">
        <v>-2.2170000000000001</v>
      </c>
      <c r="C221" s="93">
        <v>37.720999999999997</v>
      </c>
      <c r="D221" s="93" t="s">
        <v>9492</v>
      </c>
      <c r="E221" s="93" t="s">
        <v>6518</v>
      </c>
      <c r="F221" s="93" t="s">
        <v>13575</v>
      </c>
      <c r="G221" s="93">
        <v>500</v>
      </c>
      <c r="J221" t="b">
        <v>1</v>
      </c>
    </row>
    <row r="222" spans="1:10" x14ac:dyDescent="0.35">
      <c r="A222" s="93" t="s">
        <v>13036</v>
      </c>
      <c r="B222" s="93">
        <v>-2.1666699999999999</v>
      </c>
      <c r="C222" s="93">
        <v>29.33333</v>
      </c>
      <c r="D222" s="93" t="s">
        <v>9531</v>
      </c>
      <c r="E222" s="93" t="s">
        <v>6518</v>
      </c>
      <c r="F222" s="93" t="s">
        <v>13037</v>
      </c>
      <c r="G222" s="93">
        <v>917</v>
      </c>
      <c r="J222" t="b">
        <v>1</v>
      </c>
    </row>
    <row r="223" spans="1:10" ht="15" customHeight="1" x14ac:dyDescent="0.35">
      <c r="A223" s="93" t="s">
        <v>13564</v>
      </c>
      <c r="B223" s="93">
        <v>-1.8333299999999999</v>
      </c>
      <c r="C223" s="93">
        <v>37.666670000000003</v>
      </c>
      <c r="D223" s="93" t="s">
        <v>9492</v>
      </c>
      <c r="E223" s="93" t="s">
        <v>6518</v>
      </c>
      <c r="F223" s="93" t="s">
        <v>13565</v>
      </c>
      <c r="G223" s="93">
        <v>917</v>
      </c>
      <c r="J223" t="b">
        <v>1</v>
      </c>
    </row>
    <row r="224" spans="1:10" ht="15" customHeight="1" x14ac:dyDescent="0.35">
      <c r="A224" s="93" t="s">
        <v>13218</v>
      </c>
      <c r="B224" s="93">
        <v>-1.68333</v>
      </c>
      <c r="C224" s="93">
        <v>31.6</v>
      </c>
      <c r="D224" s="93" t="s">
        <v>9550</v>
      </c>
      <c r="E224" s="93" t="s">
        <v>6518</v>
      </c>
      <c r="F224" s="93" t="s">
        <v>13219</v>
      </c>
      <c r="G224" s="93">
        <v>20000</v>
      </c>
      <c r="J224" t="b">
        <v>1</v>
      </c>
    </row>
    <row r="225" spans="1:10" x14ac:dyDescent="0.35">
      <c r="A225" s="93" t="s">
        <v>13511</v>
      </c>
      <c r="B225" s="93">
        <v>-1.5833299999999999</v>
      </c>
      <c r="C225" s="93">
        <v>37.233330000000002</v>
      </c>
      <c r="D225" s="93" t="s">
        <v>9492</v>
      </c>
      <c r="E225" s="93" t="s">
        <v>6518</v>
      </c>
      <c r="F225" s="93" t="s">
        <v>13512</v>
      </c>
      <c r="G225" s="93">
        <v>800</v>
      </c>
      <c r="J225" t="b">
        <v>1</v>
      </c>
    </row>
    <row r="226" spans="1:10" x14ac:dyDescent="0.35">
      <c r="A226" s="93" t="s">
        <v>13513</v>
      </c>
      <c r="B226" s="93">
        <v>-1.5824</v>
      </c>
      <c r="C226" s="93">
        <v>37.243200000000002</v>
      </c>
      <c r="D226" s="93" t="s">
        <v>9492</v>
      </c>
      <c r="E226" s="93" t="s">
        <v>6518</v>
      </c>
      <c r="F226" s="93" t="s">
        <v>13514</v>
      </c>
      <c r="G226" s="93">
        <v>800</v>
      </c>
      <c r="J226" t="b">
        <v>1</v>
      </c>
    </row>
    <row r="227" spans="1:10" x14ac:dyDescent="0.35">
      <c r="A227" s="93" t="s">
        <v>13054</v>
      </c>
      <c r="B227" s="93">
        <v>-1.54</v>
      </c>
      <c r="C227" s="93">
        <v>29.8</v>
      </c>
      <c r="D227" s="93" t="s">
        <v>9531</v>
      </c>
      <c r="E227" s="93" t="s">
        <v>6518</v>
      </c>
      <c r="F227" s="93" t="s">
        <v>13055</v>
      </c>
      <c r="G227" s="93">
        <v>15000</v>
      </c>
      <c r="J227" t="b">
        <v>1</v>
      </c>
    </row>
    <row r="228" spans="1:10" x14ac:dyDescent="0.35">
      <c r="A228" s="93" t="s">
        <v>13064</v>
      </c>
      <c r="B228" s="93">
        <v>-1.5333300000000001</v>
      </c>
      <c r="C228" s="93">
        <v>29.866669999999999</v>
      </c>
      <c r="D228" s="93" t="s">
        <v>9531</v>
      </c>
      <c r="E228" s="93" t="s">
        <v>6518</v>
      </c>
      <c r="F228" s="93" t="s">
        <v>13065</v>
      </c>
      <c r="G228" s="93">
        <v>917</v>
      </c>
      <c r="J228" t="b">
        <v>1</v>
      </c>
    </row>
    <row r="229" spans="1:10" x14ac:dyDescent="0.35">
      <c r="A229" s="93" t="s">
        <v>13066</v>
      </c>
      <c r="B229" s="93">
        <v>-1.5333300000000001</v>
      </c>
      <c r="C229" s="93">
        <v>29.883330000000001</v>
      </c>
      <c r="D229" s="93" t="s">
        <v>9531</v>
      </c>
      <c r="E229" s="93" t="s">
        <v>6518</v>
      </c>
      <c r="F229" s="93" t="s">
        <v>13067</v>
      </c>
      <c r="G229" s="93">
        <v>917</v>
      </c>
      <c r="J229" t="b">
        <v>1</v>
      </c>
    </row>
    <row r="230" spans="1:10" x14ac:dyDescent="0.35">
      <c r="A230" s="93" t="s">
        <v>13040</v>
      </c>
      <c r="B230" s="93">
        <v>-1.50183</v>
      </c>
      <c r="C230" s="93">
        <v>29.62922</v>
      </c>
      <c r="D230" s="93" t="s">
        <v>9531</v>
      </c>
      <c r="E230" s="93" t="s">
        <v>6518</v>
      </c>
      <c r="F230" s="93" t="s">
        <v>13041</v>
      </c>
      <c r="G230" s="93">
        <v>200</v>
      </c>
      <c r="J230" t="b">
        <v>1</v>
      </c>
    </row>
    <row r="231" spans="1:10" x14ac:dyDescent="0.35">
      <c r="A231" s="93" t="s">
        <v>13092</v>
      </c>
      <c r="B231" s="93">
        <v>-1.3</v>
      </c>
      <c r="C231" s="93">
        <v>30.324999999999999</v>
      </c>
      <c r="D231" s="93" t="s">
        <v>9531</v>
      </c>
      <c r="E231" s="93" t="s">
        <v>6518</v>
      </c>
      <c r="F231" s="93" t="s">
        <v>13093</v>
      </c>
      <c r="G231" s="93">
        <v>5000</v>
      </c>
      <c r="J231" t="b">
        <v>1</v>
      </c>
    </row>
    <row r="232" spans="1:10" x14ac:dyDescent="0.35">
      <c r="A232" s="93" t="s">
        <v>13469</v>
      </c>
      <c r="B232" s="93">
        <v>-1.2705599999999999</v>
      </c>
      <c r="C232" s="93">
        <v>36.724440000000001</v>
      </c>
      <c r="D232" s="93" t="s">
        <v>9492</v>
      </c>
      <c r="E232" s="93" t="s">
        <v>6518</v>
      </c>
      <c r="F232" s="93" t="s">
        <v>13470</v>
      </c>
      <c r="G232" s="93">
        <v>400</v>
      </c>
      <c r="J232" t="b">
        <v>1</v>
      </c>
    </row>
    <row r="233" spans="1:10" x14ac:dyDescent="0.35">
      <c r="A233" s="93" t="s">
        <v>13473</v>
      </c>
      <c r="B233" s="93">
        <v>-1.2510600000000001</v>
      </c>
      <c r="C233" s="93">
        <v>36.7361</v>
      </c>
      <c r="D233" s="93" t="s">
        <v>9492</v>
      </c>
      <c r="E233" s="93" t="s">
        <v>6518</v>
      </c>
      <c r="F233" s="93" t="s">
        <v>13474</v>
      </c>
      <c r="G233" s="93">
        <v>1500</v>
      </c>
      <c r="J233" t="b">
        <v>1</v>
      </c>
    </row>
    <row r="234" spans="1:10" x14ac:dyDescent="0.35">
      <c r="A234" s="93" t="s">
        <v>13471</v>
      </c>
      <c r="B234" s="93">
        <v>-1.25</v>
      </c>
      <c r="C234" s="93">
        <v>36.729999999999997</v>
      </c>
      <c r="D234" s="93" t="s">
        <v>9492</v>
      </c>
      <c r="E234" s="93" t="s">
        <v>6518</v>
      </c>
      <c r="F234" s="93" t="s">
        <v>13472</v>
      </c>
      <c r="G234" s="93">
        <v>1000</v>
      </c>
      <c r="J234" t="b">
        <v>1</v>
      </c>
    </row>
    <row r="235" spans="1:10" x14ac:dyDescent="0.35">
      <c r="A235" s="93" t="s">
        <v>13074</v>
      </c>
      <c r="B235" s="93">
        <v>-1.238</v>
      </c>
      <c r="C235" s="93">
        <v>29.978999999999999</v>
      </c>
      <c r="D235" s="93" t="s">
        <v>9556</v>
      </c>
      <c r="E235" s="93" t="s">
        <v>6518</v>
      </c>
      <c r="F235" s="93" t="s">
        <v>13075</v>
      </c>
      <c r="G235" s="93">
        <v>300</v>
      </c>
      <c r="J235" t="b">
        <v>1</v>
      </c>
    </row>
    <row r="236" spans="1:10" x14ac:dyDescent="0.35">
      <c r="A236" s="93" t="s">
        <v>13477</v>
      </c>
      <c r="B236" s="93">
        <v>-1.2361800000000001</v>
      </c>
      <c r="C236" s="93">
        <v>36.819020000000002</v>
      </c>
      <c r="D236" s="93" t="s">
        <v>9492</v>
      </c>
      <c r="E236" s="93" t="s">
        <v>6444</v>
      </c>
      <c r="F236" s="93" t="s">
        <v>13478</v>
      </c>
      <c r="G236" s="93">
        <v>200</v>
      </c>
      <c r="J236" t="b">
        <v>1</v>
      </c>
    </row>
    <row r="237" spans="1:10" x14ac:dyDescent="0.35">
      <c r="A237" s="93" t="s">
        <v>13070</v>
      </c>
      <c r="B237" s="93">
        <v>-1.23333</v>
      </c>
      <c r="C237" s="93">
        <v>29.933330000000002</v>
      </c>
      <c r="D237" s="93" t="s">
        <v>9556</v>
      </c>
      <c r="E237" s="93" t="s">
        <v>6518</v>
      </c>
      <c r="F237" s="93" t="s">
        <v>13071</v>
      </c>
      <c r="G237" s="93">
        <v>917</v>
      </c>
      <c r="J237" t="b">
        <v>1</v>
      </c>
    </row>
    <row r="238" spans="1:10" x14ac:dyDescent="0.35">
      <c r="A238" s="93" t="s">
        <v>13487</v>
      </c>
      <c r="B238" s="93">
        <v>-1.2223999999999999</v>
      </c>
      <c r="C238" s="93">
        <v>36.896500000000003</v>
      </c>
      <c r="D238" s="93" t="s">
        <v>9492</v>
      </c>
      <c r="E238" s="93" t="s">
        <v>6518</v>
      </c>
      <c r="F238" s="93" t="s">
        <v>13488</v>
      </c>
      <c r="G238" s="93">
        <v>150</v>
      </c>
      <c r="J238" t="b">
        <v>1</v>
      </c>
    </row>
    <row r="239" spans="1:10" x14ac:dyDescent="0.35">
      <c r="A239" s="93" t="s">
        <v>13050</v>
      </c>
      <c r="B239" s="93">
        <v>-1.22</v>
      </c>
      <c r="C239" s="93">
        <v>29.796669999999999</v>
      </c>
      <c r="D239" s="93" t="s">
        <v>9556</v>
      </c>
      <c r="E239" s="93" t="s">
        <v>6518</v>
      </c>
      <c r="F239" s="93" t="s">
        <v>13051</v>
      </c>
      <c r="G239" s="93">
        <v>1000</v>
      </c>
      <c r="J239" t="b">
        <v>1</v>
      </c>
    </row>
    <row r="240" spans="1:10" x14ac:dyDescent="0.35">
      <c r="A240" s="93" t="s">
        <v>13493</v>
      </c>
      <c r="B240" s="93">
        <v>-1.1829000000000001</v>
      </c>
      <c r="C240" s="93">
        <v>36.924551899999997</v>
      </c>
      <c r="D240" s="93" t="s">
        <v>9492</v>
      </c>
      <c r="E240" s="93" t="s">
        <v>6444</v>
      </c>
      <c r="F240" s="93" t="s">
        <v>13494</v>
      </c>
      <c r="G240" s="93">
        <v>100</v>
      </c>
      <c r="J240" t="b">
        <v>1</v>
      </c>
    </row>
    <row r="241" spans="1:10" x14ac:dyDescent="0.35">
      <c r="A241" s="93" t="s">
        <v>12266</v>
      </c>
      <c r="B241" s="93">
        <v>-1.1719999999999999</v>
      </c>
      <c r="C241" s="93">
        <v>-80.391999999999996</v>
      </c>
      <c r="D241" s="93" t="s">
        <v>9460</v>
      </c>
      <c r="E241" s="93" t="s">
        <v>6444</v>
      </c>
      <c r="F241" s="93" t="s">
        <v>12267</v>
      </c>
      <c r="G241" s="93">
        <v>400</v>
      </c>
      <c r="J241" t="b">
        <v>1</v>
      </c>
    </row>
    <row r="242" spans="1:10" x14ac:dyDescent="0.35">
      <c r="A242" s="93" t="s">
        <v>13489</v>
      </c>
      <c r="B242" s="93">
        <v>-1.0947</v>
      </c>
      <c r="C242" s="93">
        <v>36.904000000000003</v>
      </c>
      <c r="D242" s="93" t="s">
        <v>9492</v>
      </c>
      <c r="E242" s="93" t="s">
        <v>6518</v>
      </c>
      <c r="F242" s="93" t="s">
        <v>13490</v>
      </c>
      <c r="G242" s="93">
        <v>800</v>
      </c>
      <c r="J242" t="b">
        <v>1</v>
      </c>
    </row>
    <row r="243" spans="1:10" x14ac:dyDescent="0.35">
      <c r="A243" s="93" t="s">
        <v>13501</v>
      </c>
      <c r="B243" s="93">
        <v>-1.0871</v>
      </c>
      <c r="C243" s="93">
        <v>37.010100000000001</v>
      </c>
      <c r="D243" s="93" t="s">
        <v>9492</v>
      </c>
      <c r="E243" s="93" t="s">
        <v>6518</v>
      </c>
      <c r="F243" s="93" t="s">
        <v>13502</v>
      </c>
      <c r="G243" s="93">
        <v>500</v>
      </c>
      <c r="J243" t="b">
        <v>1</v>
      </c>
    </row>
    <row r="244" spans="1:10" x14ac:dyDescent="0.35">
      <c r="A244" s="93" t="s">
        <v>13499</v>
      </c>
      <c r="B244" s="93">
        <v>-1.085</v>
      </c>
      <c r="C244" s="93">
        <v>37.009169999999997</v>
      </c>
      <c r="D244" s="93" t="s">
        <v>9492</v>
      </c>
      <c r="E244" s="93" t="s">
        <v>6444</v>
      </c>
      <c r="F244" s="93" t="s">
        <v>13500</v>
      </c>
      <c r="G244" s="93">
        <v>500</v>
      </c>
      <c r="J244" t="b">
        <v>1</v>
      </c>
    </row>
    <row r="245" spans="1:10" x14ac:dyDescent="0.35">
      <c r="A245" s="93" t="s">
        <v>13507</v>
      </c>
      <c r="B245" s="93">
        <v>-1.00116</v>
      </c>
      <c r="C245" s="93">
        <v>37.076009999999997</v>
      </c>
      <c r="D245" s="93" t="s">
        <v>9492</v>
      </c>
      <c r="E245" s="93" t="s">
        <v>6518</v>
      </c>
      <c r="F245" s="93" t="s">
        <v>13508</v>
      </c>
      <c r="G245" s="93">
        <v>300</v>
      </c>
      <c r="J245" t="b">
        <v>1</v>
      </c>
    </row>
    <row r="246" spans="1:10" x14ac:dyDescent="0.35">
      <c r="A246" s="93" t="s">
        <v>13558</v>
      </c>
      <c r="B246" s="93">
        <v>-0.77600000000000002</v>
      </c>
      <c r="C246" s="93">
        <v>37.659999999999997</v>
      </c>
      <c r="D246" s="93" t="s">
        <v>9492</v>
      </c>
      <c r="E246" s="93" t="s">
        <v>6518</v>
      </c>
      <c r="F246" s="93" t="s">
        <v>13559</v>
      </c>
      <c r="G246" s="93">
        <v>1000</v>
      </c>
      <c r="J246" t="b">
        <v>1</v>
      </c>
    </row>
    <row r="247" spans="1:10" x14ac:dyDescent="0.35">
      <c r="A247" s="93" t="s">
        <v>13456</v>
      </c>
      <c r="B247" s="93">
        <v>-0.71830000000000005</v>
      </c>
      <c r="C247" s="93">
        <v>36.4298</v>
      </c>
      <c r="D247" s="93" t="s">
        <v>9492</v>
      </c>
      <c r="E247" s="93" t="s">
        <v>6518</v>
      </c>
      <c r="F247" s="93" t="s">
        <v>13457</v>
      </c>
      <c r="G247" s="93">
        <v>300</v>
      </c>
      <c r="I247" s="93" t="s">
        <v>13458</v>
      </c>
      <c r="J247" t="b">
        <v>1</v>
      </c>
    </row>
    <row r="248" spans="1:10" x14ac:dyDescent="0.35">
      <c r="A248" s="93" t="s">
        <v>13519</v>
      </c>
      <c r="B248" s="93">
        <v>-0.65</v>
      </c>
      <c r="C248" s="93">
        <v>37.366669999999999</v>
      </c>
      <c r="D248" s="93" t="s">
        <v>9492</v>
      </c>
      <c r="E248" s="93" t="s">
        <v>6444</v>
      </c>
      <c r="F248" s="93" t="s">
        <v>13520</v>
      </c>
      <c r="G248" s="93">
        <v>500</v>
      </c>
      <c r="J248" t="b">
        <v>1</v>
      </c>
    </row>
    <row r="249" spans="1:10" x14ac:dyDescent="0.35">
      <c r="A249" s="93" t="s">
        <v>13560</v>
      </c>
      <c r="B249" s="93">
        <v>-0.60399999999999998</v>
      </c>
      <c r="C249" s="93">
        <v>37.662999999999997</v>
      </c>
      <c r="D249" s="93" t="s">
        <v>9492</v>
      </c>
      <c r="E249" s="93" t="s">
        <v>6518</v>
      </c>
      <c r="F249" s="93" t="s">
        <v>13561</v>
      </c>
      <c r="G249" s="93">
        <v>25000</v>
      </c>
      <c r="J249" t="b">
        <v>1</v>
      </c>
    </row>
    <row r="250" spans="1:10" x14ac:dyDescent="0.35">
      <c r="A250" s="93" t="s">
        <v>13544</v>
      </c>
      <c r="B250" s="93">
        <v>-0.57499999999999996</v>
      </c>
      <c r="C250" s="93">
        <v>37.491</v>
      </c>
      <c r="D250" s="93" t="s">
        <v>9492</v>
      </c>
      <c r="E250" s="93" t="s">
        <v>6518</v>
      </c>
      <c r="F250" s="93" t="s">
        <v>13545</v>
      </c>
      <c r="G250" s="93">
        <v>500</v>
      </c>
      <c r="J250" t="b">
        <v>1</v>
      </c>
    </row>
    <row r="251" spans="1:10" x14ac:dyDescent="0.35">
      <c r="A251" s="93" t="s">
        <v>13378</v>
      </c>
      <c r="B251" s="93">
        <v>-0.52549999999999997</v>
      </c>
      <c r="C251" s="93">
        <v>34.464100000000002</v>
      </c>
      <c r="D251" s="93" t="s">
        <v>9492</v>
      </c>
      <c r="E251" s="93" t="s">
        <v>6518</v>
      </c>
      <c r="F251" s="93" t="s">
        <v>13379</v>
      </c>
      <c r="G251" s="93">
        <v>100</v>
      </c>
      <c r="J251" t="b">
        <v>1</v>
      </c>
    </row>
    <row r="252" spans="1:10" x14ac:dyDescent="0.35">
      <c r="A252" s="93" t="s">
        <v>13529</v>
      </c>
      <c r="B252" s="93">
        <v>-0.5151</v>
      </c>
      <c r="C252" s="93">
        <v>37.456600000000002</v>
      </c>
      <c r="D252" s="93" t="s">
        <v>9492</v>
      </c>
      <c r="E252" s="93" t="s">
        <v>6444</v>
      </c>
      <c r="F252" s="93" t="s">
        <v>13530</v>
      </c>
      <c r="G252" s="93">
        <v>500</v>
      </c>
      <c r="J252" t="b">
        <v>1</v>
      </c>
    </row>
    <row r="253" spans="1:10" x14ac:dyDescent="0.35">
      <c r="A253" s="93" t="s">
        <v>13538</v>
      </c>
      <c r="B253" s="93">
        <v>-0.50364100000000001</v>
      </c>
      <c r="C253" s="93">
        <v>37.459499999999998</v>
      </c>
      <c r="D253" s="93" t="s">
        <v>9492</v>
      </c>
      <c r="E253" s="93" t="s">
        <v>6444</v>
      </c>
      <c r="F253" s="93" t="s">
        <v>13539</v>
      </c>
      <c r="G253" s="93">
        <v>100</v>
      </c>
      <c r="J253" t="b">
        <v>1</v>
      </c>
    </row>
    <row r="254" spans="1:10" x14ac:dyDescent="0.35">
      <c r="A254" s="93" t="s">
        <v>13531</v>
      </c>
      <c r="B254" s="93">
        <v>-0.50349999999999995</v>
      </c>
      <c r="C254" s="93">
        <v>37.457799999999999</v>
      </c>
      <c r="D254" s="93" t="s">
        <v>9492</v>
      </c>
      <c r="E254" s="93" t="s">
        <v>6518</v>
      </c>
      <c r="F254" s="93" t="s">
        <v>13532</v>
      </c>
      <c r="G254" s="93">
        <v>300</v>
      </c>
      <c r="J254" t="b">
        <v>1</v>
      </c>
    </row>
    <row r="255" spans="1:10" x14ac:dyDescent="0.35">
      <c r="A255" s="93" t="s">
        <v>13527</v>
      </c>
      <c r="B255" s="93">
        <v>-0.5</v>
      </c>
      <c r="C255" s="93">
        <v>37.450000000000003</v>
      </c>
      <c r="D255" s="93" t="s">
        <v>9492</v>
      </c>
      <c r="E255" s="93" t="s">
        <v>6518</v>
      </c>
      <c r="F255" s="93" t="s">
        <v>13528</v>
      </c>
      <c r="G255" s="93">
        <v>917</v>
      </c>
      <c r="J255" t="b">
        <v>1</v>
      </c>
    </row>
    <row r="256" spans="1:10" x14ac:dyDescent="0.35">
      <c r="A256" s="97" t="s">
        <v>13355</v>
      </c>
      <c r="B256" s="97">
        <v>-0.43099999999999999</v>
      </c>
      <c r="C256" s="97">
        <v>34.207999999999998</v>
      </c>
      <c r="D256" s="97" t="s">
        <v>9492</v>
      </c>
      <c r="E256" s="97" t="s">
        <v>6518</v>
      </c>
      <c r="F256" s="97" t="s">
        <v>13356</v>
      </c>
      <c r="G256" s="97">
        <v>200</v>
      </c>
      <c r="H256" s="97"/>
      <c r="I256" s="88"/>
      <c r="J256" s="88" t="b">
        <v>1</v>
      </c>
    </row>
    <row r="257" spans="1:10" x14ac:dyDescent="0.35">
      <c r="A257" s="97" t="s">
        <v>13357</v>
      </c>
      <c r="B257" s="97">
        <v>-0.43099999999999999</v>
      </c>
      <c r="C257" s="97">
        <v>34.207999999999998</v>
      </c>
      <c r="D257" s="97" t="s">
        <v>9492</v>
      </c>
      <c r="E257" s="97" t="s">
        <v>6518</v>
      </c>
      <c r="F257" s="97" t="s">
        <v>13358</v>
      </c>
      <c r="G257" s="97">
        <v>200</v>
      </c>
      <c r="H257" s="97"/>
      <c r="I257" s="88"/>
      <c r="J257" s="88" t="b">
        <v>1</v>
      </c>
    </row>
    <row r="258" spans="1:10" x14ac:dyDescent="0.35">
      <c r="A258" s="97" t="s">
        <v>13359</v>
      </c>
      <c r="B258" s="97">
        <v>-0.43099999999999999</v>
      </c>
      <c r="C258" s="97">
        <v>34.207999999999998</v>
      </c>
      <c r="D258" s="97" t="s">
        <v>9492</v>
      </c>
      <c r="E258" s="97" t="s">
        <v>6444</v>
      </c>
      <c r="F258" s="97" t="s">
        <v>13360</v>
      </c>
      <c r="G258" s="97">
        <v>200</v>
      </c>
      <c r="H258" s="97"/>
      <c r="I258" s="88"/>
      <c r="J258" s="88" t="b">
        <v>1</v>
      </c>
    </row>
    <row r="259" spans="1:10" x14ac:dyDescent="0.35">
      <c r="A259" s="93" t="s">
        <v>13228</v>
      </c>
      <c r="B259" s="93">
        <v>-0.42</v>
      </c>
      <c r="C259" s="93">
        <v>31.88</v>
      </c>
      <c r="D259" s="93" t="s">
        <v>9556</v>
      </c>
      <c r="E259" s="93" t="s">
        <v>6518</v>
      </c>
      <c r="F259" s="93" t="s">
        <v>13229</v>
      </c>
      <c r="G259" s="93">
        <v>550</v>
      </c>
      <c r="J259" t="b">
        <v>1</v>
      </c>
    </row>
    <row r="260" spans="1:10" x14ac:dyDescent="0.35">
      <c r="A260" s="93" t="s">
        <v>13438</v>
      </c>
      <c r="B260" s="93">
        <v>-0.38333</v>
      </c>
      <c r="C260" s="93">
        <v>35.583329999999997</v>
      </c>
      <c r="D260" s="93" t="s">
        <v>9492</v>
      </c>
      <c r="E260" s="93" t="s">
        <v>6518</v>
      </c>
      <c r="F260" s="93" t="s">
        <v>13439</v>
      </c>
      <c r="G260" s="93">
        <v>500</v>
      </c>
      <c r="J260" t="b">
        <v>1</v>
      </c>
    </row>
    <row r="261" spans="1:10" x14ac:dyDescent="0.35">
      <c r="A261" s="93" t="s">
        <v>13452</v>
      </c>
      <c r="B261" s="93">
        <v>-0.378</v>
      </c>
      <c r="C261" s="93">
        <v>35.988999999999997</v>
      </c>
      <c r="D261" s="93" t="s">
        <v>9492</v>
      </c>
      <c r="E261" s="93" t="s">
        <v>6518</v>
      </c>
      <c r="F261" s="93" t="s">
        <v>13453</v>
      </c>
      <c r="G261" s="93">
        <v>500</v>
      </c>
      <c r="J261" t="b">
        <v>1</v>
      </c>
    </row>
    <row r="262" spans="1:10" x14ac:dyDescent="0.35">
      <c r="A262" s="93" t="s">
        <v>13446</v>
      </c>
      <c r="B262" s="93">
        <v>-0.36699999999999999</v>
      </c>
      <c r="C262" s="93">
        <v>35.927999999999997</v>
      </c>
      <c r="D262" s="93" t="s">
        <v>9492</v>
      </c>
      <c r="E262" s="93" t="s">
        <v>6518</v>
      </c>
      <c r="F262" s="93" t="s">
        <v>13447</v>
      </c>
      <c r="G262" s="93">
        <v>500</v>
      </c>
      <c r="J262" t="b">
        <v>1</v>
      </c>
    </row>
    <row r="263" spans="1:10" x14ac:dyDescent="0.35">
      <c r="A263" s="93" t="s">
        <v>13448</v>
      </c>
      <c r="B263" s="93">
        <v>-0.36667</v>
      </c>
      <c r="C263" s="93">
        <v>35.933329999999998</v>
      </c>
      <c r="D263" s="93" t="s">
        <v>9492</v>
      </c>
      <c r="E263" s="93" t="s">
        <v>6518</v>
      </c>
      <c r="F263" s="93" t="s">
        <v>13449</v>
      </c>
      <c r="G263" s="93">
        <v>500</v>
      </c>
      <c r="J263" t="b">
        <v>1</v>
      </c>
    </row>
    <row r="264" spans="1:10" x14ac:dyDescent="0.35">
      <c r="A264" s="93" t="s">
        <v>13450</v>
      </c>
      <c r="B264" s="93">
        <v>-0.33950000000000002</v>
      </c>
      <c r="C264" s="93">
        <v>35.941890000000001</v>
      </c>
      <c r="D264" s="93" t="s">
        <v>9492</v>
      </c>
      <c r="E264" s="93" t="s">
        <v>6444</v>
      </c>
      <c r="F264" s="93" t="s">
        <v>13451</v>
      </c>
      <c r="G264" s="93">
        <v>800</v>
      </c>
      <c r="J264" t="b">
        <v>1</v>
      </c>
    </row>
    <row r="265" spans="1:10" x14ac:dyDescent="0.35">
      <c r="A265" s="93" t="s">
        <v>13548</v>
      </c>
      <c r="B265" s="93">
        <v>-0.33779999999999999</v>
      </c>
      <c r="C265" s="93">
        <v>37.614100000000001</v>
      </c>
      <c r="D265" s="93" t="s">
        <v>9492</v>
      </c>
      <c r="E265" s="93" t="s">
        <v>6518</v>
      </c>
      <c r="F265" s="93" t="s">
        <v>13549</v>
      </c>
      <c r="G265" s="93">
        <v>200</v>
      </c>
      <c r="J265" t="b">
        <v>1</v>
      </c>
    </row>
    <row r="266" spans="1:10" x14ac:dyDescent="0.35">
      <c r="A266" s="93" t="s">
        <v>13570</v>
      </c>
      <c r="B266" s="93">
        <v>-0.33333000000000002</v>
      </c>
      <c r="C266" s="93">
        <v>37.683329999999998</v>
      </c>
      <c r="D266" s="93" t="s">
        <v>9492</v>
      </c>
      <c r="E266" s="93" t="s">
        <v>6518</v>
      </c>
      <c r="F266" s="93" t="s">
        <v>13571</v>
      </c>
      <c r="G266" s="93">
        <v>550</v>
      </c>
      <c r="J266" t="b">
        <v>1</v>
      </c>
    </row>
    <row r="267" spans="1:10" x14ac:dyDescent="0.35">
      <c r="A267" s="93" t="s">
        <v>13562</v>
      </c>
      <c r="B267" s="93">
        <v>-8.6940000000000003E-2</v>
      </c>
      <c r="C267" s="93">
        <v>37.663899999999998</v>
      </c>
      <c r="D267" s="93" t="s">
        <v>9492</v>
      </c>
      <c r="E267" s="93" t="s">
        <v>6444</v>
      </c>
      <c r="F267" s="93" t="s">
        <v>13563</v>
      </c>
      <c r="G267" s="93">
        <v>1000</v>
      </c>
      <c r="J267" t="b">
        <v>1</v>
      </c>
    </row>
    <row r="268" spans="1:10" x14ac:dyDescent="0.35">
      <c r="A268" s="93" t="s">
        <v>13495</v>
      </c>
      <c r="B268" s="93">
        <v>-6.6669999999999993E-2</v>
      </c>
      <c r="C268" s="93">
        <v>36.950000000000003</v>
      </c>
      <c r="D268" s="93" t="s">
        <v>9492</v>
      </c>
      <c r="E268" s="93" t="s">
        <v>6518</v>
      </c>
      <c r="F268" s="93" t="s">
        <v>13496</v>
      </c>
      <c r="G268" s="93">
        <v>917</v>
      </c>
      <c r="J268" t="b">
        <v>1</v>
      </c>
    </row>
    <row r="269" spans="1:10" x14ac:dyDescent="0.35">
      <c r="A269" s="97" t="s">
        <v>13386</v>
      </c>
      <c r="B269" s="97">
        <v>-2.3E-3</v>
      </c>
      <c r="C269" s="97">
        <v>34.593899999999998</v>
      </c>
      <c r="D269" s="97" t="s">
        <v>9492</v>
      </c>
      <c r="E269" s="97" t="s">
        <v>6518</v>
      </c>
      <c r="F269" s="97" t="s">
        <v>13387</v>
      </c>
      <c r="G269" s="97">
        <v>300</v>
      </c>
      <c r="H269" s="97"/>
      <c r="I269" s="88"/>
      <c r="J269" s="88" t="b">
        <v>1</v>
      </c>
    </row>
    <row r="270" spans="1:10" x14ac:dyDescent="0.35">
      <c r="A270" s="97" t="s">
        <v>13388</v>
      </c>
      <c r="B270" s="97">
        <v>-2.3E-3</v>
      </c>
      <c r="C270" s="97">
        <v>34.593899999999998</v>
      </c>
      <c r="D270" s="97" t="s">
        <v>9492</v>
      </c>
      <c r="E270" s="97" t="s">
        <v>6518</v>
      </c>
      <c r="F270" s="97" t="s">
        <v>13389</v>
      </c>
      <c r="G270" s="97">
        <v>300</v>
      </c>
      <c r="H270" s="97"/>
      <c r="I270" s="88"/>
      <c r="J270" s="88" t="b">
        <v>1</v>
      </c>
    </row>
    <row r="271" spans="1:10" x14ac:dyDescent="0.35">
      <c r="A271" s="93" t="s">
        <v>13370</v>
      </c>
      <c r="B271" s="93">
        <v>0.12959999999999999</v>
      </c>
      <c r="C271" s="93">
        <v>34.405500000000004</v>
      </c>
      <c r="D271" s="93" t="s">
        <v>9492</v>
      </c>
      <c r="E271" s="93" t="s">
        <v>6518</v>
      </c>
      <c r="F271" s="93" t="s">
        <v>13371</v>
      </c>
      <c r="G271" s="93">
        <v>200</v>
      </c>
      <c r="J271" t="b">
        <v>1</v>
      </c>
    </row>
    <row r="272" spans="1:10" x14ac:dyDescent="0.35">
      <c r="A272" s="93" t="s">
        <v>13372</v>
      </c>
      <c r="B272" s="93">
        <v>0.14413999999999999</v>
      </c>
      <c r="C272" s="93">
        <v>34.424309999999998</v>
      </c>
      <c r="D272" s="93" t="s">
        <v>9492</v>
      </c>
      <c r="E272" s="93" t="s">
        <v>6518</v>
      </c>
      <c r="F272" s="93" t="s">
        <v>13373</v>
      </c>
      <c r="G272" s="93">
        <v>100</v>
      </c>
      <c r="J272" t="b">
        <v>1</v>
      </c>
    </row>
    <row r="273" spans="1:10" x14ac:dyDescent="0.35">
      <c r="A273" s="93" t="s">
        <v>13444</v>
      </c>
      <c r="B273" s="93">
        <v>0.2054</v>
      </c>
      <c r="C273" s="93">
        <v>35.898600000000002</v>
      </c>
      <c r="D273" s="93" t="s">
        <v>9492</v>
      </c>
      <c r="E273" s="93" t="s">
        <v>6518</v>
      </c>
      <c r="F273" s="93" t="s">
        <v>13445</v>
      </c>
      <c r="G273" s="93">
        <v>1000</v>
      </c>
      <c r="J273" t="b">
        <v>1</v>
      </c>
    </row>
    <row r="274" spans="1:10" x14ac:dyDescent="0.35">
      <c r="A274" s="93" t="s">
        <v>13392</v>
      </c>
      <c r="B274" s="93">
        <v>0.221</v>
      </c>
      <c r="C274" s="93">
        <v>34.624000000000002</v>
      </c>
      <c r="D274" s="93" t="s">
        <v>9492</v>
      </c>
      <c r="E274" s="93" t="s">
        <v>6518</v>
      </c>
      <c r="F274" s="93" t="s">
        <v>13393</v>
      </c>
      <c r="G274" s="93">
        <v>500</v>
      </c>
      <c r="J274" t="b">
        <v>1</v>
      </c>
    </row>
    <row r="275" spans="1:10" x14ac:dyDescent="0.35">
      <c r="A275" s="93" t="s">
        <v>13382</v>
      </c>
      <c r="B275" s="93">
        <v>0.25569999999999998</v>
      </c>
      <c r="C275" s="93">
        <v>34.525500000000001</v>
      </c>
      <c r="D275" s="93" t="s">
        <v>9492</v>
      </c>
      <c r="E275" s="93" t="s">
        <v>6444</v>
      </c>
      <c r="F275" s="93" t="s">
        <v>13383</v>
      </c>
      <c r="G275" s="93">
        <v>500</v>
      </c>
      <c r="J275" t="b">
        <v>1</v>
      </c>
    </row>
    <row r="276" spans="1:10" x14ac:dyDescent="0.35">
      <c r="A276" s="93" t="s">
        <v>13400</v>
      </c>
      <c r="B276" s="93">
        <v>0.27853</v>
      </c>
      <c r="C276" s="93">
        <v>34.767760000000003</v>
      </c>
      <c r="D276" s="93" t="s">
        <v>9492</v>
      </c>
      <c r="E276" s="93" t="s">
        <v>6518</v>
      </c>
      <c r="F276" s="93" t="s">
        <v>13401</v>
      </c>
      <c r="G276" s="93">
        <v>500</v>
      </c>
      <c r="J276" t="b">
        <v>1</v>
      </c>
    </row>
    <row r="277" spans="1:10" x14ac:dyDescent="0.35">
      <c r="A277" s="93" t="s">
        <v>13402</v>
      </c>
      <c r="B277" s="93">
        <v>0.28100000000000003</v>
      </c>
      <c r="C277" s="93">
        <v>34.768000000000001</v>
      </c>
      <c r="D277" s="93" t="s">
        <v>9492</v>
      </c>
      <c r="E277" s="93" t="s">
        <v>6518</v>
      </c>
      <c r="F277" s="93" t="s">
        <v>13403</v>
      </c>
      <c r="G277" s="93">
        <v>500</v>
      </c>
      <c r="J277" t="b">
        <v>1</v>
      </c>
    </row>
    <row r="278" spans="1:10" x14ac:dyDescent="0.35">
      <c r="A278" s="93" t="s">
        <v>13396</v>
      </c>
      <c r="B278" s="93">
        <v>0.28510000000000002</v>
      </c>
      <c r="C278" s="93">
        <v>34.764600000000002</v>
      </c>
      <c r="D278" s="93" t="s">
        <v>9492</v>
      </c>
      <c r="E278" s="93" t="s">
        <v>6518</v>
      </c>
      <c r="F278" s="93" t="s">
        <v>13397</v>
      </c>
      <c r="G278" s="93">
        <v>100</v>
      </c>
      <c r="J278" t="b">
        <v>1</v>
      </c>
    </row>
    <row r="279" spans="1:10" x14ac:dyDescent="0.35">
      <c r="A279" s="93" t="s">
        <v>13426</v>
      </c>
      <c r="B279" s="93">
        <v>0.28799999999999998</v>
      </c>
      <c r="C279" s="93">
        <v>35.295000000000002</v>
      </c>
      <c r="D279" s="93" t="s">
        <v>9492</v>
      </c>
      <c r="E279" s="93" t="s">
        <v>6518</v>
      </c>
      <c r="F279" s="93" t="s">
        <v>13427</v>
      </c>
      <c r="G279" s="93">
        <v>1000</v>
      </c>
      <c r="J279" t="b">
        <v>1</v>
      </c>
    </row>
    <row r="280" spans="1:10" x14ac:dyDescent="0.35">
      <c r="A280" s="93" t="s">
        <v>13491</v>
      </c>
      <c r="B280" s="93">
        <v>0.311</v>
      </c>
      <c r="C280" s="93">
        <v>36.904000000000003</v>
      </c>
      <c r="D280" s="93" t="s">
        <v>9492</v>
      </c>
      <c r="E280" s="93" t="s">
        <v>6518</v>
      </c>
      <c r="F280" s="93" t="s">
        <v>13492</v>
      </c>
      <c r="G280" s="93">
        <v>5000</v>
      </c>
      <c r="J280" t="b">
        <v>1</v>
      </c>
    </row>
    <row r="281" spans="1:10" x14ac:dyDescent="0.35">
      <c r="A281" s="93" t="s">
        <v>13260</v>
      </c>
      <c r="B281" s="93">
        <v>0.41099999999999998</v>
      </c>
      <c r="C281" s="93">
        <v>32.533000000000001</v>
      </c>
      <c r="D281" s="93" t="s">
        <v>9556</v>
      </c>
      <c r="E281" s="93" t="s">
        <v>6518</v>
      </c>
      <c r="F281" s="93" t="s">
        <v>13261</v>
      </c>
      <c r="G281" s="93">
        <v>400</v>
      </c>
      <c r="J281" t="b">
        <v>1</v>
      </c>
    </row>
    <row r="282" spans="1:10" x14ac:dyDescent="0.35">
      <c r="A282" s="93" t="s">
        <v>13283</v>
      </c>
      <c r="B282" s="93">
        <v>0.433</v>
      </c>
      <c r="C282" s="93">
        <v>32.712000000000003</v>
      </c>
      <c r="D282" s="93" t="s">
        <v>9556</v>
      </c>
      <c r="E282" s="93" t="s">
        <v>6518</v>
      </c>
      <c r="F282" s="93" t="s">
        <v>13284</v>
      </c>
      <c r="G282" s="93">
        <v>5000</v>
      </c>
      <c r="J282" t="b">
        <v>1</v>
      </c>
    </row>
    <row r="283" spans="1:10" x14ac:dyDescent="0.35">
      <c r="A283" s="93" t="s">
        <v>13274</v>
      </c>
      <c r="B283" s="93">
        <v>0.46666999999999997</v>
      </c>
      <c r="C283" s="93">
        <v>32.616669999999999</v>
      </c>
      <c r="D283" s="93" t="s">
        <v>9556</v>
      </c>
      <c r="E283" s="93" t="s">
        <v>6518</v>
      </c>
      <c r="F283" s="93" t="s">
        <v>13275</v>
      </c>
      <c r="G283" s="93">
        <v>500</v>
      </c>
      <c r="H283" s="93" t="s">
        <v>13276</v>
      </c>
      <c r="J283" t="b">
        <v>1</v>
      </c>
    </row>
    <row r="284" spans="1:10" x14ac:dyDescent="0.35">
      <c r="A284" s="93" t="s">
        <v>13351</v>
      </c>
      <c r="B284" s="93">
        <v>0.49619999999999997</v>
      </c>
      <c r="C284" s="93">
        <v>34.130800000000001</v>
      </c>
      <c r="D284" s="93" t="s">
        <v>9492</v>
      </c>
      <c r="E284" s="93" t="s">
        <v>6518</v>
      </c>
      <c r="F284" s="93" t="s">
        <v>13352</v>
      </c>
      <c r="G284" s="93">
        <v>200</v>
      </c>
      <c r="J284" t="b">
        <v>1</v>
      </c>
    </row>
    <row r="285" spans="1:10" x14ac:dyDescent="0.35">
      <c r="A285" s="93" t="s">
        <v>13277</v>
      </c>
      <c r="B285" s="93">
        <v>0.51519999999999999</v>
      </c>
      <c r="C285" s="93">
        <v>32.640799999999999</v>
      </c>
      <c r="D285" s="93" t="s">
        <v>9556</v>
      </c>
      <c r="E285" s="93" t="s">
        <v>6518</v>
      </c>
      <c r="F285" s="93" t="s">
        <v>13278</v>
      </c>
      <c r="G285" s="93">
        <v>300</v>
      </c>
      <c r="J285" t="b">
        <v>1</v>
      </c>
    </row>
    <row r="286" spans="1:10" x14ac:dyDescent="0.35">
      <c r="A286" s="93" t="s">
        <v>13270</v>
      </c>
      <c r="B286" s="93">
        <v>0.53120000000000001</v>
      </c>
      <c r="C286" s="93">
        <v>32.611800000000002</v>
      </c>
      <c r="D286" s="93" t="s">
        <v>9556</v>
      </c>
      <c r="E286" s="93" t="s">
        <v>6518</v>
      </c>
      <c r="F286" s="93" t="s">
        <v>13271</v>
      </c>
      <c r="G286" s="93">
        <v>500</v>
      </c>
      <c r="H286" s="93" t="s">
        <v>13272</v>
      </c>
      <c r="I286" s="93" t="s">
        <v>13273</v>
      </c>
      <c r="J286" t="b">
        <v>1</v>
      </c>
    </row>
    <row r="287" spans="1:10" x14ac:dyDescent="0.35">
      <c r="A287" s="93" t="s">
        <v>13428</v>
      </c>
      <c r="B287" s="93">
        <v>0.57899999999999996</v>
      </c>
      <c r="C287" s="93">
        <v>35.305999999999997</v>
      </c>
      <c r="D287" s="93" t="s">
        <v>9492</v>
      </c>
      <c r="E287" s="93" t="s">
        <v>6518</v>
      </c>
      <c r="F287" s="93" t="s">
        <v>13429</v>
      </c>
      <c r="G287" s="93">
        <v>500</v>
      </c>
      <c r="J287" t="b">
        <v>1</v>
      </c>
    </row>
    <row r="288" spans="1:10" x14ac:dyDescent="0.35">
      <c r="A288" s="93" t="s">
        <v>13390</v>
      </c>
      <c r="B288" s="93">
        <v>0.59</v>
      </c>
      <c r="C288" s="93">
        <v>34.6</v>
      </c>
      <c r="D288" s="93" t="s">
        <v>9492</v>
      </c>
      <c r="E288" s="93" t="s">
        <v>6444</v>
      </c>
      <c r="F288" s="93" t="s">
        <v>13391</v>
      </c>
      <c r="G288" s="93">
        <v>200</v>
      </c>
      <c r="J288" t="b">
        <v>1</v>
      </c>
    </row>
    <row r="289" spans="1:10" x14ac:dyDescent="0.35">
      <c r="A289" s="93" t="s">
        <v>13454</v>
      </c>
      <c r="B289" s="93">
        <v>0.61268999999999996</v>
      </c>
      <c r="C289" s="93">
        <v>35.991250000000001</v>
      </c>
      <c r="D289" s="93" t="s">
        <v>9492</v>
      </c>
      <c r="E289" s="93" t="s">
        <v>6518</v>
      </c>
      <c r="F289" s="93" t="s">
        <v>13455</v>
      </c>
      <c r="G289" s="93">
        <v>917</v>
      </c>
      <c r="J289" t="b">
        <v>1</v>
      </c>
    </row>
    <row r="290" spans="1:10" x14ac:dyDescent="0.35">
      <c r="A290" s="93" t="s">
        <v>13119</v>
      </c>
      <c r="B290" s="93">
        <v>0.64470000000000005</v>
      </c>
      <c r="C290" s="93">
        <v>30.600100000000001</v>
      </c>
      <c r="D290" s="93" t="s">
        <v>9556</v>
      </c>
      <c r="E290" s="93" t="s">
        <v>6518</v>
      </c>
      <c r="F290" s="93" t="s">
        <v>13120</v>
      </c>
      <c r="G290" s="93">
        <v>750</v>
      </c>
      <c r="J290" t="b">
        <v>1</v>
      </c>
    </row>
    <row r="291" spans="1:10" x14ac:dyDescent="0.35">
      <c r="A291" s="93" t="s">
        <v>13353</v>
      </c>
      <c r="B291" s="93">
        <v>0.66557999999999995</v>
      </c>
      <c r="C291" s="93">
        <v>34.195959999999999</v>
      </c>
      <c r="D291" s="93" t="s">
        <v>9556</v>
      </c>
      <c r="E291" s="93" t="s">
        <v>6518</v>
      </c>
      <c r="F291" s="93" t="s">
        <v>13354</v>
      </c>
      <c r="G291" s="93">
        <v>2570</v>
      </c>
      <c r="J291" t="b">
        <v>1</v>
      </c>
    </row>
    <row r="292" spans="1:10" x14ac:dyDescent="0.35">
      <c r="A292" s="93" t="s">
        <v>13394</v>
      </c>
      <c r="B292" s="93">
        <v>0.86</v>
      </c>
      <c r="C292" s="93">
        <v>34.69</v>
      </c>
      <c r="D292" s="93" t="s">
        <v>9492</v>
      </c>
      <c r="E292" s="93" t="s">
        <v>6518</v>
      </c>
      <c r="F292" s="93" t="s">
        <v>13395</v>
      </c>
      <c r="G292" s="93">
        <v>550</v>
      </c>
      <c r="J292" t="b">
        <v>1</v>
      </c>
    </row>
    <row r="293" spans="1:10" x14ac:dyDescent="0.35">
      <c r="A293" s="93" t="s">
        <v>13408</v>
      </c>
      <c r="B293" s="93">
        <v>1</v>
      </c>
      <c r="C293" s="93">
        <v>34.92</v>
      </c>
      <c r="D293" s="93" t="s">
        <v>9492</v>
      </c>
      <c r="E293" s="93" t="s">
        <v>6444</v>
      </c>
      <c r="F293" s="93" t="s">
        <v>13409</v>
      </c>
      <c r="G293" s="93">
        <v>300</v>
      </c>
      <c r="J293" t="b">
        <v>1</v>
      </c>
    </row>
    <row r="294" spans="1:10" x14ac:dyDescent="0.35">
      <c r="A294" s="93" t="s">
        <v>13412</v>
      </c>
      <c r="B294" s="93">
        <v>1.01308</v>
      </c>
      <c r="C294" s="93">
        <v>35.005600000000001</v>
      </c>
      <c r="D294" s="93" t="s">
        <v>9492</v>
      </c>
      <c r="E294" s="93" t="s">
        <v>6444</v>
      </c>
      <c r="F294" s="93" t="s">
        <v>13413</v>
      </c>
      <c r="G294" s="93">
        <v>500</v>
      </c>
      <c r="J294" t="b">
        <v>1</v>
      </c>
    </row>
    <row r="295" spans="1:10" x14ac:dyDescent="0.35">
      <c r="A295" s="93" t="s">
        <v>13410</v>
      </c>
      <c r="B295" s="93">
        <v>1.01667</v>
      </c>
      <c r="C295" s="93">
        <v>35</v>
      </c>
      <c r="D295" s="93" t="s">
        <v>9492</v>
      </c>
      <c r="E295" s="93" t="s">
        <v>6518</v>
      </c>
      <c r="F295" s="93" t="s">
        <v>13411</v>
      </c>
      <c r="G295" s="93">
        <v>300</v>
      </c>
      <c r="J295" t="b">
        <v>1</v>
      </c>
    </row>
    <row r="296" spans="1:10" x14ac:dyDescent="0.35">
      <c r="A296" s="93" t="s">
        <v>13343</v>
      </c>
      <c r="B296" s="93">
        <v>1.0969</v>
      </c>
      <c r="C296" s="93">
        <v>34</v>
      </c>
      <c r="D296" s="93" t="s">
        <v>9556</v>
      </c>
      <c r="E296" s="93" t="s">
        <v>6518</v>
      </c>
      <c r="F296" s="93" t="s">
        <v>13344</v>
      </c>
      <c r="G296" s="93">
        <v>550</v>
      </c>
      <c r="J296" t="b">
        <v>1</v>
      </c>
    </row>
    <row r="297" spans="1:10" x14ac:dyDescent="0.35">
      <c r="A297" s="93" t="s">
        <v>13324</v>
      </c>
      <c r="B297" s="93">
        <v>1.2</v>
      </c>
      <c r="C297" s="93">
        <v>33.783329999999999</v>
      </c>
      <c r="D297" s="93" t="s">
        <v>9556</v>
      </c>
      <c r="E297" s="93" t="s">
        <v>6518</v>
      </c>
      <c r="F297" s="93" t="s">
        <v>13325</v>
      </c>
      <c r="G297" s="93">
        <v>2000</v>
      </c>
      <c r="H297" s="93" t="s">
        <v>13326</v>
      </c>
      <c r="I297" s="93" t="s">
        <v>13327</v>
      </c>
      <c r="J297" t="b">
        <v>1</v>
      </c>
    </row>
    <row r="298" spans="1:10" x14ac:dyDescent="0.35">
      <c r="A298" s="93" t="s">
        <v>13365</v>
      </c>
      <c r="B298" s="93">
        <v>1.3</v>
      </c>
      <c r="C298" s="93">
        <v>34.333329999999997</v>
      </c>
      <c r="D298" s="93" t="s">
        <v>9556</v>
      </c>
      <c r="E298" s="93" t="s">
        <v>6518</v>
      </c>
      <c r="F298" s="93" t="s">
        <v>13366</v>
      </c>
      <c r="G298" s="93">
        <v>917</v>
      </c>
      <c r="H298" s="93" t="s">
        <v>13367</v>
      </c>
      <c r="J298" t="b">
        <v>1</v>
      </c>
    </row>
    <row r="299" spans="1:10" x14ac:dyDescent="0.35">
      <c r="A299" s="93" t="s">
        <v>13336</v>
      </c>
      <c r="B299" s="93">
        <v>1.4798</v>
      </c>
      <c r="C299" s="93">
        <v>33.919246000000001</v>
      </c>
      <c r="D299" s="93" t="s">
        <v>9556</v>
      </c>
      <c r="E299" s="93" t="s">
        <v>6444</v>
      </c>
      <c r="F299" s="93" t="s">
        <v>13337</v>
      </c>
      <c r="G299" s="93">
        <v>500</v>
      </c>
      <c r="I299" s="93" t="s">
        <v>13338</v>
      </c>
      <c r="J299" t="b">
        <v>1</v>
      </c>
    </row>
    <row r="300" spans="1:10" x14ac:dyDescent="0.35">
      <c r="A300" s="93" t="s">
        <v>13204</v>
      </c>
      <c r="B300" s="93">
        <v>1.5010600000000001</v>
      </c>
      <c r="C300" s="93">
        <v>31.49419</v>
      </c>
      <c r="D300" s="93" t="s">
        <v>9556</v>
      </c>
      <c r="E300" s="93" t="s">
        <v>6444</v>
      </c>
      <c r="F300" s="93" t="s">
        <v>13205</v>
      </c>
      <c r="G300" s="93">
        <v>400</v>
      </c>
      <c r="J300" t="b">
        <v>1</v>
      </c>
    </row>
    <row r="301" spans="1:10" x14ac:dyDescent="0.35">
      <c r="A301" s="93" t="s">
        <v>13303</v>
      </c>
      <c r="B301" s="93">
        <v>1.5374000000000001</v>
      </c>
      <c r="C301" s="93">
        <v>33.449199999999998</v>
      </c>
      <c r="D301" s="93" t="s">
        <v>9556</v>
      </c>
      <c r="E301" s="93" t="s">
        <v>6518</v>
      </c>
      <c r="F301" s="93" t="s">
        <v>13304</v>
      </c>
      <c r="G301" s="93">
        <v>500</v>
      </c>
      <c r="J301" t="b">
        <v>1</v>
      </c>
    </row>
    <row r="302" spans="1:10" x14ac:dyDescent="0.35">
      <c r="A302" s="93" t="s">
        <v>13705</v>
      </c>
      <c r="B302" s="93">
        <v>1.6194</v>
      </c>
      <c r="C302" s="93">
        <v>75.602999999999994</v>
      </c>
      <c r="D302" s="93" t="s">
        <v>9445</v>
      </c>
      <c r="E302" s="93" t="s">
        <v>6444</v>
      </c>
      <c r="F302" s="93" t="s">
        <v>13706</v>
      </c>
      <c r="G302" s="93">
        <v>895</v>
      </c>
      <c r="J302" t="b">
        <v>1</v>
      </c>
    </row>
    <row r="303" spans="1:10" x14ac:dyDescent="0.35">
      <c r="A303" s="93" t="s">
        <v>13312</v>
      </c>
      <c r="B303" s="93">
        <v>1.7942</v>
      </c>
      <c r="C303" s="93">
        <v>33.626100000000001</v>
      </c>
      <c r="D303" s="93" t="s">
        <v>9556</v>
      </c>
      <c r="E303" s="93" t="s">
        <v>6518</v>
      </c>
      <c r="F303" s="93" t="s">
        <v>13313</v>
      </c>
      <c r="G303" s="93">
        <v>400</v>
      </c>
      <c r="J303" t="b">
        <v>1</v>
      </c>
    </row>
    <row r="304" spans="1:10" x14ac:dyDescent="0.35">
      <c r="A304" s="93" t="s">
        <v>13314</v>
      </c>
      <c r="B304" s="93">
        <v>1.7944</v>
      </c>
      <c r="C304" s="93">
        <v>33.6267</v>
      </c>
      <c r="D304" s="93" t="s">
        <v>9556</v>
      </c>
      <c r="E304" s="93" t="s">
        <v>6518</v>
      </c>
      <c r="F304" s="93" t="s">
        <v>13315</v>
      </c>
      <c r="G304" s="93">
        <v>400</v>
      </c>
      <c r="J304" t="b">
        <v>1</v>
      </c>
    </row>
    <row r="305" spans="1:10" x14ac:dyDescent="0.35">
      <c r="A305" s="93" t="s">
        <v>13287</v>
      </c>
      <c r="B305" s="93">
        <v>2.2949999999999999</v>
      </c>
      <c r="C305" s="93">
        <v>32.917999999999999</v>
      </c>
      <c r="D305" s="93" t="s">
        <v>9556</v>
      </c>
      <c r="E305" s="93" t="s">
        <v>6518</v>
      </c>
      <c r="F305" s="93" t="s">
        <v>13288</v>
      </c>
      <c r="G305" s="93">
        <v>500</v>
      </c>
      <c r="J305" t="b">
        <v>1</v>
      </c>
    </row>
    <row r="306" spans="1:10" x14ac:dyDescent="0.35">
      <c r="A306" s="93" t="s">
        <v>12268</v>
      </c>
      <c r="B306" s="93">
        <v>2.8719999999999999</v>
      </c>
      <c r="C306" s="93">
        <v>-60.712000000000003</v>
      </c>
      <c r="D306" s="93" t="s">
        <v>9429</v>
      </c>
      <c r="E306" s="93" t="s">
        <v>6444</v>
      </c>
      <c r="F306" s="93" t="s">
        <v>12269</v>
      </c>
      <c r="G306" s="93">
        <v>200</v>
      </c>
      <c r="I306" s="93" t="s">
        <v>12270</v>
      </c>
      <c r="J306" t="b">
        <v>1</v>
      </c>
    </row>
    <row r="307" spans="1:10" x14ac:dyDescent="0.35">
      <c r="A307" s="93" t="s">
        <v>12893</v>
      </c>
      <c r="B307" s="93">
        <v>3.4660000000000002</v>
      </c>
      <c r="C307" s="93">
        <v>11.487</v>
      </c>
      <c r="D307" s="93" t="s">
        <v>9437</v>
      </c>
      <c r="E307" s="93" t="s">
        <v>6518</v>
      </c>
      <c r="F307" s="93" t="s">
        <v>12894</v>
      </c>
      <c r="G307" s="93">
        <v>1000</v>
      </c>
      <c r="J307" t="b">
        <v>1</v>
      </c>
    </row>
    <row r="308" spans="1:10" x14ac:dyDescent="0.35">
      <c r="A308" s="93" t="s">
        <v>12889</v>
      </c>
      <c r="B308" s="93">
        <v>3.8651599999999999</v>
      </c>
      <c r="C308" s="93">
        <v>11.46048</v>
      </c>
      <c r="D308" s="93" t="s">
        <v>9437</v>
      </c>
      <c r="E308" s="93" t="s">
        <v>6518</v>
      </c>
      <c r="F308" s="93" t="s">
        <v>12890</v>
      </c>
      <c r="G308" s="93">
        <v>100</v>
      </c>
      <c r="J308" t="b">
        <v>1</v>
      </c>
    </row>
    <row r="309" spans="1:10" x14ac:dyDescent="0.35">
      <c r="A309" s="93" t="s">
        <v>12891</v>
      </c>
      <c r="B309" s="93">
        <v>3.8652000000000002</v>
      </c>
      <c r="C309" s="93">
        <v>11.46055</v>
      </c>
      <c r="D309" s="93" t="s">
        <v>9437</v>
      </c>
      <c r="E309" s="93" t="s">
        <v>6518</v>
      </c>
      <c r="F309" s="93" t="s">
        <v>12892</v>
      </c>
      <c r="G309" s="93">
        <v>200</v>
      </c>
      <c r="J309" t="b">
        <v>1</v>
      </c>
    </row>
    <row r="310" spans="1:10" ht="15" x14ac:dyDescent="0.35">
      <c r="B310" s="93">
        <v>4.7190000000000003</v>
      </c>
      <c r="C310" s="93">
        <v>7.1779999999999999</v>
      </c>
      <c r="D310" s="93" t="s">
        <v>9523</v>
      </c>
      <c r="E310" s="93" t="s">
        <v>6518</v>
      </c>
      <c r="F310" s="93" t="s">
        <v>12774</v>
      </c>
      <c r="G310" s="93">
        <v>500</v>
      </c>
      <c r="J310" t="b">
        <v>1</v>
      </c>
    </row>
    <row r="311" spans="1:10" x14ac:dyDescent="0.35">
      <c r="A311" s="93" t="s">
        <v>12773</v>
      </c>
      <c r="B311" s="93">
        <v>4.7190000000000003</v>
      </c>
      <c r="C311" s="93">
        <v>7.1779999999999999</v>
      </c>
      <c r="D311" s="93" t="s">
        <v>9523</v>
      </c>
      <c r="E311" s="93" t="s">
        <v>6518</v>
      </c>
      <c r="F311" s="93" t="s">
        <v>12774</v>
      </c>
      <c r="G311" s="93">
        <v>500</v>
      </c>
      <c r="J311" t="b">
        <v>1</v>
      </c>
    </row>
    <row r="312" spans="1:10" x14ac:dyDescent="0.35">
      <c r="A312" s="93" t="s">
        <v>12761</v>
      </c>
      <c r="B312" s="93">
        <v>4.8030999999999997</v>
      </c>
      <c r="C312" s="93">
        <v>6.9787999999999997</v>
      </c>
      <c r="D312" s="93" t="s">
        <v>9523</v>
      </c>
      <c r="E312" s="93" t="s">
        <v>6518</v>
      </c>
      <c r="F312" s="93" t="s">
        <v>12762</v>
      </c>
      <c r="G312" s="93">
        <v>300</v>
      </c>
      <c r="J312" t="b">
        <v>1</v>
      </c>
    </row>
    <row r="313" spans="1:10" x14ac:dyDescent="0.35">
      <c r="A313" s="93" t="s">
        <v>12755</v>
      </c>
      <c r="B313" s="93">
        <v>4.9111000000000002</v>
      </c>
      <c r="C313" s="93">
        <v>6.92</v>
      </c>
      <c r="D313" s="93" t="s">
        <v>9523</v>
      </c>
      <c r="E313" s="93" t="s">
        <v>6444</v>
      </c>
      <c r="F313" s="93" t="s">
        <v>12756</v>
      </c>
      <c r="G313" s="93">
        <v>500</v>
      </c>
      <c r="J313" t="b">
        <v>1</v>
      </c>
    </row>
    <row r="314" spans="1:10" x14ac:dyDescent="0.35">
      <c r="A314" s="93" t="s">
        <v>12751</v>
      </c>
      <c r="B314" s="93">
        <v>4.92</v>
      </c>
      <c r="C314" s="93">
        <v>6.3</v>
      </c>
      <c r="D314" s="93" t="s">
        <v>9523</v>
      </c>
      <c r="E314" s="93" t="s">
        <v>6518</v>
      </c>
      <c r="F314" s="93" t="s">
        <v>12752</v>
      </c>
      <c r="G314" s="93">
        <v>4000</v>
      </c>
      <c r="J314" t="b">
        <v>1</v>
      </c>
    </row>
    <row r="315" spans="1:10" x14ac:dyDescent="0.35">
      <c r="A315" s="93" t="s">
        <v>12820</v>
      </c>
      <c r="B315" s="93">
        <v>4.9480000000000004</v>
      </c>
      <c r="C315" s="93">
        <v>8.3469999999999995</v>
      </c>
      <c r="D315" s="93" t="s">
        <v>9523</v>
      </c>
      <c r="E315" s="93" t="s">
        <v>6518</v>
      </c>
      <c r="F315" s="93" t="s">
        <v>12821</v>
      </c>
      <c r="G315" s="93">
        <v>600</v>
      </c>
      <c r="J315" t="b">
        <v>1</v>
      </c>
    </row>
    <row r="316" spans="1:10" x14ac:dyDescent="0.35">
      <c r="A316" s="93" t="s">
        <v>12817</v>
      </c>
      <c r="B316" s="93">
        <v>4.95092</v>
      </c>
      <c r="C316" s="93">
        <v>8.3439999999999994</v>
      </c>
      <c r="D316" s="93" t="s">
        <v>9523</v>
      </c>
      <c r="E316" s="93" t="s">
        <v>6518</v>
      </c>
      <c r="F316" s="93" t="s">
        <v>12818</v>
      </c>
      <c r="G316" s="93">
        <v>350</v>
      </c>
      <c r="I316" s="93" t="s">
        <v>12819</v>
      </c>
      <c r="J316" t="b">
        <v>1</v>
      </c>
    </row>
    <row r="317" spans="1:10" x14ac:dyDescent="0.35">
      <c r="A317" s="93" t="s">
        <v>28791</v>
      </c>
      <c r="B317" s="93">
        <v>4.9646759999999999</v>
      </c>
      <c r="C317" s="93">
        <v>7.7598029300000002</v>
      </c>
      <c r="D317" s="93" t="s">
        <v>9523</v>
      </c>
      <c r="E317" s="93" t="s">
        <v>6518</v>
      </c>
      <c r="F317" s="93" t="s">
        <v>28792</v>
      </c>
      <c r="G317" s="93">
        <v>917</v>
      </c>
      <c r="J317" t="b">
        <v>1</v>
      </c>
    </row>
    <row r="318" spans="1:10" x14ac:dyDescent="0.35">
      <c r="A318" s="93" t="s">
        <v>12492</v>
      </c>
      <c r="B318" s="93">
        <v>5.0560999999999998</v>
      </c>
      <c r="C318" s="93">
        <v>-2.4878</v>
      </c>
      <c r="D318" s="93" t="s">
        <v>9476</v>
      </c>
      <c r="E318" s="93" t="s">
        <v>6444</v>
      </c>
      <c r="F318" s="93" t="s">
        <v>12493</v>
      </c>
      <c r="G318" s="93">
        <v>2000</v>
      </c>
      <c r="J318" t="b">
        <v>1</v>
      </c>
    </row>
    <row r="319" spans="1:10" x14ac:dyDescent="0.35">
      <c r="A319" s="93" t="s">
        <v>12488</v>
      </c>
      <c r="B319" s="93">
        <v>5.0884</v>
      </c>
      <c r="C319" s="93">
        <v>-2.5179999999999998</v>
      </c>
      <c r="D319" s="93" t="s">
        <v>9476</v>
      </c>
      <c r="E319" s="93" t="s">
        <v>6444</v>
      </c>
      <c r="F319" s="93" t="s">
        <v>12489</v>
      </c>
      <c r="G319" s="93">
        <v>2000</v>
      </c>
      <c r="J319" t="b">
        <v>1</v>
      </c>
    </row>
    <row r="320" spans="1:10" x14ac:dyDescent="0.35">
      <c r="A320" s="93" t="s">
        <v>12524</v>
      </c>
      <c r="B320" s="93">
        <v>5.1040000000000001</v>
      </c>
      <c r="C320" s="93">
        <v>-1.286</v>
      </c>
      <c r="D320" s="93" t="s">
        <v>9476</v>
      </c>
      <c r="E320" s="93" t="s">
        <v>6518</v>
      </c>
      <c r="F320" s="93" t="s">
        <v>12525</v>
      </c>
      <c r="G320" s="93">
        <v>1000</v>
      </c>
      <c r="J320" t="b">
        <v>1</v>
      </c>
    </row>
    <row r="321" spans="1:10" x14ac:dyDescent="0.35">
      <c r="A321" s="93" t="s">
        <v>12522</v>
      </c>
      <c r="B321" s="93">
        <v>5.1154999999999999</v>
      </c>
      <c r="C321" s="93">
        <v>-1.2908999999999999</v>
      </c>
      <c r="D321" s="93" t="s">
        <v>9476</v>
      </c>
      <c r="E321" s="93" t="s">
        <v>6444</v>
      </c>
      <c r="F321" s="93" t="s">
        <v>12523</v>
      </c>
      <c r="G321" s="93">
        <v>300</v>
      </c>
      <c r="J321" t="b">
        <v>1</v>
      </c>
    </row>
    <row r="322" spans="1:10" x14ac:dyDescent="0.35">
      <c r="A322" s="93" t="s">
        <v>12763</v>
      </c>
      <c r="B322" s="93">
        <v>5.3860000000000001</v>
      </c>
      <c r="C322" s="93">
        <v>6.9909999999999997</v>
      </c>
      <c r="D322" s="93" t="s">
        <v>9523</v>
      </c>
      <c r="E322" s="93" t="s">
        <v>6518</v>
      </c>
      <c r="F322" s="93" t="s">
        <v>12764</v>
      </c>
      <c r="G322" s="93">
        <v>1000</v>
      </c>
      <c r="J322" t="b">
        <v>1</v>
      </c>
    </row>
    <row r="323" spans="1:10" x14ac:dyDescent="0.35">
      <c r="A323" s="93" t="s">
        <v>12765</v>
      </c>
      <c r="B323" s="93">
        <v>5.3860000000000001</v>
      </c>
      <c r="C323" s="93">
        <v>6.9909999999999997</v>
      </c>
      <c r="D323" s="93" t="s">
        <v>9523</v>
      </c>
      <c r="E323" s="93" t="s">
        <v>6518</v>
      </c>
      <c r="F323" s="93" t="s">
        <v>12766</v>
      </c>
      <c r="G323" s="93">
        <v>1000</v>
      </c>
      <c r="J323" t="b">
        <v>1</v>
      </c>
    </row>
    <row r="324" spans="1:10" x14ac:dyDescent="0.35">
      <c r="A324" s="93" t="s">
        <v>12863</v>
      </c>
      <c r="B324" s="93">
        <v>5.4448299999999996</v>
      </c>
      <c r="C324" s="93">
        <v>10.06766</v>
      </c>
      <c r="D324" s="93" t="s">
        <v>9437</v>
      </c>
      <c r="E324" s="93" t="s">
        <v>6518</v>
      </c>
      <c r="F324" s="93" t="s">
        <v>12864</v>
      </c>
      <c r="G324" s="93">
        <v>300</v>
      </c>
      <c r="J324" t="b">
        <v>1</v>
      </c>
    </row>
    <row r="325" spans="1:10" x14ac:dyDescent="0.35">
      <c r="A325" s="93" t="s">
        <v>12859</v>
      </c>
      <c r="B325" s="93">
        <v>5.4470000000000001</v>
      </c>
      <c r="C325" s="93">
        <v>10.064</v>
      </c>
      <c r="D325" s="93" t="s">
        <v>9437</v>
      </c>
      <c r="E325" s="93" t="s">
        <v>6518</v>
      </c>
      <c r="F325" s="93" t="s">
        <v>12860</v>
      </c>
      <c r="G325" s="93">
        <v>4000</v>
      </c>
      <c r="J325" t="b">
        <v>1</v>
      </c>
    </row>
    <row r="326" spans="1:10" x14ac:dyDescent="0.35">
      <c r="A326" s="93" t="s">
        <v>12861</v>
      </c>
      <c r="B326" s="93">
        <v>5.4470000000000001</v>
      </c>
      <c r="C326" s="93">
        <v>10.064</v>
      </c>
      <c r="D326" s="93" t="s">
        <v>9437</v>
      </c>
      <c r="E326" s="93" t="s">
        <v>6518</v>
      </c>
      <c r="F326" s="93" t="s">
        <v>12862</v>
      </c>
      <c r="G326" s="93">
        <v>4000</v>
      </c>
      <c r="J326" t="b">
        <v>1</v>
      </c>
    </row>
    <row r="327" spans="1:10" x14ac:dyDescent="0.35">
      <c r="A327" s="93" t="s">
        <v>12787</v>
      </c>
      <c r="B327" s="93">
        <v>5.4809999999999999</v>
      </c>
      <c r="C327" s="93">
        <v>7.5369999999999999</v>
      </c>
      <c r="D327" s="93" t="s">
        <v>9523</v>
      </c>
      <c r="E327" s="93" t="s">
        <v>6518</v>
      </c>
      <c r="F327" s="93" t="s">
        <v>12788</v>
      </c>
      <c r="G327" s="93">
        <v>300</v>
      </c>
      <c r="J327" t="b">
        <v>1</v>
      </c>
    </row>
    <row r="328" spans="1:10" x14ac:dyDescent="0.35">
      <c r="A328" s="93" t="s">
        <v>12783</v>
      </c>
      <c r="B328" s="93">
        <v>5.5332999999999997</v>
      </c>
      <c r="C328" s="93">
        <v>7.5166700000000004</v>
      </c>
      <c r="D328" s="93" t="s">
        <v>9523</v>
      </c>
      <c r="E328" s="93" t="s">
        <v>6444</v>
      </c>
      <c r="F328" s="93" t="s">
        <v>12784</v>
      </c>
      <c r="G328" s="93">
        <v>5000</v>
      </c>
      <c r="J328" t="b">
        <v>1</v>
      </c>
    </row>
    <row r="329" spans="1:10" x14ac:dyDescent="0.35">
      <c r="A329" s="93" t="s">
        <v>12532</v>
      </c>
      <c r="B329" s="93">
        <v>5.5833300000000001</v>
      </c>
      <c r="C329" s="93">
        <v>-0.98333000000000004</v>
      </c>
      <c r="D329" s="93" t="s">
        <v>9476</v>
      </c>
      <c r="E329" s="93" t="s">
        <v>6518</v>
      </c>
      <c r="F329" s="93" t="s">
        <v>12533</v>
      </c>
      <c r="G329" s="93">
        <v>917</v>
      </c>
      <c r="J329" t="b">
        <v>1</v>
      </c>
    </row>
    <row r="330" spans="1:10" x14ac:dyDescent="0.35">
      <c r="A330" s="93" t="s">
        <v>12558</v>
      </c>
      <c r="B330" s="93">
        <v>5.6289999999999996</v>
      </c>
      <c r="C330" s="93">
        <v>-0.22500000000000001</v>
      </c>
      <c r="D330" s="93" t="s">
        <v>9476</v>
      </c>
      <c r="E330" s="93" t="s">
        <v>6518</v>
      </c>
      <c r="F330" s="93" t="s">
        <v>12559</v>
      </c>
      <c r="G330" s="93">
        <v>200</v>
      </c>
      <c r="J330" t="b">
        <v>1</v>
      </c>
    </row>
    <row r="331" spans="1:10" x14ac:dyDescent="0.35">
      <c r="A331" s="93" t="s">
        <v>12562</v>
      </c>
      <c r="B331" s="93">
        <v>5.6599000000000004</v>
      </c>
      <c r="C331" s="93">
        <v>-0.19320000000000001</v>
      </c>
      <c r="D331" s="93" t="s">
        <v>9476</v>
      </c>
      <c r="E331" s="93" t="s">
        <v>6518</v>
      </c>
      <c r="F331" s="93" t="s">
        <v>12563</v>
      </c>
      <c r="G331" s="93">
        <v>400</v>
      </c>
      <c r="J331" t="b">
        <v>1</v>
      </c>
    </row>
    <row r="332" spans="1:10" x14ac:dyDescent="0.35">
      <c r="A332" s="93" t="s">
        <v>12560</v>
      </c>
      <c r="B332" s="93">
        <v>5.6748000000000003</v>
      </c>
      <c r="C332" s="93">
        <v>-0.2172</v>
      </c>
      <c r="D332" s="93" t="s">
        <v>9476</v>
      </c>
      <c r="E332" s="93" t="s">
        <v>6444</v>
      </c>
      <c r="F332" s="93" t="s">
        <v>12561</v>
      </c>
      <c r="G332" s="93">
        <v>1000</v>
      </c>
      <c r="J332" t="b">
        <v>1</v>
      </c>
    </row>
    <row r="333" spans="1:10" x14ac:dyDescent="0.35">
      <c r="A333" s="93" t="s">
        <v>12745</v>
      </c>
      <c r="B333" s="93">
        <v>5.7666700000000004</v>
      </c>
      <c r="C333" s="93">
        <v>6.0833300000000001</v>
      </c>
      <c r="D333" s="93" t="s">
        <v>9523</v>
      </c>
      <c r="E333" s="93" t="s">
        <v>6518</v>
      </c>
      <c r="F333" s="93" t="s">
        <v>12746</v>
      </c>
      <c r="G333" s="93">
        <v>3000</v>
      </c>
      <c r="J333" t="b">
        <v>1</v>
      </c>
    </row>
    <row r="334" spans="1:10" x14ac:dyDescent="0.35">
      <c r="A334" s="93" t="s">
        <v>13461</v>
      </c>
      <c r="B334" s="93">
        <v>5.7840199999999999</v>
      </c>
      <c r="C334" s="93">
        <v>36.553100000000001</v>
      </c>
      <c r="D334" s="93" t="s">
        <v>9470</v>
      </c>
      <c r="E334" s="93" t="s">
        <v>6518</v>
      </c>
      <c r="F334" s="93" t="s">
        <v>13462</v>
      </c>
      <c r="G334" s="93">
        <v>500</v>
      </c>
      <c r="J334" t="b">
        <v>1</v>
      </c>
    </row>
    <row r="335" spans="1:10" x14ac:dyDescent="0.35">
      <c r="A335" s="93" t="s">
        <v>12791</v>
      </c>
      <c r="B335" s="93">
        <v>5.8482000000000003</v>
      </c>
      <c r="C335" s="93">
        <v>7.5441000000000003</v>
      </c>
      <c r="D335" s="93" t="s">
        <v>9523</v>
      </c>
      <c r="E335" s="93" t="s">
        <v>6518</v>
      </c>
      <c r="F335" s="93" t="s">
        <v>12792</v>
      </c>
      <c r="G335" s="93">
        <v>800</v>
      </c>
      <c r="J335" t="b">
        <v>1</v>
      </c>
    </row>
    <row r="336" spans="1:10" x14ac:dyDescent="0.35">
      <c r="A336" s="93" t="s">
        <v>12793</v>
      </c>
      <c r="B336" s="93">
        <v>5.9180000000000001</v>
      </c>
      <c r="C336" s="93">
        <v>7.5570000000000004</v>
      </c>
      <c r="D336" s="93" t="s">
        <v>9523</v>
      </c>
      <c r="E336" s="93" t="s">
        <v>6518</v>
      </c>
      <c r="F336" s="93" t="s">
        <v>12794</v>
      </c>
      <c r="G336" s="93">
        <v>500</v>
      </c>
      <c r="J336" t="b">
        <v>1</v>
      </c>
    </row>
    <row r="337" spans="1:10" x14ac:dyDescent="0.35">
      <c r="A337" s="93" t="s">
        <v>12873</v>
      </c>
      <c r="B337" s="93">
        <v>5.984</v>
      </c>
      <c r="C337" s="93">
        <v>10.183</v>
      </c>
      <c r="D337" s="93" t="s">
        <v>9437</v>
      </c>
      <c r="E337" s="93" t="s">
        <v>6518</v>
      </c>
      <c r="F337" s="93" t="s">
        <v>12874</v>
      </c>
      <c r="G337" s="93">
        <v>10000</v>
      </c>
      <c r="J337" t="b">
        <v>1</v>
      </c>
    </row>
    <row r="338" spans="1:10" x14ac:dyDescent="0.35">
      <c r="A338" s="93" t="s">
        <v>12867</v>
      </c>
      <c r="B338" s="93">
        <v>6</v>
      </c>
      <c r="C338" s="93">
        <v>10.1</v>
      </c>
      <c r="D338" s="93" t="s">
        <v>9437</v>
      </c>
      <c r="E338" s="93" t="s">
        <v>6518</v>
      </c>
      <c r="F338" s="93" t="s">
        <v>12868</v>
      </c>
      <c r="G338" s="93">
        <v>5000</v>
      </c>
      <c r="J338" t="b">
        <v>1</v>
      </c>
    </row>
    <row r="339" spans="1:10" x14ac:dyDescent="0.35">
      <c r="A339" s="93" t="s">
        <v>12877</v>
      </c>
      <c r="B339" s="93">
        <v>6.0170000000000003</v>
      </c>
      <c r="C339" s="93">
        <v>10.27</v>
      </c>
      <c r="D339" s="93" t="s">
        <v>9437</v>
      </c>
      <c r="E339" s="93" t="s">
        <v>6518</v>
      </c>
      <c r="F339" s="93" t="s">
        <v>12878</v>
      </c>
      <c r="G339" s="93">
        <v>500</v>
      </c>
      <c r="J339" t="b">
        <v>1</v>
      </c>
    </row>
    <row r="340" spans="1:10" x14ac:dyDescent="0.35">
      <c r="A340" s="93" t="s">
        <v>12544</v>
      </c>
      <c r="B340" s="93">
        <v>6.0359999999999996</v>
      </c>
      <c r="C340" s="93">
        <v>-0.873</v>
      </c>
      <c r="D340" s="93" t="s">
        <v>9476</v>
      </c>
      <c r="E340" s="93" t="s">
        <v>6518</v>
      </c>
      <c r="F340" s="93" t="s">
        <v>12545</v>
      </c>
      <c r="G340" s="93">
        <v>500</v>
      </c>
      <c r="J340" t="b">
        <v>1</v>
      </c>
    </row>
    <row r="341" spans="1:10" x14ac:dyDescent="0.35">
      <c r="A341" s="93" t="s">
        <v>12737</v>
      </c>
      <c r="B341" s="93">
        <v>6.0666700000000002</v>
      </c>
      <c r="C341" s="93">
        <v>5.8666700000000001</v>
      </c>
      <c r="D341" s="93" t="s">
        <v>9523</v>
      </c>
      <c r="E341" s="93" t="s">
        <v>6518</v>
      </c>
      <c r="F341" s="93" t="s">
        <v>12738</v>
      </c>
      <c r="G341" s="93">
        <v>5000</v>
      </c>
      <c r="J341" t="b">
        <v>1</v>
      </c>
    </row>
    <row r="342" spans="1:10" x14ac:dyDescent="0.35">
      <c r="A342" s="93" t="s">
        <v>12881</v>
      </c>
      <c r="B342" s="93">
        <v>6.0666700000000002</v>
      </c>
      <c r="C342" s="93">
        <v>10.43333</v>
      </c>
      <c r="D342" s="93" t="s">
        <v>9437</v>
      </c>
      <c r="E342" s="93" t="s">
        <v>6518</v>
      </c>
      <c r="F342" s="93" t="s">
        <v>12882</v>
      </c>
      <c r="G342" s="93">
        <v>917</v>
      </c>
      <c r="J342" t="b">
        <v>1</v>
      </c>
    </row>
    <row r="343" spans="1:10" x14ac:dyDescent="0.35">
      <c r="A343" s="93" t="s">
        <v>12757</v>
      </c>
      <c r="B343" s="93">
        <v>6.1256199999999996</v>
      </c>
      <c r="C343" s="93">
        <v>6.9425800000000004</v>
      </c>
      <c r="D343" s="93" t="s">
        <v>9523</v>
      </c>
      <c r="E343" s="93" t="s">
        <v>6518</v>
      </c>
      <c r="F343" s="93" t="s">
        <v>12758</v>
      </c>
      <c r="G343" s="93">
        <v>3800</v>
      </c>
      <c r="J343" t="b">
        <v>1</v>
      </c>
    </row>
    <row r="344" spans="1:10" x14ac:dyDescent="0.35">
      <c r="A344" s="93" t="s">
        <v>12566</v>
      </c>
      <c r="B344" s="93">
        <v>6.13</v>
      </c>
      <c r="C344" s="93">
        <v>-7.1999999999999995E-2</v>
      </c>
      <c r="D344" s="93" t="s">
        <v>9476</v>
      </c>
      <c r="E344" s="93" t="s">
        <v>6518</v>
      </c>
      <c r="F344" s="93" t="s">
        <v>12567</v>
      </c>
      <c r="G344" s="93">
        <v>300</v>
      </c>
      <c r="J344" t="b">
        <v>1</v>
      </c>
    </row>
    <row r="345" spans="1:10" x14ac:dyDescent="0.35">
      <c r="A345" s="93" t="s">
        <v>12454</v>
      </c>
      <c r="B345" s="93">
        <v>6.1333000000000002</v>
      </c>
      <c r="C345" s="93">
        <v>-5.9333299999999998</v>
      </c>
      <c r="D345" s="93" t="s">
        <v>9490</v>
      </c>
      <c r="E345" s="93" t="s">
        <v>6444</v>
      </c>
      <c r="F345" s="93" t="s">
        <v>12455</v>
      </c>
      <c r="G345" s="93">
        <v>1800</v>
      </c>
      <c r="J345" t="b">
        <v>1</v>
      </c>
    </row>
    <row r="346" spans="1:10" x14ac:dyDescent="0.35">
      <c r="A346" s="93" t="s">
        <v>12570</v>
      </c>
      <c r="B346" s="93">
        <v>6.1333000000000002</v>
      </c>
      <c r="C346" s="93">
        <v>7.2609999999999994E-2</v>
      </c>
      <c r="D346" s="93" t="s">
        <v>9476</v>
      </c>
      <c r="E346" s="93" t="s">
        <v>6518</v>
      </c>
      <c r="F346" s="93" t="s">
        <v>12571</v>
      </c>
      <c r="G346" s="93">
        <v>600</v>
      </c>
      <c r="J346" t="b">
        <v>1</v>
      </c>
    </row>
    <row r="347" spans="1:10" x14ac:dyDescent="0.35">
      <c r="A347" s="93" t="s">
        <v>12540</v>
      </c>
      <c r="B347" s="93">
        <v>6.1432000000000002</v>
      </c>
      <c r="C347" s="93">
        <v>-0.90315999999999996</v>
      </c>
      <c r="D347" s="93" t="s">
        <v>9476</v>
      </c>
      <c r="E347" s="93" t="s">
        <v>6518</v>
      </c>
      <c r="F347" s="93" t="s">
        <v>12541</v>
      </c>
      <c r="G347" s="93">
        <v>500</v>
      </c>
      <c r="J347" t="b">
        <v>1</v>
      </c>
    </row>
    <row r="348" spans="1:10" x14ac:dyDescent="0.35">
      <c r="A348" s="93" t="s">
        <v>12568</v>
      </c>
      <c r="B348" s="93">
        <v>6.15</v>
      </c>
      <c r="C348" s="93">
        <v>6.6669999999999993E-2</v>
      </c>
      <c r="D348" s="93" t="s">
        <v>9476</v>
      </c>
      <c r="E348" s="93" t="s">
        <v>6444</v>
      </c>
      <c r="F348" s="93" t="s">
        <v>12569</v>
      </c>
      <c r="G348" s="93">
        <v>10000</v>
      </c>
      <c r="J348" t="b">
        <v>1</v>
      </c>
    </row>
    <row r="349" spans="1:10" x14ac:dyDescent="0.35">
      <c r="A349" s="93" t="s">
        <v>12727</v>
      </c>
      <c r="B349" s="93">
        <v>6.1539999999999999</v>
      </c>
      <c r="C349" s="93">
        <v>5.5910000000000002</v>
      </c>
      <c r="D349" s="93" t="s">
        <v>9523</v>
      </c>
      <c r="E349" s="93" t="s">
        <v>6518</v>
      </c>
      <c r="F349" s="93" t="s">
        <v>12728</v>
      </c>
      <c r="G349" s="93">
        <v>2000</v>
      </c>
      <c r="J349" t="b">
        <v>1</v>
      </c>
    </row>
    <row r="350" spans="1:10" x14ac:dyDescent="0.35">
      <c r="A350" s="93" t="s">
        <v>12584</v>
      </c>
      <c r="B350" s="93">
        <v>6.173</v>
      </c>
      <c r="C350" s="93">
        <v>1.214</v>
      </c>
      <c r="D350" s="93" t="s">
        <v>9552</v>
      </c>
      <c r="E350" s="93" t="s">
        <v>6518</v>
      </c>
      <c r="F350" s="93" t="s">
        <v>12585</v>
      </c>
      <c r="G350" s="93">
        <v>1000</v>
      </c>
      <c r="J350" t="b">
        <v>1</v>
      </c>
    </row>
    <row r="351" spans="1:10" x14ac:dyDescent="0.35">
      <c r="A351" s="93" t="s">
        <v>12554</v>
      </c>
      <c r="B351" s="93">
        <v>6.2270000000000003</v>
      </c>
      <c r="C351" s="93">
        <v>-0.35659999999999997</v>
      </c>
      <c r="D351" s="93" t="s">
        <v>9476</v>
      </c>
      <c r="E351" s="93" t="s">
        <v>6518</v>
      </c>
      <c r="F351" s="93" t="s">
        <v>12555</v>
      </c>
      <c r="G351" s="93">
        <v>800</v>
      </c>
      <c r="J351" t="b">
        <v>1</v>
      </c>
    </row>
    <row r="352" spans="1:10" x14ac:dyDescent="0.35">
      <c r="A352" s="93" t="s">
        <v>12588</v>
      </c>
      <c r="B352" s="93">
        <v>6.25</v>
      </c>
      <c r="C352" s="93">
        <v>1.6</v>
      </c>
      <c r="D352" s="93" t="s">
        <v>9552</v>
      </c>
      <c r="E352" s="93" t="s">
        <v>6518</v>
      </c>
      <c r="F352" s="93" t="s">
        <v>12589</v>
      </c>
      <c r="G352" s="93">
        <v>917</v>
      </c>
      <c r="J352" t="b">
        <v>1</v>
      </c>
    </row>
    <row r="353" spans="1:10" x14ac:dyDescent="0.35">
      <c r="A353" s="93" t="s">
        <v>12815</v>
      </c>
      <c r="B353" s="93">
        <v>6.25</v>
      </c>
      <c r="C353" s="93">
        <v>8.25</v>
      </c>
      <c r="D353" s="93" t="s">
        <v>9523</v>
      </c>
      <c r="E353" s="93" t="s">
        <v>6518</v>
      </c>
      <c r="F353" s="93" t="s">
        <v>12816</v>
      </c>
      <c r="G353" s="93">
        <v>917</v>
      </c>
      <c r="J353" t="b">
        <v>1</v>
      </c>
    </row>
    <row r="354" spans="1:10" x14ac:dyDescent="0.35">
      <c r="A354" s="93" t="s">
        <v>12466</v>
      </c>
      <c r="B354" s="93">
        <v>6.2850000000000001</v>
      </c>
      <c r="C354" s="93">
        <v>-5.1779999999999999</v>
      </c>
      <c r="D354" s="93" t="s">
        <v>9490</v>
      </c>
      <c r="E354" s="93" t="s">
        <v>6518</v>
      </c>
      <c r="F354" s="93" t="s">
        <v>12467</v>
      </c>
      <c r="G354" s="93">
        <v>600</v>
      </c>
      <c r="J354" t="b">
        <v>1</v>
      </c>
    </row>
    <row r="355" spans="1:10" x14ac:dyDescent="0.35">
      <c r="A355" s="93" t="s">
        <v>12789</v>
      </c>
      <c r="B355" s="93">
        <v>6.3041999999999998</v>
      </c>
      <c r="C355" s="93">
        <v>7.5376000000000003</v>
      </c>
      <c r="D355" s="93" t="s">
        <v>9523</v>
      </c>
      <c r="E355" s="93" t="s">
        <v>6518</v>
      </c>
      <c r="F355" s="93" t="s">
        <v>12790</v>
      </c>
      <c r="G355" s="93">
        <v>1000</v>
      </c>
      <c r="J355" t="b">
        <v>1</v>
      </c>
    </row>
    <row r="356" spans="1:10" x14ac:dyDescent="0.35">
      <c r="A356" s="93" t="s">
        <v>12785</v>
      </c>
      <c r="B356" s="93">
        <v>6.3066000000000004</v>
      </c>
      <c r="C356" s="93">
        <v>7.5353000000000003</v>
      </c>
      <c r="D356" s="93" t="s">
        <v>9523</v>
      </c>
      <c r="E356" s="93" t="s">
        <v>6518</v>
      </c>
      <c r="F356" s="93" t="s">
        <v>12786</v>
      </c>
      <c r="G356" s="93">
        <v>1500</v>
      </c>
      <c r="J356" t="b">
        <v>1</v>
      </c>
    </row>
    <row r="357" spans="1:10" x14ac:dyDescent="0.35">
      <c r="A357" s="93" t="s">
        <v>12731</v>
      </c>
      <c r="B357" s="93">
        <v>6.3227000000000002</v>
      </c>
      <c r="C357" s="93">
        <v>5.6241000000000003</v>
      </c>
      <c r="D357" s="93" t="s">
        <v>9523</v>
      </c>
      <c r="E357" s="93" t="s">
        <v>6444</v>
      </c>
      <c r="F357" s="93" t="s">
        <v>12732</v>
      </c>
      <c r="G357" s="93">
        <v>20000</v>
      </c>
      <c r="J357" t="b">
        <v>1</v>
      </c>
    </row>
    <row r="358" spans="1:10" x14ac:dyDescent="0.35">
      <c r="A358" s="93" t="s">
        <v>12813</v>
      </c>
      <c r="B358" s="93">
        <v>6.3239999999999998</v>
      </c>
      <c r="C358" s="93">
        <v>8.1280000000000001</v>
      </c>
      <c r="D358" s="93" t="s">
        <v>9523</v>
      </c>
      <c r="E358" s="93" t="s">
        <v>6518</v>
      </c>
      <c r="F358" s="93" t="s">
        <v>12814</v>
      </c>
      <c r="G358" s="93">
        <v>300</v>
      </c>
      <c r="J358" t="b">
        <v>1</v>
      </c>
    </row>
    <row r="359" spans="1:10" x14ac:dyDescent="0.35">
      <c r="A359" s="93" t="s">
        <v>12622</v>
      </c>
      <c r="B359" s="93">
        <v>6.3673400000000004</v>
      </c>
      <c r="C359" s="93">
        <v>2.3967000000000001</v>
      </c>
      <c r="D359" s="93" t="s">
        <v>9423</v>
      </c>
      <c r="E359" s="93" t="s">
        <v>6518</v>
      </c>
      <c r="F359" s="93" t="s">
        <v>12623</v>
      </c>
      <c r="G359" s="93">
        <v>900</v>
      </c>
      <c r="J359" t="b">
        <v>1</v>
      </c>
    </row>
    <row r="360" spans="1:10" x14ac:dyDescent="0.35">
      <c r="A360" s="93" t="s">
        <v>12759</v>
      </c>
      <c r="B360" s="93">
        <v>6.39</v>
      </c>
      <c r="C360" s="93">
        <v>6.9447200000000002</v>
      </c>
      <c r="D360" s="93" t="s">
        <v>9523</v>
      </c>
      <c r="E360" s="93" t="s">
        <v>6518</v>
      </c>
      <c r="F360" s="93" t="s">
        <v>12760</v>
      </c>
      <c r="G360" s="93">
        <v>1500</v>
      </c>
      <c r="J360" t="b">
        <v>1</v>
      </c>
    </row>
    <row r="361" spans="1:10" x14ac:dyDescent="0.35">
      <c r="A361" s="93" t="s">
        <v>12729</v>
      </c>
      <c r="B361" s="93">
        <v>6.3930999999999996</v>
      </c>
      <c r="C361" s="93">
        <v>5.6195000000000004</v>
      </c>
      <c r="D361" s="93" t="s">
        <v>9523</v>
      </c>
      <c r="E361" s="93" t="s">
        <v>6518</v>
      </c>
      <c r="F361" s="93" t="s">
        <v>12730</v>
      </c>
      <c r="G361" s="93">
        <v>550</v>
      </c>
      <c r="J361" t="b">
        <v>1</v>
      </c>
    </row>
    <row r="362" spans="1:10" x14ac:dyDescent="0.35">
      <c r="A362" s="93" t="s">
        <v>12733</v>
      </c>
      <c r="B362" s="93">
        <v>6.3941999999999997</v>
      </c>
      <c r="C362" s="93">
        <v>5.6308999999999996</v>
      </c>
      <c r="D362" s="93" t="s">
        <v>9523</v>
      </c>
      <c r="E362" s="93" t="s">
        <v>6518</v>
      </c>
      <c r="F362" s="93" t="s">
        <v>12734</v>
      </c>
      <c r="G362" s="93">
        <v>1000</v>
      </c>
      <c r="J362" t="b">
        <v>1</v>
      </c>
    </row>
    <row r="363" spans="1:10" x14ac:dyDescent="0.35">
      <c r="A363" s="93" t="s">
        <v>12735</v>
      </c>
      <c r="B363" s="93">
        <v>6.3941999999999997</v>
      </c>
      <c r="C363" s="93">
        <v>5.6308999999999996</v>
      </c>
      <c r="D363" s="93" t="s">
        <v>9523</v>
      </c>
      <c r="E363" s="93" t="s">
        <v>6518</v>
      </c>
      <c r="F363" s="93" t="s">
        <v>12736</v>
      </c>
      <c r="G363" s="93">
        <v>1000</v>
      </c>
      <c r="J363" t="b">
        <v>1</v>
      </c>
    </row>
    <row r="364" spans="1:10" x14ac:dyDescent="0.35">
      <c r="A364" s="93" t="s">
        <v>13604</v>
      </c>
      <c r="B364" s="93">
        <v>6.4013999999999998</v>
      </c>
      <c r="C364" s="93">
        <v>38.581940000000003</v>
      </c>
      <c r="D364" s="93" t="s">
        <v>9470</v>
      </c>
      <c r="E364" s="93" t="s">
        <v>6444</v>
      </c>
      <c r="F364" s="93" t="s">
        <v>13605</v>
      </c>
      <c r="G364" s="93">
        <v>420</v>
      </c>
      <c r="J364" t="b">
        <v>1</v>
      </c>
    </row>
    <row r="365" spans="1:10" x14ac:dyDescent="0.35">
      <c r="A365" s="93" t="s">
        <v>12470</v>
      </c>
      <c r="B365" s="93">
        <v>6.4154</v>
      </c>
      <c r="C365" s="93">
        <v>-5.0909000000000004</v>
      </c>
      <c r="D365" s="93" t="s">
        <v>9490</v>
      </c>
      <c r="E365" s="93" t="s">
        <v>6518</v>
      </c>
      <c r="F365" s="93" t="s">
        <v>12471</v>
      </c>
      <c r="G365" s="93">
        <v>100</v>
      </c>
      <c r="J365" t="b">
        <v>1</v>
      </c>
    </row>
    <row r="366" spans="1:10" x14ac:dyDescent="0.35">
      <c r="A366" s="93" t="s">
        <v>12618</v>
      </c>
      <c r="B366" s="93">
        <v>6.4166699999999999</v>
      </c>
      <c r="C366" s="93">
        <v>2.3333300000000001</v>
      </c>
      <c r="D366" s="93" t="s">
        <v>9423</v>
      </c>
      <c r="E366" s="93" t="s">
        <v>6518</v>
      </c>
      <c r="F366" s="93" t="s">
        <v>12619</v>
      </c>
      <c r="G366" s="93">
        <v>917</v>
      </c>
      <c r="J366" t="b">
        <v>1</v>
      </c>
    </row>
    <row r="367" spans="1:10" x14ac:dyDescent="0.35">
      <c r="A367" s="93" t="s">
        <v>12614</v>
      </c>
      <c r="B367" s="93">
        <v>6.4166999999999996</v>
      </c>
      <c r="C367" s="93">
        <v>2.3166699999999998</v>
      </c>
      <c r="D367" s="93" t="s">
        <v>9423</v>
      </c>
      <c r="E367" s="93" t="s">
        <v>6444</v>
      </c>
      <c r="F367" s="93" t="s">
        <v>12615</v>
      </c>
      <c r="G367" s="93">
        <v>500</v>
      </c>
      <c r="J367" t="b">
        <v>1</v>
      </c>
    </row>
    <row r="368" spans="1:10" x14ac:dyDescent="0.35">
      <c r="A368" s="93" t="s">
        <v>13590</v>
      </c>
      <c r="B368" s="93">
        <v>6.4185999999999996</v>
      </c>
      <c r="C368" s="93">
        <v>38.287700000000001</v>
      </c>
      <c r="D368" s="93" t="s">
        <v>9470</v>
      </c>
      <c r="E368" s="93" t="s">
        <v>6518</v>
      </c>
      <c r="F368" s="93" t="s">
        <v>13591</v>
      </c>
      <c r="G368" s="93">
        <v>300</v>
      </c>
      <c r="J368" t="b">
        <v>1</v>
      </c>
    </row>
    <row r="369" spans="1:10" x14ac:dyDescent="0.35">
      <c r="A369" s="93" t="s">
        <v>12616</v>
      </c>
      <c r="B369" s="93">
        <v>6.4192999999999998</v>
      </c>
      <c r="C369" s="93">
        <v>2.3294999999999999</v>
      </c>
      <c r="D369" s="93" t="s">
        <v>9423</v>
      </c>
      <c r="E369" s="93" t="s">
        <v>6518</v>
      </c>
      <c r="F369" s="93" t="s">
        <v>12617</v>
      </c>
      <c r="G369" s="93">
        <v>200</v>
      </c>
      <c r="J369" t="b">
        <v>1</v>
      </c>
    </row>
    <row r="370" spans="1:10" x14ac:dyDescent="0.35">
      <c r="A370" s="93" t="s">
        <v>12620</v>
      </c>
      <c r="B370" s="93">
        <v>6.4666699999999997</v>
      </c>
      <c r="C370" s="93">
        <v>2.35</v>
      </c>
      <c r="D370" s="93" t="s">
        <v>9423</v>
      </c>
      <c r="E370" s="93" t="s">
        <v>6518</v>
      </c>
      <c r="F370" s="93" t="s">
        <v>12621</v>
      </c>
      <c r="G370" s="93">
        <v>917</v>
      </c>
      <c r="J370" t="b">
        <v>1</v>
      </c>
    </row>
    <row r="371" spans="1:10" x14ac:dyDescent="0.35">
      <c r="A371" s="93" t="s">
        <v>12638</v>
      </c>
      <c r="B371" s="93">
        <v>6.47</v>
      </c>
      <c r="C371" s="93">
        <v>3.2</v>
      </c>
      <c r="D371" s="93" t="s">
        <v>9523</v>
      </c>
      <c r="E371" s="93" t="s">
        <v>6518</v>
      </c>
      <c r="F371" s="93" t="s">
        <v>12639</v>
      </c>
      <c r="G371" s="93">
        <v>500</v>
      </c>
      <c r="J371" t="b">
        <v>1</v>
      </c>
    </row>
    <row r="372" spans="1:10" x14ac:dyDescent="0.35">
      <c r="A372" s="93" t="s">
        <v>12642</v>
      </c>
      <c r="B372" s="93">
        <v>6.516</v>
      </c>
      <c r="C372" s="93">
        <v>3.3889999999999998</v>
      </c>
      <c r="D372" s="93" t="s">
        <v>9523</v>
      </c>
      <c r="E372" s="93" t="s">
        <v>6518</v>
      </c>
      <c r="F372" s="93" t="s">
        <v>12643</v>
      </c>
      <c r="G372" s="93">
        <v>1000</v>
      </c>
      <c r="J372" t="b">
        <v>1</v>
      </c>
    </row>
    <row r="373" spans="1:10" x14ac:dyDescent="0.35">
      <c r="A373" s="93" t="s">
        <v>12528</v>
      </c>
      <c r="B373" s="93">
        <v>6.5883000000000003</v>
      </c>
      <c r="C373" s="93">
        <v>-1.1214</v>
      </c>
      <c r="D373" s="93" t="s">
        <v>9476</v>
      </c>
      <c r="E373" s="93" t="s">
        <v>6518</v>
      </c>
      <c r="F373" s="93" t="s">
        <v>12529</v>
      </c>
      <c r="G373" s="93">
        <v>3000</v>
      </c>
      <c r="J373" t="b">
        <v>1</v>
      </c>
    </row>
    <row r="374" spans="1:10" x14ac:dyDescent="0.35">
      <c r="A374" s="93" t="s">
        <v>12576</v>
      </c>
      <c r="B374" s="93">
        <v>6.6122899999999998</v>
      </c>
      <c r="C374" s="93">
        <v>0.48565999999999998</v>
      </c>
      <c r="D374" s="93" t="s">
        <v>9476</v>
      </c>
      <c r="E374" s="93" t="s">
        <v>6518</v>
      </c>
      <c r="F374" s="93" t="s">
        <v>12577</v>
      </c>
      <c r="G374" s="93">
        <v>917</v>
      </c>
      <c r="J374" t="b">
        <v>1</v>
      </c>
    </row>
    <row r="375" spans="1:10" x14ac:dyDescent="0.35">
      <c r="A375" s="93" t="s">
        <v>12602</v>
      </c>
      <c r="B375" s="93">
        <v>6.6211000000000002</v>
      </c>
      <c r="C375" s="93">
        <v>2.2370999999999999</v>
      </c>
      <c r="D375" s="93" t="s">
        <v>9423</v>
      </c>
      <c r="E375" s="93" t="s">
        <v>6518</v>
      </c>
      <c r="F375" s="93" t="s">
        <v>12603</v>
      </c>
      <c r="G375" s="93">
        <v>500</v>
      </c>
      <c r="J375" t="b">
        <v>1</v>
      </c>
    </row>
    <row r="376" spans="1:10" x14ac:dyDescent="0.35">
      <c r="A376" s="93" t="s">
        <v>12498</v>
      </c>
      <c r="B376" s="93">
        <v>6.6654</v>
      </c>
      <c r="C376" s="93">
        <v>-1.573</v>
      </c>
      <c r="D376" s="93" t="s">
        <v>9476</v>
      </c>
      <c r="E376" s="93" t="s">
        <v>6446</v>
      </c>
      <c r="F376" s="93" t="s">
        <v>12499</v>
      </c>
      <c r="G376" s="93">
        <v>200</v>
      </c>
      <c r="J376" t="b">
        <v>1</v>
      </c>
    </row>
    <row r="377" spans="1:10" x14ac:dyDescent="0.35">
      <c r="A377" s="93" t="s">
        <v>12500</v>
      </c>
      <c r="B377" s="93">
        <v>6.6684000000000001</v>
      </c>
      <c r="C377" s="93">
        <v>-1.570749</v>
      </c>
      <c r="D377" s="93" t="s">
        <v>9476</v>
      </c>
      <c r="E377" s="93" t="s">
        <v>6444</v>
      </c>
      <c r="F377" s="93" t="s">
        <v>12501</v>
      </c>
      <c r="G377" s="93">
        <v>1000</v>
      </c>
      <c r="J377" t="b">
        <v>1</v>
      </c>
    </row>
    <row r="378" spans="1:10" x14ac:dyDescent="0.35">
      <c r="A378" s="93" t="s">
        <v>12496</v>
      </c>
      <c r="B378" s="93">
        <v>6.6758199999999999</v>
      </c>
      <c r="C378" s="93">
        <v>-1.6673500000000001</v>
      </c>
      <c r="D378" s="93" t="s">
        <v>9476</v>
      </c>
      <c r="E378" s="93" t="s">
        <v>6518</v>
      </c>
      <c r="F378" s="93" t="s">
        <v>12497</v>
      </c>
      <c r="G378" s="93">
        <v>1000</v>
      </c>
      <c r="J378" t="b">
        <v>1</v>
      </c>
    </row>
    <row r="379" spans="1:10" x14ac:dyDescent="0.35">
      <c r="A379" s="93" t="s">
        <v>12504</v>
      </c>
      <c r="B379" s="93">
        <v>6.6841799999999996</v>
      </c>
      <c r="C379" s="93">
        <v>-1.55139</v>
      </c>
      <c r="D379" s="93" t="s">
        <v>9476</v>
      </c>
      <c r="E379" s="93" t="s">
        <v>6518</v>
      </c>
      <c r="F379" s="93" t="s">
        <v>12505</v>
      </c>
      <c r="G379" s="93">
        <v>1000</v>
      </c>
      <c r="J379" t="b">
        <v>1</v>
      </c>
    </row>
    <row r="380" spans="1:10" x14ac:dyDescent="0.35">
      <c r="A380" s="93" t="s">
        <v>12572</v>
      </c>
      <c r="B380" s="93">
        <v>6.6849999999999996</v>
      </c>
      <c r="C380" s="93">
        <v>0.32300000000000001</v>
      </c>
      <c r="D380" s="93" t="s">
        <v>9476</v>
      </c>
      <c r="E380" s="93" t="s">
        <v>6518</v>
      </c>
      <c r="F380" s="93" t="s">
        <v>12573</v>
      </c>
      <c r="G380" s="93">
        <v>750</v>
      </c>
      <c r="J380" t="b">
        <v>1</v>
      </c>
    </row>
    <row r="381" spans="1:10" x14ac:dyDescent="0.35">
      <c r="A381" s="93" t="s">
        <v>12508</v>
      </c>
      <c r="B381" s="93">
        <v>6.7169999999999996</v>
      </c>
      <c r="C381" s="93">
        <v>-1.5333000000000001</v>
      </c>
      <c r="D381" s="93" t="s">
        <v>9476</v>
      </c>
      <c r="E381" s="93" t="s">
        <v>6518</v>
      </c>
      <c r="F381" s="93" t="s">
        <v>12509</v>
      </c>
      <c r="G381" s="93">
        <v>500</v>
      </c>
      <c r="J381" t="b">
        <v>1</v>
      </c>
    </row>
    <row r="382" spans="1:10" x14ac:dyDescent="0.35">
      <c r="A382" s="93" t="s">
        <v>12590</v>
      </c>
      <c r="B382" s="93">
        <v>6.7178000000000004</v>
      </c>
      <c r="C382" s="93">
        <v>1.6719999999999999</v>
      </c>
      <c r="D382" s="93" t="s">
        <v>9423</v>
      </c>
      <c r="E382" s="93" t="s">
        <v>6518</v>
      </c>
      <c r="F382" s="93" t="s">
        <v>12591</v>
      </c>
      <c r="G382" s="93">
        <v>800</v>
      </c>
      <c r="J382" t="b">
        <v>1</v>
      </c>
    </row>
    <row r="383" spans="1:10" x14ac:dyDescent="0.35">
      <c r="A383" s="93" t="s">
        <v>12574</v>
      </c>
      <c r="B383" s="93">
        <v>6.7191700000000001</v>
      </c>
      <c r="C383" s="93">
        <v>0.34083000000000002</v>
      </c>
      <c r="D383" s="93" t="s">
        <v>9476</v>
      </c>
      <c r="E383" s="93" t="s">
        <v>6518</v>
      </c>
      <c r="F383" s="93" t="s">
        <v>12575</v>
      </c>
      <c r="G383" s="93">
        <v>500</v>
      </c>
      <c r="J383" t="b">
        <v>1</v>
      </c>
    </row>
    <row r="384" spans="1:10" x14ac:dyDescent="0.35">
      <c r="A384" s="93" t="s">
        <v>12600</v>
      </c>
      <c r="B384" s="93">
        <v>6.7350000000000003</v>
      </c>
      <c r="C384" s="93">
        <v>2.1429999999999998</v>
      </c>
      <c r="D384" s="93" t="s">
        <v>9423</v>
      </c>
      <c r="E384" s="93" t="s">
        <v>6518</v>
      </c>
      <c r="F384" s="93" t="s">
        <v>12601</v>
      </c>
      <c r="G384" s="93">
        <v>300</v>
      </c>
      <c r="J384" t="b">
        <v>1</v>
      </c>
    </row>
    <row r="385" spans="1:10" x14ac:dyDescent="0.35">
      <c r="A385" s="93" t="s">
        <v>12743</v>
      </c>
      <c r="B385" s="93">
        <v>6.7370000000000001</v>
      </c>
      <c r="C385" s="93">
        <v>6.08</v>
      </c>
      <c r="D385" s="93" t="s">
        <v>9523</v>
      </c>
      <c r="E385" s="93" t="s">
        <v>6518</v>
      </c>
      <c r="F385" s="93" t="s">
        <v>12744</v>
      </c>
      <c r="G385" s="93">
        <v>1000</v>
      </c>
      <c r="J385" t="b">
        <v>1</v>
      </c>
    </row>
    <row r="386" spans="1:10" x14ac:dyDescent="0.35">
      <c r="A386" s="93" t="s">
        <v>12699</v>
      </c>
      <c r="B386" s="93">
        <v>6.75</v>
      </c>
      <c r="C386" s="93">
        <v>4.88</v>
      </c>
      <c r="D386" s="93" t="s">
        <v>9523</v>
      </c>
      <c r="E386" s="93" t="s">
        <v>6518</v>
      </c>
      <c r="F386" s="93" t="s">
        <v>12700</v>
      </c>
      <c r="G386" s="93">
        <v>7500</v>
      </c>
      <c r="J386" t="b">
        <v>1</v>
      </c>
    </row>
    <row r="387" spans="1:10" x14ac:dyDescent="0.35">
      <c r="A387" s="93" t="s">
        <v>13580</v>
      </c>
      <c r="B387" s="93">
        <v>6.83</v>
      </c>
      <c r="C387" s="93">
        <v>37.76</v>
      </c>
      <c r="D387" s="93" t="s">
        <v>9470</v>
      </c>
      <c r="E387" s="93" t="s">
        <v>6444</v>
      </c>
      <c r="F387" s="93" t="s">
        <v>13581</v>
      </c>
      <c r="G387" s="93">
        <v>100</v>
      </c>
      <c r="J387" t="b">
        <v>1</v>
      </c>
    </row>
    <row r="388" spans="1:10" x14ac:dyDescent="0.35">
      <c r="A388" s="93" t="s">
        <v>12664</v>
      </c>
      <c r="B388" s="93">
        <v>6.8333300000000001</v>
      </c>
      <c r="C388" s="93">
        <v>3.8666700000000001</v>
      </c>
      <c r="D388" s="93" t="s">
        <v>9523</v>
      </c>
      <c r="E388" s="93" t="s">
        <v>6518</v>
      </c>
      <c r="F388" s="93" t="s">
        <v>12665</v>
      </c>
      <c r="G388" s="93">
        <v>917</v>
      </c>
      <c r="J388" t="b">
        <v>1</v>
      </c>
    </row>
    <row r="389" spans="1:10" x14ac:dyDescent="0.35">
      <c r="A389" s="93" t="s">
        <v>12691</v>
      </c>
      <c r="B389" s="93">
        <v>6.8333300000000001</v>
      </c>
      <c r="C389" s="93">
        <v>4.55</v>
      </c>
      <c r="D389" s="93" t="s">
        <v>9523</v>
      </c>
      <c r="E389" s="93" t="s">
        <v>6518</v>
      </c>
      <c r="F389" s="93" t="s">
        <v>12692</v>
      </c>
      <c r="G389" s="93">
        <v>10000</v>
      </c>
      <c r="J389" t="b">
        <v>1</v>
      </c>
    </row>
    <row r="390" spans="1:10" x14ac:dyDescent="0.35">
      <c r="A390" s="93" t="s">
        <v>12652</v>
      </c>
      <c r="B390" s="93">
        <v>6.8494000000000002</v>
      </c>
      <c r="C390" s="93">
        <v>3.7</v>
      </c>
      <c r="D390" s="93" t="s">
        <v>9523</v>
      </c>
      <c r="E390" s="93" t="s">
        <v>6518</v>
      </c>
      <c r="F390" s="93" t="s">
        <v>12653</v>
      </c>
      <c r="G390" s="93">
        <v>500</v>
      </c>
      <c r="J390" t="b">
        <v>1</v>
      </c>
    </row>
    <row r="391" spans="1:10" x14ac:dyDescent="0.35">
      <c r="A391" s="93" t="s">
        <v>12654</v>
      </c>
      <c r="B391" s="93">
        <v>6.85</v>
      </c>
      <c r="C391" s="93">
        <v>3.7</v>
      </c>
      <c r="D391" s="93" t="s">
        <v>9523</v>
      </c>
      <c r="E391" s="93" t="s">
        <v>6518</v>
      </c>
      <c r="F391" s="93" t="s">
        <v>12655</v>
      </c>
      <c r="G391" s="93">
        <v>500</v>
      </c>
      <c r="J391" t="b">
        <v>1</v>
      </c>
    </row>
    <row r="392" spans="1:10" x14ac:dyDescent="0.35">
      <c r="A392" s="93" t="s">
        <v>12781</v>
      </c>
      <c r="B392" s="93">
        <v>6.8517000000000001</v>
      </c>
      <c r="C392" s="93">
        <v>7.4265999999999996</v>
      </c>
      <c r="D392" s="93" t="s">
        <v>9523</v>
      </c>
      <c r="E392" s="93" t="s">
        <v>6518</v>
      </c>
      <c r="F392" s="93" t="s">
        <v>12782</v>
      </c>
      <c r="G392" s="93">
        <v>400</v>
      </c>
      <c r="J392" t="b">
        <v>1</v>
      </c>
    </row>
    <row r="393" spans="1:10" x14ac:dyDescent="0.35">
      <c r="A393" s="93" t="s">
        <v>12650</v>
      </c>
      <c r="B393" s="93">
        <v>6.8520000000000003</v>
      </c>
      <c r="C393" s="93">
        <v>3.6960000000000002</v>
      </c>
      <c r="D393" s="93" t="s">
        <v>9523</v>
      </c>
      <c r="E393" s="93" t="s">
        <v>6518</v>
      </c>
      <c r="F393" s="93" t="s">
        <v>12651</v>
      </c>
      <c r="G393" s="93">
        <v>200</v>
      </c>
      <c r="J393" t="b">
        <v>1</v>
      </c>
    </row>
    <row r="394" spans="1:10" x14ac:dyDescent="0.35">
      <c r="A394" s="93" t="s">
        <v>12777</v>
      </c>
      <c r="B394" s="93">
        <v>6.8651</v>
      </c>
      <c r="C394" s="93">
        <v>7.4137000000000004</v>
      </c>
      <c r="D394" s="93" t="s">
        <v>9523</v>
      </c>
      <c r="E394" s="93" t="s">
        <v>6518</v>
      </c>
      <c r="F394" s="93" t="s">
        <v>12778</v>
      </c>
      <c r="G394" s="93">
        <v>200</v>
      </c>
      <c r="J394" t="b">
        <v>1</v>
      </c>
    </row>
    <row r="395" spans="1:10" x14ac:dyDescent="0.35">
      <c r="A395" s="93" t="s">
        <v>12775</v>
      </c>
      <c r="B395" s="93">
        <v>6.8666999999999998</v>
      </c>
      <c r="C395" s="93">
        <v>7.4</v>
      </c>
      <c r="D395" s="93" t="s">
        <v>9523</v>
      </c>
      <c r="E395" s="93" t="s">
        <v>6518</v>
      </c>
      <c r="F395" s="93" t="s">
        <v>12776</v>
      </c>
      <c r="G395" s="93">
        <v>500</v>
      </c>
      <c r="J395" t="b">
        <v>1</v>
      </c>
    </row>
    <row r="396" spans="1:10" x14ac:dyDescent="0.35">
      <c r="A396" s="93" t="s">
        <v>12779</v>
      </c>
      <c r="B396" s="93">
        <v>6.8673000000000002</v>
      </c>
      <c r="C396" s="93">
        <v>7.4196999999999997</v>
      </c>
      <c r="D396" s="93" t="s">
        <v>9523</v>
      </c>
      <c r="E396" s="93" t="s">
        <v>6518</v>
      </c>
      <c r="F396" s="93" t="s">
        <v>12780</v>
      </c>
      <c r="G396" s="93">
        <v>750</v>
      </c>
      <c r="J396" t="b">
        <v>1</v>
      </c>
    </row>
    <row r="397" spans="1:10" x14ac:dyDescent="0.35">
      <c r="A397" s="93" t="s">
        <v>12512</v>
      </c>
      <c r="B397" s="93">
        <v>7.008</v>
      </c>
      <c r="C397" s="93">
        <v>-1.425</v>
      </c>
      <c r="D397" s="93" t="s">
        <v>9476</v>
      </c>
      <c r="E397" s="93" t="s">
        <v>6518</v>
      </c>
      <c r="F397" s="93" t="s">
        <v>12513</v>
      </c>
      <c r="G397" s="93">
        <v>3000</v>
      </c>
      <c r="J397" t="b">
        <v>1</v>
      </c>
    </row>
    <row r="398" spans="1:10" x14ac:dyDescent="0.35">
      <c r="A398" s="93" t="s">
        <v>13598</v>
      </c>
      <c r="B398" s="93">
        <v>7.0529999999999999</v>
      </c>
      <c r="C398" s="93">
        <v>38.472999999999999</v>
      </c>
      <c r="D398" s="93" t="s">
        <v>9470</v>
      </c>
      <c r="E398" s="93" t="s">
        <v>6518</v>
      </c>
      <c r="F398" s="93" t="s">
        <v>13599</v>
      </c>
      <c r="G398" s="93">
        <v>250</v>
      </c>
      <c r="J398" t="b">
        <v>1</v>
      </c>
    </row>
    <row r="399" spans="1:10" x14ac:dyDescent="0.35">
      <c r="A399" s="97" t="s">
        <v>13566</v>
      </c>
      <c r="B399" s="97">
        <v>7.05694</v>
      </c>
      <c r="C399" s="97">
        <v>37.681109999999997</v>
      </c>
      <c r="D399" s="97" t="s">
        <v>9470</v>
      </c>
      <c r="E399" s="97" t="s">
        <v>6518</v>
      </c>
      <c r="F399" s="97" t="s">
        <v>13567</v>
      </c>
      <c r="G399" s="97">
        <v>500</v>
      </c>
      <c r="H399" s="97"/>
      <c r="I399" s="88"/>
      <c r="J399" s="88" t="b">
        <v>1</v>
      </c>
    </row>
    <row r="400" spans="1:10" x14ac:dyDescent="0.35">
      <c r="A400" s="97" t="s">
        <v>13568</v>
      </c>
      <c r="B400" s="97">
        <v>7.05694</v>
      </c>
      <c r="C400" s="97">
        <v>37.681109999999997</v>
      </c>
      <c r="D400" s="97" t="s">
        <v>9470</v>
      </c>
      <c r="E400" s="97" t="s">
        <v>6518</v>
      </c>
      <c r="F400" s="97" t="s">
        <v>13569</v>
      </c>
      <c r="G400" s="97">
        <v>500</v>
      </c>
      <c r="H400" s="97"/>
      <c r="I400" s="88"/>
      <c r="J400" s="88" t="b">
        <v>1</v>
      </c>
    </row>
    <row r="401" spans="1:10" x14ac:dyDescent="0.35">
      <c r="A401" s="93" t="s">
        <v>12703</v>
      </c>
      <c r="B401" s="93">
        <v>7.0833300000000001</v>
      </c>
      <c r="C401" s="93">
        <v>4.9166699999999999</v>
      </c>
      <c r="D401" s="93" t="s">
        <v>9523</v>
      </c>
      <c r="E401" s="93" t="s">
        <v>6518</v>
      </c>
      <c r="F401" s="93" t="s">
        <v>12704</v>
      </c>
      <c r="G401" s="93">
        <v>5000</v>
      </c>
      <c r="J401" t="b">
        <v>1</v>
      </c>
    </row>
    <row r="402" spans="1:10" x14ac:dyDescent="0.35">
      <c r="A402" s="93" t="s">
        <v>13676</v>
      </c>
      <c r="B402" s="93">
        <v>7.1162999999999998</v>
      </c>
      <c r="C402" s="93">
        <v>40.223199999999999</v>
      </c>
      <c r="D402" s="93" t="s">
        <v>9470</v>
      </c>
      <c r="E402" s="93" t="s">
        <v>6518</v>
      </c>
      <c r="F402" s="93" t="s">
        <v>13677</v>
      </c>
      <c r="G402" s="93">
        <v>700</v>
      </c>
      <c r="J402" t="b">
        <v>1</v>
      </c>
    </row>
    <row r="403" spans="1:10" x14ac:dyDescent="0.35">
      <c r="A403" s="93" t="s">
        <v>13642</v>
      </c>
      <c r="B403" s="93">
        <v>7.12</v>
      </c>
      <c r="C403" s="93">
        <v>39.199100000000001</v>
      </c>
      <c r="D403" s="93" t="s">
        <v>9470</v>
      </c>
      <c r="E403" s="93" t="s">
        <v>6518</v>
      </c>
      <c r="F403" s="93" t="s">
        <v>13643</v>
      </c>
      <c r="G403" s="93">
        <v>200</v>
      </c>
      <c r="J403" t="b">
        <v>1</v>
      </c>
    </row>
    <row r="404" spans="1:10" x14ac:dyDescent="0.35">
      <c r="A404" s="93" t="s">
        <v>12640</v>
      </c>
      <c r="B404" s="93">
        <v>7.15</v>
      </c>
      <c r="C404" s="93">
        <v>3.35</v>
      </c>
      <c r="D404" s="93" t="s">
        <v>9523</v>
      </c>
      <c r="E404" s="93" t="s">
        <v>6518</v>
      </c>
      <c r="F404" s="93" t="s">
        <v>12641</v>
      </c>
      <c r="G404" s="93">
        <v>917</v>
      </c>
      <c r="J404" t="b">
        <v>1</v>
      </c>
    </row>
    <row r="405" spans="1:10" x14ac:dyDescent="0.35">
      <c r="A405" s="93" t="s">
        <v>12592</v>
      </c>
      <c r="B405" s="93">
        <v>7.1666699999999999</v>
      </c>
      <c r="C405" s="93">
        <v>2.0666699999999998</v>
      </c>
      <c r="D405" s="93" t="s">
        <v>9423</v>
      </c>
      <c r="E405" s="93" t="s">
        <v>6518</v>
      </c>
      <c r="F405" s="93" t="s">
        <v>12593</v>
      </c>
      <c r="G405" s="93">
        <v>2000</v>
      </c>
      <c r="J405" t="b">
        <v>1</v>
      </c>
    </row>
    <row r="406" spans="1:10" x14ac:dyDescent="0.35">
      <c r="A406" s="93" t="s">
        <v>12594</v>
      </c>
      <c r="B406" s="93">
        <v>7.1797700000000004</v>
      </c>
      <c r="C406" s="93">
        <v>2.0714199999999998</v>
      </c>
      <c r="D406" s="93" t="s">
        <v>9423</v>
      </c>
      <c r="E406" s="93" t="s">
        <v>6518</v>
      </c>
      <c r="F406" s="93" t="s">
        <v>12595</v>
      </c>
      <c r="G406" s="93">
        <v>2000</v>
      </c>
      <c r="J406" t="b">
        <v>1</v>
      </c>
    </row>
    <row r="407" spans="1:10" x14ac:dyDescent="0.35">
      <c r="A407" s="93" t="s">
        <v>13432</v>
      </c>
      <c r="B407" s="93">
        <v>7.1875999999999998</v>
      </c>
      <c r="C407" s="93">
        <v>35.418199999999999</v>
      </c>
      <c r="D407" s="93" t="s">
        <v>9470</v>
      </c>
      <c r="E407" s="93" t="s">
        <v>6444</v>
      </c>
      <c r="F407" s="93" t="s">
        <v>13433</v>
      </c>
      <c r="G407" s="93">
        <v>500</v>
      </c>
      <c r="J407" t="b">
        <v>1</v>
      </c>
    </row>
    <row r="408" spans="1:10" x14ac:dyDescent="0.35">
      <c r="A408" s="93" t="s">
        <v>12725</v>
      </c>
      <c r="B408" s="93">
        <v>7.2290000000000001</v>
      </c>
      <c r="C408" s="93">
        <v>5.5549999999999997</v>
      </c>
      <c r="D408" s="93" t="s">
        <v>9523</v>
      </c>
      <c r="E408" s="93" t="s">
        <v>6518</v>
      </c>
      <c r="F408" s="93" t="s">
        <v>12726</v>
      </c>
      <c r="G408" s="93">
        <v>600</v>
      </c>
      <c r="J408" t="b">
        <v>1</v>
      </c>
    </row>
    <row r="409" spans="1:10" x14ac:dyDescent="0.35">
      <c r="A409" s="93" t="s">
        <v>12644</v>
      </c>
      <c r="B409" s="93">
        <v>7.2317999999999998</v>
      </c>
      <c r="C409" s="93">
        <v>3.3917999999999999</v>
      </c>
      <c r="D409" s="93" t="s">
        <v>9523</v>
      </c>
      <c r="E409" s="93" t="s">
        <v>6444</v>
      </c>
      <c r="F409" s="93" t="s">
        <v>12645</v>
      </c>
      <c r="G409" s="93">
        <v>300</v>
      </c>
      <c r="J409" t="b">
        <v>1</v>
      </c>
    </row>
    <row r="410" spans="1:10" x14ac:dyDescent="0.35">
      <c r="A410" s="93" t="s">
        <v>12636</v>
      </c>
      <c r="B410" s="93">
        <v>7.2426000000000004</v>
      </c>
      <c r="C410" s="93">
        <v>3.0337000000000001</v>
      </c>
      <c r="D410" s="93" t="s">
        <v>9523</v>
      </c>
      <c r="E410" s="93" t="s">
        <v>6518</v>
      </c>
      <c r="F410" s="93" t="s">
        <v>12637</v>
      </c>
      <c r="G410" s="93">
        <v>5000</v>
      </c>
      <c r="J410" t="b">
        <v>1</v>
      </c>
    </row>
    <row r="411" spans="1:10" x14ac:dyDescent="0.35">
      <c r="A411" s="93" t="s">
        <v>12646</v>
      </c>
      <c r="B411" s="93">
        <v>7.2431000000000001</v>
      </c>
      <c r="C411" s="93">
        <v>3.4441000000000002</v>
      </c>
      <c r="D411" s="93" t="s">
        <v>9523</v>
      </c>
      <c r="E411" s="93" t="s">
        <v>6518</v>
      </c>
      <c r="F411" s="93" t="s">
        <v>12647</v>
      </c>
      <c r="G411" s="93">
        <v>500</v>
      </c>
      <c r="J411" t="b">
        <v>1</v>
      </c>
    </row>
    <row r="412" spans="1:10" x14ac:dyDescent="0.35">
      <c r="A412" s="93" t="s">
        <v>12486</v>
      </c>
      <c r="B412" s="93">
        <v>7.2744</v>
      </c>
      <c r="C412" s="93">
        <v>-2.7982499999999999</v>
      </c>
      <c r="D412" s="93" t="s">
        <v>9476</v>
      </c>
      <c r="E412" s="93" t="s">
        <v>6444</v>
      </c>
      <c r="F412" s="93" t="s">
        <v>12487</v>
      </c>
      <c r="G412" s="93">
        <v>200</v>
      </c>
      <c r="J412" t="b">
        <v>1</v>
      </c>
    </row>
    <row r="413" spans="1:10" x14ac:dyDescent="0.35">
      <c r="A413" s="93" t="s">
        <v>12711</v>
      </c>
      <c r="B413" s="93">
        <v>7.3017799999999999</v>
      </c>
      <c r="C413" s="93">
        <v>5.1356799999999998</v>
      </c>
      <c r="D413" s="93" t="s">
        <v>9523</v>
      </c>
      <c r="E413" s="93" t="s">
        <v>6518</v>
      </c>
      <c r="F413" s="93" t="s">
        <v>12712</v>
      </c>
      <c r="G413" s="93">
        <v>1000</v>
      </c>
      <c r="J413" t="b">
        <v>1</v>
      </c>
    </row>
    <row r="414" spans="1:10" x14ac:dyDescent="0.35">
      <c r="A414" s="93" t="s">
        <v>12713</v>
      </c>
      <c r="B414" s="93">
        <v>7.3040000000000003</v>
      </c>
      <c r="C414" s="93">
        <v>5.1369999999999996</v>
      </c>
      <c r="D414" s="93" t="s">
        <v>9523</v>
      </c>
      <c r="E414" s="93" t="s">
        <v>6518</v>
      </c>
      <c r="F414" s="93" t="s">
        <v>12714</v>
      </c>
      <c r="G414" s="93">
        <v>500</v>
      </c>
      <c r="J414" t="b">
        <v>1</v>
      </c>
    </row>
    <row r="415" spans="1:10" x14ac:dyDescent="0.35">
      <c r="A415" s="93" t="s">
        <v>12709</v>
      </c>
      <c r="B415" s="93">
        <v>7.3102</v>
      </c>
      <c r="C415" s="93">
        <v>5.1219999999999999</v>
      </c>
      <c r="D415" s="93" t="s">
        <v>9523</v>
      </c>
      <c r="E415" s="93" t="s">
        <v>6518</v>
      </c>
      <c r="F415" s="93" t="s">
        <v>12710</v>
      </c>
      <c r="G415" s="93">
        <v>400</v>
      </c>
      <c r="J415" t="b">
        <v>1</v>
      </c>
    </row>
    <row r="416" spans="1:10" s="97" customFormat="1" x14ac:dyDescent="0.35">
      <c r="A416" s="93" t="s">
        <v>13672</v>
      </c>
      <c r="B416" s="93">
        <v>7.32</v>
      </c>
      <c r="C416" s="93">
        <v>39.884300000000003</v>
      </c>
      <c r="D416" s="93" t="s">
        <v>9470</v>
      </c>
      <c r="E416" s="93" t="s">
        <v>6444</v>
      </c>
      <c r="F416" s="93" t="s">
        <v>13673</v>
      </c>
      <c r="G416" s="93">
        <v>1700</v>
      </c>
      <c r="H416" s="93"/>
      <c r="I416"/>
      <c r="J416" t="b">
        <v>1</v>
      </c>
    </row>
    <row r="417" spans="1:10" x14ac:dyDescent="0.35">
      <c r="A417" s="93" t="s">
        <v>12666</v>
      </c>
      <c r="B417" s="93">
        <v>7.3449999999999998</v>
      </c>
      <c r="C417" s="93">
        <v>3.8769999999999998</v>
      </c>
      <c r="D417" s="93" t="s">
        <v>9523</v>
      </c>
      <c r="E417" s="93" t="s">
        <v>6518</v>
      </c>
      <c r="F417" s="93" t="s">
        <v>12667</v>
      </c>
      <c r="G417" s="93">
        <v>250</v>
      </c>
      <c r="J417" t="b">
        <v>1</v>
      </c>
    </row>
    <row r="418" spans="1:10" x14ac:dyDescent="0.35">
      <c r="A418" s="93" t="s">
        <v>12582</v>
      </c>
      <c r="B418" s="93">
        <v>7.35</v>
      </c>
      <c r="C418" s="93">
        <v>1.1666700000000001</v>
      </c>
      <c r="D418" s="93" t="s">
        <v>9552</v>
      </c>
      <c r="E418" s="93" t="s">
        <v>6518</v>
      </c>
      <c r="F418" s="93" t="s">
        <v>12583</v>
      </c>
      <c r="G418" s="93">
        <v>917</v>
      </c>
      <c r="J418" t="b">
        <v>1</v>
      </c>
    </row>
    <row r="419" spans="1:10" x14ac:dyDescent="0.35">
      <c r="A419" s="93" t="s">
        <v>12436</v>
      </c>
      <c r="B419" s="93">
        <v>7.3550000000000004</v>
      </c>
      <c r="C419" s="93">
        <v>-7.6040000000000001</v>
      </c>
      <c r="D419" s="93" t="s">
        <v>9490</v>
      </c>
      <c r="E419" s="93" t="s">
        <v>6518</v>
      </c>
      <c r="F419" s="93" t="s">
        <v>12437</v>
      </c>
      <c r="G419" s="93">
        <v>500</v>
      </c>
      <c r="J419" t="b">
        <v>1</v>
      </c>
    </row>
    <row r="420" spans="1:10" x14ac:dyDescent="0.35">
      <c r="A420" s="93" t="s">
        <v>12516</v>
      </c>
      <c r="B420" s="93">
        <v>7.3666700000000001</v>
      </c>
      <c r="C420" s="93">
        <v>-1.35</v>
      </c>
      <c r="D420" s="93" t="s">
        <v>9476</v>
      </c>
      <c r="E420" s="93" t="s">
        <v>6518</v>
      </c>
      <c r="F420" s="93" t="s">
        <v>12517</v>
      </c>
      <c r="G420" s="93">
        <v>917</v>
      </c>
      <c r="J420" t="b">
        <v>1</v>
      </c>
    </row>
    <row r="421" spans="1:10" ht="11.25" customHeight="1" x14ac:dyDescent="0.35">
      <c r="A421" s="93" t="s">
        <v>12656</v>
      </c>
      <c r="B421" s="93">
        <v>7.38</v>
      </c>
      <c r="C421" s="93">
        <v>3.8410000000000002</v>
      </c>
      <c r="D421" s="93" t="s">
        <v>9523</v>
      </c>
      <c r="E421" s="93" t="s">
        <v>6518</v>
      </c>
      <c r="F421" s="93" t="s">
        <v>12657</v>
      </c>
      <c r="G421" s="93">
        <v>500</v>
      </c>
      <c r="J421" t="b">
        <v>1</v>
      </c>
    </row>
    <row r="422" spans="1:10" x14ac:dyDescent="0.35">
      <c r="A422" s="93" t="s">
        <v>12658</v>
      </c>
      <c r="B422" s="93">
        <v>7.38</v>
      </c>
      <c r="C422" s="93">
        <v>3.8410000000000002</v>
      </c>
      <c r="D422" s="93" t="s">
        <v>9523</v>
      </c>
      <c r="E422" s="93" t="s">
        <v>6518</v>
      </c>
      <c r="F422" s="93" t="s">
        <v>12659</v>
      </c>
      <c r="G422" s="93">
        <v>500</v>
      </c>
      <c r="J422" t="b">
        <v>1</v>
      </c>
    </row>
    <row r="423" spans="1:10" x14ac:dyDescent="0.35">
      <c r="A423" s="93" t="s">
        <v>12679</v>
      </c>
      <c r="B423" s="93">
        <v>7.3875000000000002</v>
      </c>
      <c r="C423" s="93">
        <v>3.9224999999999999</v>
      </c>
      <c r="D423" s="93" t="s">
        <v>9523</v>
      </c>
      <c r="E423" s="93" t="s">
        <v>6518</v>
      </c>
      <c r="F423" s="93" t="s">
        <v>12680</v>
      </c>
      <c r="G423" s="93">
        <v>250</v>
      </c>
      <c r="J423" t="b">
        <v>1</v>
      </c>
    </row>
    <row r="424" spans="1:10" x14ac:dyDescent="0.35">
      <c r="A424" s="93" t="s">
        <v>12677</v>
      </c>
      <c r="B424" s="93">
        <v>7.4024099999999997</v>
      </c>
      <c r="C424" s="93">
        <v>3.9069099999999999</v>
      </c>
      <c r="D424" s="93" t="s">
        <v>9523</v>
      </c>
      <c r="E424" s="93" t="s">
        <v>6518</v>
      </c>
      <c r="F424" s="93" t="s">
        <v>12678</v>
      </c>
      <c r="G424" s="93">
        <v>3000</v>
      </c>
      <c r="J424" t="b">
        <v>1</v>
      </c>
    </row>
    <row r="425" spans="1:10" x14ac:dyDescent="0.35">
      <c r="A425" s="93" t="s">
        <v>12518</v>
      </c>
      <c r="B425" s="93">
        <v>7.4042000000000003</v>
      </c>
      <c r="C425" s="93">
        <v>-1.3467</v>
      </c>
      <c r="D425" s="93" t="s">
        <v>9476</v>
      </c>
      <c r="E425" s="93" t="s">
        <v>6518</v>
      </c>
      <c r="F425" s="93" t="s">
        <v>12519</v>
      </c>
      <c r="G425" s="93">
        <v>500</v>
      </c>
      <c r="J425" t="b">
        <v>1</v>
      </c>
    </row>
    <row r="426" spans="1:10" x14ac:dyDescent="0.35">
      <c r="A426" s="93" t="s">
        <v>12660</v>
      </c>
      <c r="B426" s="93">
        <v>7.4050000000000002</v>
      </c>
      <c r="C426" s="93">
        <v>3.8490000000000002</v>
      </c>
      <c r="D426" s="93" t="s">
        <v>9523</v>
      </c>
      <c r="E426" s="93" t="s">
        <v>6518</v>
      </c>
      <c r="F426" s="93" t="s">
        <v>12661</v>
      </c>
      <c r="G426" s="93">
        <v>250</v>
      </c>
      <c r="J426" t="b">
        <v>1</v>
      </c>
    </row>
    <row r="427" spans="1:10" x14ac:dyDescent="0.35">
      <c r="A427" s="93" t="s">
        <v>12662</v>
      </c>
      <c r="B427" s="93">
        <v>7.4054000000000002</v>
      </c>
      <c r="C427" s="93">
        <v>3.8498999999999999</v>
      </c>
      <c r="D427" s="93" t="s">
        <v>9523</v>
      </c>
      <c r="E427" s="93" t="s">
        <v>6444</v>
      </c>
      <c r="F427" s="93" t="s">
        <v>12663</v>
      </c>
      <c r="G427" s="93">
        <v>100</v>
      </c>
      <c r="J427" t="b">
        <v>1</v>
      </c>
    </row>
    <row r="428" spans="1:10" x14ac:dyDescent="0.35">
      <c r="A428" s="93" t="s">
        <v>12670</v>
      </c>
      <c r="B428" s="93">
        <v>7.444</v>
      </c>
      <c r="C428" s="93">
        <v>3.9</v>
      </c>
      <c r="D428" s="93" t="s">
        <v>9523</v>
      </c>
      <c r="E428" s="93" t="s">
        <v>6518</v>
      </c>
      <c r="F428" s="93" t="s">
        <v>12671</v>
      </c>
      <c r="G428" s="93">
        <v>1000</v>
      </c>
      <c r="I428" s="93" t="s">
        <v>12672</v>
      </c>
      <c r="J428" t="b">
        <v>1</v>
      </c>
    </row>
    <row r="429" spans="1:10" x14ac:dyDescent="0.35">
      <c r="A429" s="93" t="s">
        <v>12673</v>
      </c>
      <c r="B429" s="93">
        <v>7.444</v>
      </c>
      <c r="C429" s="93">
        <v>3.9</v>
      </c>
      <c r="D429" s="93" t="s">
        <v>9523</v>
      </c>
      <c r="E429" s="93" t="s">
        <v>6518</v>
      </c>
      <c r="F429" s="93" t="s">
        <v>12674</v>
      </c>
      <c r="G429" s="93">
        <v>1000</v>
      </c>
      <c r="J429" t="b">
        <v>1</v>
      </c>
    </row>
    <row r="430" spans="1:10" x14ac:dyDescent="0.35">
      <c r="A430" s="93" t="s">
        <v>12668</v>
      </c>
      <c r="B430" s="93">
        <v>7.4522000000000004</v>
      </c>
      <c r="C430" s="93">
        <v>3.8909760000000002</v>
      </c>
      <c r="D430" s="93" t="s">
        <v>9523</v>
      </c>
      <c r="E430" s="93" t="s">
        <v>6444</v>
      </c>
      <c r="F430" s="93" t="s">
        <v>12669</v>
      </c>
      <c r="G430" s="93">
        <v>1000</v>
      </c>
      <c r="J430" t="b">
        <v>1</v>
      </c>
    </row>
    <row r="431" spans="1:10" x14ac:dyDescent="0.35">
      <c r="A431" s="93" t="s">
        <v>12675</v>
      </c>
      <c r="B431" s="93">
        <v>7.4980000000000002</v>
      </c>
      <c r="C431" s="93">
        <v>3.903</v>
      </c>
      <c r="D431" s="93" t="s">
        <v>9523</v>
      </c>
      <c r="E431" s="93" t="s">
        <v>6518</v>
      </c>
      <c r="F431" s="93" t="s">
        <v>12676</v>
      </c>
      <c r="G431" s="93">
        <v>1000</v>
      </c>
      <c r="J431" t="b">
        <v>1</v>
      </c>
    </row>
    <row r="432" spans="1:10" x14ac:dyDescent="0.35">
      <c r="A432" s="93" t="s">
        <v>13644</v>
      </c>
      <c r="B432" s="93">
        <v>7.5446999999999997</v>
      </c>
      <c r="C432" s="93">
        <v>39.255800000000001</v>
      </c>
      <c r="D432" s="93" t="s">
        <v>9470</v>
      </c>
      <c r="E432" s="93" t="s">
        <v>6518</v>
      </c>
      <c r="F432" s="93" t="s">
        <v>13645</v>
      </c>
      <c r="G432" s="93">
        <v>200</v>
      </c>
      <c r="J432" t="b">
        <v>1</v>
      </c>
    </row>
    <row r="433" spans="1:10" x14ac:dyDescent="0.35">
      <c r="A433" s="93" t="s">
        <v>13646</v>
      </c>
      <c r="B433" s="93">
        <v>7.5525000000000002</v>
      </c>
      <c r="C433" s="93">
        <v>39.260280000000002</v>
      </c>
      <c r="D433" s="93" t="s">
        <v>9470</v>
      </c>
      <c r="E433" s="93" t="s">
        <v>6518</v>
      </c>
      <c r="F433" s="93" t="s">
        <v>13647</v>
      </c>
      <c r="G433" s="93">
        <v>250</v>
      </c>
      <c r="J433" t="b">
        <v>1</v>
      </c>
    </row>
    <row r="434" spans="1:10" x14ac:dyDescent="0.35">
      <c r="A434" s="93" t="s">
        <v>12693</v>
      </c>
      <c r="B434" s="93">
        <v>7.5540000000000003</v>
      </c>
      <c r="C434" s="93">
        <v>4.556</v>
      </c>
      <c r="D434" s="93" t="s">
        <v>9523</v>
      </c>
      <c r="E434" s="93" t="s">
        <v>6518</v>
      </c>
      <c r="F434" s="93" t="s">
        <v>12694</v>
      </c>
      <c r="G434" s="93">
        <v>500</v>
      </c>
      <c r="J434" t="b">
        <v>1</v>
      </c>
    </row>
    <row r="435" spans="1:10" x14ac:dyDescent="0.35">
      <c r="A435" s="93" t="s">
        <v>13594</v>
      </c>
      <c r="B435" s="93">
        <v>7.6</v>
      </c>
      <c r="C435" s="93">
        <v>38.414999999999999</v>
      </c>
      <c r="D435" s="93" t="s">
        <v>9470</v>
      </c>
      <c r="E435" s="93" t="s">
        <v>6518</v>
      </c>
      <c r="F435" s="93" t="s">
        <v>13595</v>
      </c>
      <c r="G435" s="93">
        <v>400</v>
      </c>
      <c r="J435" t="b">
        <v>1</v>
      </c>
    </row>
    <row r="436" spans="1:10" x14ac:dyDescent="0.35">
      <c r="A436" s="93" t="s">
        <v>12721</v>
      </c>
      <c r="B436" s="93">
        <v>7.6180000000000003</v>
      </c>
      <c r="C436" s="93">
        <v>5.3029999999999999</v>
      </c>
      <c r="D436" s="93" t="s">
        <v>9523</v>
      </c>
      <c r="E436" s="93" t="s">
        <v>6518</v>
      </c>
      <c r="F436" s="93" t="s">
        <v>12722</v>
      </c>
      <c r="G436" s="93">
        <v>500</v>
      </c>
      <c r="J436" t="b">
        <v>1</v>
      </c>
    </row>
    <row r="437" spans="1:10" x14ac:dyDescent="0.35">
      <c r="A437" s="93" t="s">
        <v>12456</v>
      </c>
      <c r="B437" s="93">
        <v>7.6666699999999999</v>
      </c>
      <c r="C437" s="93">
        <v>-5.8333300000000001</v>
      </c>
      <c r="D437" s="93" t="s">
        <v>9490</v>
      </c>
      <c r="E437" s="93" t="s">
        <v>6518</v>
      </c>
      <c r="F437" s="93" t="s">
        <v>12457</v>
      </c>
      <c r="G437" s="93">
        <v>917</v>
      </c>
      <c r="J437" t="b">
        <v>1</v>
      </c>
    </row>
    <row r="438" spans="1:10" x14ac:dyDescent="0.35">
      <c r="A438" s="93" t="s">
        <v>13475</v>
      </c>
      <c r="B438" s="93">
        <v>7.6680999999999999</v>
      </c>
      <c r="C438" s="93">
        <v>36.786299999999997</v>
      </c>
      <c r="D438" s="93" t="s">
        <v>9470</v>
      </c>
      <c r="E438" s="93" t="s">
        <v>6444</v>
      </c>
      <c r="F438" s="93" t="s">
        <v>13476</v>
      </c>
      <c r="G438" s="93">
        <v>500</v>
      </c>
      <c r="J438" t="b">
        <v>1</v>
      </c>
    </row>
    <row r="439" spans="1:10" x14ac:dyDescent="0.35">
      <c r="A439" s="93" t="s">
        <v>13481</v>
      </c>
      <c r="B439" s="93">
        <v>7.6852999999999998</v>
      </c>
      <c r="C439" s="93">
        <v>36.830399999999997</v>
      </c>
      <c r="D439" s="93" t="s">
        <v>9470</v>
      </c>
      <c r="E439" s="93" t="s">
        <v>6518</v>
      </c>
      <c r="F439" s="93" t="s">
        <v>13482</v>
      </c>
      <c r="G439" s="93">
        <v>200</v>
      </c>
      <c r="J439" t="b">
        <v>1</v>
      </c>
    </row>
    <row r="440" spans="1:10" x14ac:dyDescent="0.35">
      <c r="A440" s="93" t="s">
        <v>12717</v>
      </c>
      <c r="B440" s="93">
        <v>7.7108299999999996</v>
      </c>
      <c r="C440" s="93">
        <v>5.2487500000000002</v>
      </c>
      <c r="D440" s="93" t="s">
        <v>9523</v>
      </c>
      <c r="E440" s="93" t="s">
        <v>6518</v>
      </c>
      <c r="F440" s="93" t="s">
        <v>12718</v>
      </c>
      <c r="G440" s="93">
        <v>1500</v>
      </c>
      <c r="J440" t="b">
        <v>1</v>
      </c>
    </row>
    <row r="441" spans="1:10" x14ac:dyDescent="0.35">
      <c r="A441" s="93" t="s">
        <v>12828</v>
      </c>
      <c r="B441" s="93">
        <v>7.7329999999999997</v>
      </c>
      <c r="C441" s="93">
        <v>8.5389999999999997</v>
      </c>
      <c r="D441" s="93" t="s">
        <v>9523</v>
      </c>
      <c r="E441" s="93" t="s">
        <v>6518</v>
      </c>
      <c r="F441" s="93" t="s">
        <v>12829</v>
      </c>
      <c r="G441" s="93">
        <v>200</v>
      </c>
      <c r="J441" t="b">
        <v>1</v>
      </c>
    </row>
    <row r="442" spans="1:10" x14ac:dyDescent="0.35">
      <c r="A442" s="93" t="s">
        <v>12723</v>
      </c>
      <c r="B442" s="93">
        <v>7.7798999999999996</v>
      </c>
      <c r="C442" s="93">
        <v>5.3154000000000003</v>
      </c>
      <c r="D442" s="93" t="s">
        <v>9523</v>
      </c>
      <c r="E442" s="93" t="s">
        <v>6518</v>
      </c>
      <c r="F442" s="93" t="s">
        <v>12724</v>
      </c>
      <c r="G442" s="93">
        <v>1000</v>
      </c>
      <c r="J442" t="b">
        <v>1</v>
      </c>
    </row>
    <row r="443" spans="1:10" x14ac:dyDescent="0.35">
      <c r="A443" s="93" t="s">
        <v>12832</v>
      </c>
      <c r="B443" s="93">
        <v>7.7830000000000004</v>
      </c>
      <c r="C443" s="93">
        <v>8.6010000000000009</v>
      </c>
      <c r="D443" s="93" t="s">
        <v>9523</v>
      </c>
      <c r="E443" s="93" t="s">
        <v>6518</v>
      </c>
      <c r="F443" s="93" t="s">
        <v>12833</v>
      </c>
      <c r="G443" s="93">
        <v>5000</v>
      </c>
      <c r="J443" t="b">
        <v>1</v>
      </c>
    </row>
    <row r="444" spans="1:10" x14ac:dyDescent="0.35">
      <c r="A444" s="93" t="s">
        <v>12468</v>
      </c>
      <c r="B444" s="93">
        <v>7.8754999999999997</v>
      </c>
      <c r="C444" s="93">
        <v>-5.1136999999999997</v>
      </c>
      <c r="D444" s="93" t="s">
        <v>9490</v>
      </c>
      <c r="E444" s="93" t="s">
        <v>6518</v>
      </c>
      <c r="F444" s="93" t="s">
        <v>12469</v>
      </c>
      <c r="G444" s="93">
        <v>500</v>
      </c>
      <c r="J444" t="b">
        <v>1</v>
      </c>
    </row>
    <row r="445" spans="1:10" x14ac:dyDescent="0.35">
      <c r="A445" s="93" t="s">
        <v>13650</v>
      </c>
      <c r="B445" s="93">
        <v>7.8833000000000002</v>
      </c>
      <c r="C445" s="93">
        <v>39.416699999999999</v>
      </c>
      <c r="D445" s="93" t="s">
        <v>9470</v>
      </c>
      <c r="E445" s="93" t="s">
        <v>6444</v>
      </c>
      <c r="F445" s="93" t="s">
        <v>13651</v>
      </c>
      <c r="G445" s="93">
        <v>5000</v>
      </c>
      <c r="J445" t="b">
        <v>1</v>
      </c>
    </row>
    <row r="446" spans="1:10" x14ac:dyDescent="0.35">
      <c r="A446" s="93" t="s">
        <v>12683</v>
      </c>
      <c r="B446" s="93">
        <v>7.9044999999999996</v>
      </c>
      <c r="C446" s="93">
        <v>4.3052000000000001</v>
      </c>
      <c r="D446" s="93" t="s">
        <v>9523</v>
      </c>
      <c r="E446" s="93" t="s">
        <v>6444</v>
      </c>
      <c r="F446" s="93" t="s">
        <v>12684</v>
      </c>
      <c r="G446" s="93">
        <v>3600</v>
      </c>
      <c r="J446" t="b">
        <v>1</v>
      </c>
    </row>
    <row r="447" spans="1:10" x14ac:dyDescent="0.35">
      <c r="A447" s="93" t="s">
        <v>13630</v>
      </c>
      <c r="B447" s="93">
        <v>7.9310999999999998</v>
      </c>
      <c r="C447" s="93">
        <v>39.123399999999997</v>
      </c>
      <c r="D447" s="93" t="s">
        <v>9470</v>
      </c>
      <c r="E447" s="93" t="s">
        <v>6518</v>
      </c>
      <c r="F447" s="93" t="s">
        <v>13631</v>
      </c>
      <c r="G447" s="93">
        <v>200</v>
      </c>
      <c r="J447" t="b">
        <v>1</v>
      </c>
    </row>
    <row r="448" spans="1:10" x14ac:dyDescent="0.35">
      <c r="A448" s="93" t="s">
        <v>13606</v>
      </c>
      <c r="B448" s="93">
        <v>7.9433800000000003</v>
      </c>
      <c r="C448" s="93">
        <v>38.711399999999998</v>
      </c>
      <c r="D448" s="93" t="s">
        <v>9470</v>
      </c>
      <c r="E448" s="93" t="s">
        <v>6518</v>
      </c>
      <c r="F448" s="93" t="s">
        <v>13607</v>
      </c>
      <c r="G448" s="93">
        <v>1500</v>
      </c>
      <c r="J448" t="b">
        <v>1</v>
      </c>
    </row>
    <row r="449" spans="1:10" x14ac:dyDescent="0.35">
      <c r="A449" s="93" t="s">
        <v>13632</v>
      </c>
      <c r="B449" s="93">
        <v>7.9622599999999997</v>
      </c>
      <c r="C449" s="93">
        <v>39.128149999999998</v>
      </c>
      <c r="D449" s="93" t="s">
        <v>9470</v>
      </c>
      <c r="E449" s="93" t="s">
        <v>6518</v>
      </c>
      <c r="F449" s="93" t="s">
        <v>13633</v>
      </c>
      <c r="G449" s="93">
        <v>500</v>
      </c>
      <c r="J449" t="b">
        <v>1</v>
      </c>
    </row>
    <row r="450" spans="1:10" x14ac:dyDescent="0.35">
      <c r="A450" s="93" t="s">
        <v>12701</v>
      </c>
      <c r="B450" s="93">
        <v>8</v>
      </c>
      <c r="C450" s="93">
        <v>4.9000000000000004</v>
      </c>
      <c r="D450" s="93" t="s">
        <v>9523</v>
      </c>
      <c r="E450" s="93" t="s">
        <v>6518</v>
      </c>
      <c r="F450" s="93" t="s">
        <v>12702</v>
      </c>
      <c r="G450" s="93">
        <v>917</v>
      </c>
      <c r="J450" t="b">
        <v>1</v>
      </c>
    </row>
    <row r="451" spans="1:10" x14ac:dyDescent="0.35">
      <c r="A451" s="93" t="s">
        <v>13634</v>
      </c>
      <c r="B451" s="93">
        <v>8.0210000000000008</v>
      </c>
      <c r="C451" s="93">
        <v>39.149000000000001</v>
      </c>
      <c r="D451" s="93" t="s">
        <v>9470</v>
      </c>
      <c r="E451" s="93" t="s">
        <v>6518</v>
      </c>
      <c r="F451" s="93" t="s">
        <v>13635</v>
      </c>
      <c r="G451" s="93">
        <v>500</v>
      </c>
      <c r="J451" t="b">
        <v>1</v>
      </c>
    </row>
    <row r="452" spans="1:10" x14ac:dyDescent="0.35">
      <c r="A452" s="93" t="s">
        <v>12416</v>
      </c>
      <c r="B452" s="93">
        <v>8.1199999999999992</v>
      </c>
      <c r="C452" s="93">
        <v>-12.067</v>
      </c>
      <c r="D452" s="93" t="s">
        <v>9539</v>
      </c>
      <c r="E452" s="93" t="s">
        <v>6518</v>
      </c>
      <c r="F452" s="93" t="s">
        <v>12417</v>
      </c>
      <c r="G452" s="93">
        <v>400</v>
      </c>
      <c r="J452" t="b">
        <v>1</v>
      </c>
    </row>
    <row r="453" spans="1:10" x14ac:dyDescent="0.35">
      <c r="A453" s="93" t="s">
        <v>12707</v>
      </c>
      <c r="B453" s="93">
        <v>8.1240000000000006</v>
      </c>
      <c r="C453" s="93">
        <v>5.0830000000000002</v>
      </c>
      <c r="D453" s="93" t="s">
        <v>9523</v>
      </c>
      <c r="E453" s="93" t="s">
        <v>6518</v>
      </c>
      <c r="F453" s="93" t="s">
        <v>12708</v>
      </c>
      <c r="G453" s="93">
        <v>800</v>
      </c>
      <c r="J453" t="b">
        <v>1</v>
      </c>
    </row>
    <row r="454" spans="1:10" x14ac:dyDescent="0.35">
      <c r="A454" s="93" t="s">
        <v>12705</v>
      </c>
      <c r="B454" s="93">
        <v>8.1252800000000001</v>
      </c>
      <c r="C454" s="93">
        <v>5.0789499999999999</v>
      </c>
      <c r="D454" s="93" t="s">
        <v>9523</v>
      </c>
      <c r="E454" s="93" t="s">
        <v>6518</v>
      </c>
      <c r="F454" s="93" t="s">
        <v>12706</v>
      </c>
      <c r="G454" s="93">
        <v>1500</v>
      </c>
      <c r="J454" t="b">
        <v>1</v>
      </c>
    </row>
    <row r="455" spans="1:10" x14ac:dyDescent="0.35">
      <c r="A455" s="93" t="s">
        <v>12681</v>
      </c>
      <c r="B455" s="93">
        <v>8.1660000000000004</v>
      </c>
      <c r="C455" s="93">
        <v>4.2670000000000003</v>
      </c>
      <c r="D455" s="93" t="s">
        <v>9523</v>
      </c>
      <c r="E455" s="93" t="s">
        <v>6518</v>
      </c>
      <c r="F455" s="93" t="s">
        <v>12682</v>
      </c>
      <c r="G455" s="93">
        <v>1000</v>
      </c>
      <c r="J455" t="b">
        <v>1</v>
      </c>
    </row>
    <row r="456" spans="1:10" x14ac:dyDescent="0.35">
      <c r="A456" s="93" t="s">
        <v>12578</v>
      </c>
      <c r="B456" s="93">
        <v>8.2673000000000005</v>
      </c>
      <c r="C456" s="93">
        <v>0.52659999999999996</v>
      </c>
      <c r="D456" s="93" t="s">
        <v>9476</v>
      </c>
      <c r="E456" s="93" t="s">
        <v>6444</v>
      </c>
      <c r="F456" s="93" t="s">
        <v>12579</v>
      </c>
      <c r="G456" s="93">
        <v>300</v>
      </c>
      <c r="J456" t="b">
        <v>1</v>
      </c>
    </row>
    <row r="457" spans="1:10" x14ac:dyDescent="0.35">
      <c r="A457" s="93" t="s">
        <v>13648</v>
      </c>
      <c r="B457" s="93">
        <v>8.4161999999999999</v>
      </c>
      <c r="C457" s="93">
        <v>39.32347</v>
      </c>
      <c r="D457" s="93" t="s">
        <v>9470</v>
      </c>
      <c r="E457" s="93" t="s">
        <v>6518</v>
      </c>
      <c r="F457" s="93" t="s">
        <v>13649</v>
      </c>
      <c r="G457" s="93">
        <v>600</v>
      </c>
      <c r="J457" t="b">
        <v>1</v>
      </c>
    </row>
    <row r="458" spans="1:10" x14ac:dyDescent="0.35">
      <c r="A458" s="93" t="s">
        <v>12695</v>
      </c>
      <c r="B458" s="93">
        <v>8.4829000000000008</v>
      </c>
      <c r="C458" s="93">
        <v>4.6719999999999997</v>
      </c>
      <c r="D458" s="93" t="s">
        <v>9523</v>
      </c>
      <c r="E458" s="93" t="s">
        <v>6518</v>
      </c>
      <c r="F458" s="93" t="s">
        <v>12696</v>
      </c>
      <c r="G458" s="93">
        <v>2000</v>
      </c>
      <c r="J458" t="b">
        <v>1</v>
      </c>
    </row>
    <row r="459" spans="1:10" x14ac:dyDescent="0.35">
      <c r="A459" s="93" t="s">
        <v>12697</v>
      </c>
      <c r="B459" s="93">
        <v>8.4829000000000008</v>
      </c>
      <c r="C459" s="93">
        <v>4.6719999999999997</v>
      </c>
      <c r="D459" s="93" t="s">
        <v>9523</v>
      </c>
      <c r="E459" s="93" t="s">
        <v>6518</v>
      </c>
      <c r="F459" s="93" t="s">
        <v>12698</v>
      </c>
      <c r="G459" s="93">
        <v>2000</v>
      </c>
      <c r="J459" t="b">
        <v>1</v>
      </c>
    </row>
    <row r="460" spans="1:10" x14ac:dyDescent="0.35">
      <c r="A460" s="93" t="s">
        <v>12624</v>
      </c>
      <c r="B460" s="93">
        <v>8.4920200000000001</v>
      </c>
      <c r="C460" s="93">
        <v>2.4340999999999999</v>
      </c>
      <c r="D460" s="93" t="s">
        <v>9423</v>
      </c>
      <c r="E460" s="93" t="s">
        <v>6518</v>
      </c>
      <c r="F460" s="93" t="s">
        <v>12625</v>
      </c>
      <c r="G460" s="93">
        <v>917</v>
      </c>
      <c r="J460" t="b">
        <v>1</v>
      </c>
    </row>
    <row r="461" spans="1:10" x14ac:dyDescent="0.35">
      <c r="A461" s="93" t="s">
        <v>13406</v>
      </c>
      <c r="B461" s="93">
        <v>8.5515000000000008</v>
      </c>
      <c r="C461" s="93">
        <v>34.840600000000002</v>
      </c>
      <c r="D461" s="93" t="s">
        <v>9470</v>
      </c>
      <c r="E461" s="93" t="s">
        <v>6444</v>
      </c>
      <c r="F461" s="93" t="s">
        <v>13407</v>
      </c>
      <c r="G461" s="93">
        <v>500</v>
      </c>
      <c r="J461" t="b">
        <v>1</v>
      </c>
    </row>
    <row r="462" spans="1:10" x14ac:dyDescent="0.35">
      <c r="A462" s="93" t="s">
        <v>12685</v>
      </c>
      <c r="B462" s="93">
        <v>8.7102199999999996</v>
      </c>
      <c r="C462" s="93">
        <v>4.4665999999999997</v>
      </c>
      <c r="D462" s="93" t="s">
        <v>9523</v>
      </c>
      <c r="E462" s="93" t="s">
        <v>6518</v>
      </c>
      <c r="F462" s="93" t="s">
        <v>12686</v>
      </c>
      <c r="G462" s="93">
        <v>1500</v>
      </c>
      <c r="J462" t="b">
        <v>1</v>
      </c>
    </row>
    <row r="463" spans="1:10" x14ac:dyDescent="0.35">
      <c r="A463" s="93" t="s">
        <v>13618</v>
      </c>
      <c r="B463" s="93">
        <v>8.7333300000000005</v>
      </c>
      <c r="C463" s="93">
        <v>38.966670000000001</v>
      </c>
      <c r="D463" s="93" t="s">
        <v>9470</v>
      </c>
      <c r="E463" s="93" t="s">
        <v>6518</v>
      </c>
      <c r="F463" s="93" t="s">
        <v>13619</v>
      </c>
      <c r="G463" s="93">
        <v>917</v>
      </c>
      <c r="J463" t="b">
        <v>1</v>
      </c>
    </row>
    <row r="464" spans="1:10" x14ac:dyDescent="0.35">
      <c r="A464" s="93" t="s">
        <v>13622</v>
      </c>
      <c r="B464" s="93">
        <v>8.734</v>
      </c>
      <c r="C464" s="93">
        <v>38.985999999999997</v>
      </c>
      <c r="D464" s="93" t="s">
        <v>9470</v>
      </c>
      <c r="E464" s="93" t="s">
        <v>6518</v>
      </c>
      <c r="F464" s="93" t="s">
        <v>13623</v>
      </c>
      <c r="G464" s="93">
        <v>5000</v>
      </c>
      <c r="J464" t="b">
        <v>1</v>
      </c>
    </row>
    <row r="465" spans="1:10" x14ac:dyDescent="0.35">
      <c r="A465" s="93" t="s">
        <v>13576</v>
      </c>
      <c r="B465" s="93">
        <v>8.9170999999999996</v>
      </c>
      <c r="C465" s="93">
        <v>37.747500000000002</v>
      </c>
      <c r="D465" s="93" t="s">
        <v>9470</v>
      </c>
      <c r="E465" s="93" t="s">
        <v>6518</v>
      </c>
      <c r="F465" s="93" t="s">
        <v>13577</v>
      </c>
      <c r="G465" s="93">
        <v>500</v>
      </c>
      <c r="J465" t="b">
        <v>1</v>
      </c>
    </row>
    <row r="466" spans="1:10" x14ac:dyDescent="0.35">
      <c r="A466" s="93" t="s">
        <v>13584</v>
      </c>
      <c r="B466" s="93">
        <v>8.9687999999999999</v>
      </c>
      <c r="C466" s="93">
        <v>37.857799999999997</v>
      </c>
      <c r="D466" s="93" t="s">
        <v>9470</v>
      </c>
      <c r="E466" s="93" t="s">
        <v>6518</v>
      </c>
      <c r="F466" s="93" t="s">
        <v>13585</v>
      </c>
      <c r="G466" s="93">
        <v>250</v>
      </c>
      <c r="J466" t="b">
        <v>1</v>
      </c>
    </row>
    <row r="467" spans="1:10" x14ac:dyDescent="0.35">
      <c r="A467" s="93" t="s">
        <v>12412</v>
      </c>
      <c r="B467" s="93">
        <v>9.0150000000000006</v>
      </c>
      <c r="C467" s="93">
        <v>-12.951000000000001</v>
      </c>
      <c r="D467" s="93" t="s">
        <v>9539</v>
      </c>
      <c r="E467" s="93" t="s">
        <v>6518</v>
      </c>
      <c r="F467" s="93" t="s">
        <v>12413</v>
      </c>
      <c r="G467" s="93">
        <v>1000</v>
      </c>
      <c r="J467" t="b">
        <v>1</v>
      </c>
    </row>
    <row r="468" spans="1:10" x14ac:dyDescent="0.35">
      <c r="A468" s="93" t="s">
        <v>13610</v>
      </c>
      <c r="B468" s="93">
        <v>9.016</v>
      </c>
      <c r="C468" s="93">
        <v>38.814</v>
      </c>
      <c r="D468" s="93" t="s">
        <v>9470</v>
      </c>
      <c r="E468" s="93" t="s">
        <v>6518</v>
      </c>
      <c r="F468" s="93" t="s">
        <v>13611</v>
      </c>
      <c r="G468" s="93">
        <v>1000</v>
      </c>
      <c r="J468" t="b">
        <v>1</v>
      </c>
    </row>
    <row r="469" spans="1:10" x14ac:dyDescent="0.35">
      <c r="A469" s="93" t="s">
        <v>13612</v>
      </c>
      <c r="B469" s="93">
        <v>9.0163100000000007</v>
      </c>
      <c r="C469" s="93">
        <v>38.814279999999997</v>
      </c>
      <c r="D469" s="93" t="s">
        <v>9470</v>
      </c>
      <c r="E469" s="93" t="s">
        <v>6518</v>
      </c>
      <c r="F469" s="93" t="s">
        <v>13613</v>
      </c>
      <c r="G469" s="93">
        <v>500</v>
      </c>
      <c r="J469" t="b">
        <v>1</v>
      </c>
    </row>
    <row r="470" spans="1:10" x14ac:dyDescent="0.35">
      <c r="A470" s="93" t="s">
        <v>13588</v>
      </c>
      <c r="B470" s="93">
        <v>9.0221</v>
      </c>
      <c r="C470" s="93">
        <v>38.180599999999998</v>
      </c>
      <c r="D470" s="93" t="s">
        <v>9470</v>
      </c>
      <c r="E470" s="93" t="s">
        <v>6518</v>
      </c>
      <c r="F470" s="93" t="s">
        <v>13589</v>
      </c>
      <c r="G470" s="93">
        <v>300</v>
      </c>
      <c r="J470" t="b">
        <v>1</v>
      </c>
    </row>
    <row r="471" spans="1:10" x14ac:dyDescent="0.35">
      <c r="A471" s="93" t="s">
        <v>13586</v>
      </c>
      <c r="B471" s="93">
        <v>9.0333299999999994</v>
      </c>
      <c r="C471" s="93">
        <v>38.066670000000002</v>
      </c>
      <c r="D471" s="93" t="s">
        <v>9470</v>
      </c>
      <c r="E471" s="93" t="s">
        <v>6518</v>
      </c>
      <c r="F471" s="93" t="s">
        <v>13587</v>
      </c>
      <c r="G471" s="93">
        <v>917</v>
      </c>
      <c r="J471" t="b">
        <v>1</v>
      </c>
    </row>
    <row r="472" spans="1:10" x14ac:dyDescent="0.35">
      <c r="A472" s="93" t="s">
        <v>12741</v>
      </c>
      <c r="B472" s="93">
        <v>9.0381</v>
      </c>
      <c r="C472" s="93">
        <v>6.0071000000000003</v>
      </c>
      <c r="D472" s="93" t="s">
        <v>9523</v>
      </c>
      <c r="E472" s="93" t="s">
        <v>6518</v>
      </c>
      <c r="F472" s="93" t="s">
        <v>12742</v>
      </c>
      <c r="G472" s="93">
        <v>1000</v>
      </c>
      <c r="J472" t="b">
        <v>1</v>
      </c>
    </row>
    <row r="473" spans="1:10" x14ac:dyDescent="0.35">
      <c r="A473" s="93" t="s">
        <v>12749</v>
      </c>
      <c r="B473" s="93">
        <v>9.0500000000000007</v>
      </c>
      <c r="C473" s="93">
        <v>6.15</v>
      </c>
      <c r="D473" s="93" t="s">
        <v>9523</v>
      </c>
      <c r="E473" s="93" t="s">
        <v>6518</v>
      </c>
      <c r="F473" s="93" t="s">
        <v>12750</v>
      </c>
      <c r="G473" s="93">
        <v>917</v>
      </c>
      <c r="J473" t="b">
        <v>1</v>
      </c>
    </row>
    <row r="474" spans="1:10" x14ac:dyDescent="0.35">
      <c r="A474" s="93" t="s">
        <v>13600</v>
      </c>
      <c r="B474" s="93">
        <v>9.0558999999999994</v>
      </c>
      <c r="C474" s="93">
        <v>38.504100000000001</v>
      </c>
      <c r="D474" s="93" t="s">
        <v>9470</v>
      </c>
      <c r="E474" s="93" t="s">
        <v>6518</v>
      </c>
      <c r="F474" s="93" t="s">
        <v>13601</v>
      </c>
      <c r="G474" s="93">
        <v>800</v>
      </c>
      <c r="J474" t="b">
        <v>1</v>
      </c>
    </row>
    <row r="475" spans="1:10" x14ac:dyDescent="0.35">
      <c r="A475" s="93" t="s">
        <v>13602</v>
      </c>
      <c r="B475" s="93">
        <v>9.0579999999999998</v>
      </c>
      <c r="C475" s="93">
        <v>38.504899999999999</v>
      </c>
      <c r="D475" s="93" t="s">
        <v>9470</v>
      </c>
      <c r="E475" s="93" t="s">
        <v>6518</v>
      </c>
      <c r="F475" s="93" t="s">
        <v>13603</v>
      </c>
      <c r="G475" s="93">
        <v>1500</v>
      </c>
      <c r="J475" t="b">
        <v>1</v>
      </c>
    </row>
    <row r="476" spans="1:10" x14ac:dyDescent="0.35">
      <c r="A476" s="93" t="s">
        <v>13505</v>
      </c>
      <c r="B476" s="93">
        <v>9.1155600000000003</v>
      </c>
      <c r="C476" s="93">
        <v>37.058329999999998</v>
      </c>
      <c r="D476" s="93" t="s">
        <v>9470</v>
      </c>
      <c r="E476" s="93" t="s">
        <v>6518</v>
      </c>
      <c r="F476" s="93" t="s">
        <v>13506</v>
      </c>
      <c r="G476" s="93">
        <v>250</v>
      </c>
      <c r="J476" t="b">
        <v>1</v>
      </c>
    </row>
    <row r="477" spans="1:10" x14ac:dyDescent="0.35">
      <c r="A477" s="93" t="s">
        <v>13686</v>
      </c>
      <c r="B477" s="93">
        <v>9.1156799999999993</v>
      </c>
      <c r="C477" s="93">
        <v>42.080579999999998</v>
      </c>
      <c r="D477" s="93" t="s">
        <v>9470</v>
      </c>
      <c r="E477" s="93" t="s">
        <v>6518</v>
      </c>
      <c r="F477" s="93" t="s">
        <v>13687</v>
      </c>
      <c r="G477" s="93">
        <v>500</v>
      </c>
      <c r="J477" t="b">
        <v>1</v>
      </c>
    </row>
    <row r="478" spans="1:10" x14ac:dyDescent="0.35">
      <c r="A478" s="93" t="s">
        <v>13680</v>
      </c>
      <c r="B478" s="93">
        <v>9.2189999999999994</v>
      </c>
      <c r="C478" s="93">
        <v>41.113999999999997</v>
      </c>
      <c r="D478" s="93" t="s">
        <v>9470</v>
      </c>
      <c r="E478" s="93" t="s">
        <v>6518</v>
      </c>
      <c r="F478" s="93" t="s">
        <v>13681</v>
      </c>
      <c r="G478" s="93">
        <v>4000</v>
      </c>
      <c r="J478" t="b">
        <v>1</v>
      </c>
    </row>
    <row r="479" spans="1:10" x14ac:dyDescent="0.35">
      <c r="A479" s="93" t="s">
        <v>13678</v>
      </c>
      <c r="B479" s="93">
        <v>9.2192799999999995</v>
      </c>
      <c r="C479" s="93">
        <v>41.108130000000003</v>
      </c>
      <c r="D479" s="93" t="s">
        <v>9470</v>
      </c>
      <c r="E479" s="93" t="s">
        <v>6518</v>
      </c>
      <c r="F479" s="93" t="s">
        <v>13679</v>
      </c>
      <c r="G479" s="93">
        <v>500</v>
      </c>
      <c r="J479" t="b">
        <v>1</v>
      </c>
    </row>
    <row r="480" spans="1:10" x14ac:dyDescent="0.35">
      <c r="A480" s="93" t="s">
        <v>13690</v>
      </c>
      <c r="B480" s="93">
        <v>9.2205700000000004</v>
      </c>
      <c r="C480" s="93">
        <v>42.323450000000001</v>
      </c>
      <c r="D480" s="93" t="s">
        <v>9470</v>
      </c>
      <c r="E480" s="93" t="s">
        <v>6518</v>
      </c>
      <c r="F480" s="93" t="s">
        <v>13691</v>
      </c>
      <c r="G480" s="93">
        <v>500</v>
      </c>
      <c r="J480" t="b">
        <v>1</v>
      </c>
    </row>
    <row r="481" spans="1:10" x14ac:dyDescent="0.35">
      <c r="A481" s="93" t="s">
        <v>12905</v>
      </c>
      <c r="B481" s="93">
        <v>9.3000000000000007</v>
      </c>
      <c r="C481" s="93">
        <v>13.39339</v>
      </c>
      <c r="D481" s="93" t="s">
        <v>9437</v>
      </c>
      <c r="E481" s="93" t="s">
        <v>6518</v>
      </c>
      <c r="F481" s="93" t="s">
        <v>12906</v>
      </c>
      <c r="G481" s="93">
        <v>3000</v>
      </c>
      <c r="J481" t="b">
        <v>1</v>
      </c>
    </row>
    <row r="482" spans="1:10" x14ac:dyDescent="0.35">
      <c r="A482" s="93" t="s">
        <v>12628</v>
      </c>
      <c r="B482" s="93">
        <v>9.3010999999999999</v>
      </c>
      <c r="C482" s="93">
        <v>2.71028</v>
      </c>
      <c r="D482" s="93" t="s">
        <v>9423</v>
      </c>
      <c r="E482" s="93" t="s">
        <v>6444</v>
      </c>
      <c r="F482" s="93" t="s">
        <v>12629</v>
      </c>
      <c r="G482" s="93">
        <v>500</v>
      </c>
      <c r="J482" t="b">
        <v>1</v>
      </c>
    </row>
    <row r="483" spans="1:10" x14ac:dyDescent="0.35">
      <c r="A483" s="93" t="s">
        <v>13674</v>
      </c>
      <c r="B483" s="93">
        <v>9.3409999999999993</v>
      </c>
      <c r="C483" s="93">
        <v>40.176000000000002</v>
      </c>
      <c r="D483" s="93" t="s">
        <v>9470</v>
      </c>
      <c r="E483" s="93" t="s">
        <v>6518</v>
      </c>
      <c r="F483" s="93" t="s">
        <v>13675</v>
      </c>
      <c r="G483" s="93">
        <v>1000</v>
      </c>
      <c r="J483" t="b">
        <v>1</v>
      </c>
    </row>
    <row r="484" spans="1:10" x14ac:dyDescent="0.35">
      <c r="A484" s="93" t="s">
        <v>12542</v>
      </c>
      <c r="B484" s="93">
        <v>9.3737200000000005</v>
      </c>
      <c r="C484" s="93">
        <v>-0.88583000000000001</v>
      </c>
      <c r="D484" s="93" t="s">
        <v>9476</v>
      </c>
      <c r="E484" s="93" t="s">
        <v>6518</v>
      </c>
      <c r="F484" s="93" t="s">
        <v>12543</v>
      </c>
      <c r="G484" s="93">
        <v>500</v>
      </c>
      <c r="J484" t="b">
        <v>1</v>
      </c>
    </row>
    <row r="485" spans="1:10" x14ac:dyDescent="0.35">
      <c r="A485" s="93" t="s">
        <v>12907</v>
      </c>
      <c r="B485" s="93">
        <v>9.3833300000000008</v>
      </c>
      <c r="C485" s="93">
        <v>13.533329999999999</v>
      </c>
      <c r="D485" s="93" t="s">
        <v>9437</v>
      </c>
      <c r="E485" s="93" t="s">
        <v>6518</v>
      </c>
      <c r="F485" s="93" t="s">
        <v>12908</v>
      </c>
      <c r="G485" s="93">
        <v>500</v>
      </c>
      <c r="J485" t="b">
        <v>1</v>
      </c>
    </row>
    <row r="486" spans="1:10" x14ac:dyDescent="0.35">
      <c r="A486" s="93" t="s">
        <v>12530</v>
      </c>
      <c r="B486" s="93">
        <v>9.3892799999999994</v>
      </c>
      <c r="C486" s="93">
        <v>-1.0037199999999999</v>
      </c>
      <c r="D486" s="93" t="s">
        <v>9476</v>
      </c>
      <c r="E486" s="93" t="s">
        <v>6518</v>
      </c>
      <c r="F486" s="93" t="s">
        <v>12531</v>
      </c>
      <c r="G486" s="93">
        <v>500</v>
      </c>
      <c r="J486" t="b">
        <v>1</v>
      </c>
    </row>
    <row r="487" spans="1:10" x14ac:dyDescent="0.35">
      <c r="A487" s="93" t="s">
        <v>12550</v>
      </c>
      <c r="B487" s="93">
        <v>9.41</v>
      </c>
      <c r="C487" s="93">
        <v>-0.85</v>
      </c>
      <c r="D487" s="93" t="s">
        <v>9476</v>
      </c>
      <c r="E487" s="93" t="s">
        <v>6518</v>
      </c>
      <c r="F487" s="93" t="s">
        <v>12551</v>
      </c>
      <c r="G487" s="93">
        <v>10000</v>
      </c>
      <c r="J487" t="b">
        <v>1</v>
      </c>
    </row>
    <row r="488" spans="1:10" x14ac:dyDescent="0.35">
      <c r="A488" s="93" t="s">
        <v>12534</v>
      </c>
      <c r="B488" s="93">
        <v>9.4130000000000003</v>
      </c>
      <c r="C488" s="93">
        <v>-0.97426999999999997</v>
      </c>
      <c r="D488" s="93" t="s">
        <v>9476</v>
      </c>
      <c r="E488" s="93" t="s">
        <v>6518</v>
      </c>
      <c r="F488" s="93" t="s">
        <v>12535</v>
      </c>
      <c r="G488" s="93">
        <v>1200</v>
      </c>
      <c r="J488" t="b">
        <v>1</v>
      </c>
    </row>
    <row r="489" spans="1:10" x14ac:dyDescent="0.35">
      <c r="A489" s="93" t="s">
        <v>12536</v>
      </c>
      <c r="B489" s="93">
        <v>9.4130000000000003</v>
      </c>
      <c r="C489" s="93">
        <v>-0.97426999999999997</v>
      </c>
      <c r="D489" s="93" t="s">
        <v>9476</v>
      </c>
      <c r="E489" s="93" t="s">
        <v>6518</v>
      </c>
      <c r="F489" s="93" t="s">
        <v>12537</v>
      </c>
      <c r="G489" s="93">
        <v>1200</v>
      </c>
      <c r="J489" t="b">
        <v>1</v>
      </c>
    </row>
    <row r="490" spans="1:10" x14ac:dyDescent="0.35">
      <c r="A490" s="93" t="s">
        <v>13682</v>
      </c>
      <c r="B490" s="93">
        <v>9.4159000000000006</v>
      </c>
      <c r="C490" s="93">
        <v>42.033949999999997</v>
      </c>
      <c r="D490" s="93" t="s">
        <v>9470</v>
      </c>
      <c r="E490" s="93" t="s">
        <v>6518</v>
      </c>
      <c r="F490" s="93" t="s">
        <v>13683</v>
      </c>
      <c r="G490" s="93">
        <v>500</v>
      </c>
      <c r="J490" t="b">
        <v>1</v>
      </c>
    </row>
    <row r="491" spans="1:10" x14ac:dyDescent="0.35">
      <c r="A491" s="93" t="s">
        <v>12538</v>
      </c>
      <c r="B491" s="93">
        <v>9.4166699999999999</v>
      </c>
      <c r="C491" s="93">
        <v>-0.96667000000000003</v>
      </c>
      <c r="D491" s="93" t="s">
        <v>9476</v>
      </c>
      <c r="E491" s="93" t="s">
        <v>6518</v>
      </c>
      <c r="F491" s="93" t="s">
        <v>12539</v>
      </c>
      <c r="G491" s="93">
        <v>500</v>
      </c>
      <c r="J491" t="b">
        <v>1</v>
      </c>
    </row>
    <row r="492" spans="1:10" x14ac:dyDescent="0.35">
      <c r="A492" s="93" t="s">
        <v>13684</v>
      </c>
      <c r="B492" s="93">
        <v>9.4169999999999998</v>
      </c>
      <c r="C492" s="93">
        <v>42.036000000000001</v>
      </c>
      <c r="D492" s="93" t="s">
        <v>9470</v>
      </c>
      <c r="E492" s="93" t="s">
        <v>6518</v>
      </c>
      <c r="F492" s="93" t="s">
        <v>13685</v>
      </c>
      <c r="G492" s="93">
        <v>300</v>
      </c>
      <c r="J492" t="b">
        <v>1</v>
      </c>
    </row>
    <row r="493" spans="1:10" x14ac:dyDescent="0.35">
      <c r="A493" s="93" t="s">
        <v>13688</v>
      </c>
      <c r="B493" s="93">
        <v>9.4333299999999998</v>
      </c>
      <c r="C493" s="93">
        <v>42.116669999999999</v>
      </c>
      <c r="D493" s="93" t="s">
        <v>9470</v>
      </c>
      <c r="E493" s="93" t="s">
        <v>6518</v>
      </c>
      <c r="F493" s="97" t="s">
        <v>13689</v>
      </c>
      <c r="G493" s="93">
        <v>250</v>
      </c>
      <c r="J493" t="b">
        <v>1</v>
      </c>
    </row>
    <row r="494" spans="1:10" x14ac:dyDescent="0.35">
      <c r="A494" s="93" t="s">
        <v>12753</v>
      </c>
      <c r="B494" s="93">
        <v>9.5340000000000007</v>
      </c>
      <c r="C494" s="93">
        <v>6.4509999999999996</v>
      </c>
      <c r="D494" s="93" t="s">
        <v>9523</v>
      </c>
      <c r="E494" s="93" t="s">
        <v>6518</v>
      </c>
      <c r="F494" s="93" t="s">
        <v>12754</v>
      </c>
      <c r="G494" s="93">
        <v>2000</v>
      </c>
      <c r="J494" t="b">
        <v>1</v>
      </c>
    </row>
    <row r="495" spans="1:10" x14ac:dyDescent="0.35">
      <c r="A495" s="93" t="s">
        <v>12464</v>
      </c>
      <c r="B495" s="93">
        <v>9.6</v>
      </c>
      <c r="C495" s="93">
        <v>-5.2</v>
      </c>
      <c r="D495" s="93" t="s">
        <v>9490</v>
      </c>
      <c r="E495" s="93" t="s">
        <v>6518</v>
      </c>
      <c r="F495" s="93" t="s">
        <v>12465</v>
      </c>
      <c r="G495" s="93">
        <v>917</v>
      </c>
      <c r="J495" t="b">
        <v>1</v>
      </c>
    </row>
    <row r="496" spans="1:10" x14ac:dyDescent="0.35">
      <c r="A496" s="93" t="s">
        <v>12826</v>
      </c>
      <c r="B496" s="93">
        <v>9.6300000000000008</v>
      </c>
      <c r="C496" s="93">
        <v>8.4960000000000004</v>
      </c>
      <c r="D496" s="93" t="s">
        <v>9523</v>
      </c>
      <c r="E496" s="93" t="s">
        <v>6518</v>
      </c>
      <c r="F496" s="93" t="s">
        <v>12827</v>
      </c>
      <c r="G496" s="93">
        <v>250</v>
      </c>
      <c r="J496" t="b">
        <v>1</v>
      </c>
    </row>
    <row r="497" spans="1:10" x14ac:dyDescent="0.35">
      <c r="A497" s="93" t="s">
        <v>12580</v>
      </c>
      <c r="B497" s="93">
        <v>9.6310000000000002</v>
      </c>
      <c r="C497" s="93">
        <v>1.0209999999999999</v>
      </c>
      <c r="D497" s="93" t="s">
        <v>9552</v>
      </c>
      <c r="E497" s="93" t="s">
        <v>6518</v>
      </c>
      <c r="F497" s="93" t="s">
        <v>12581</v>
      </c>
      <c r="G497" s="93">
        <v>3000</v>
      </c>
      <c r="J497" t="b">
        <v>1</v>
      </c>
    </row>
    <row r="498" spans="1:10" x14ac:dyDescent="0.35">
      <c r="A498" s="93" t="s">
        <v>12747</v>
      </c>
      <c r="B498" s="93">
        <v>9.6624999999999996</v>
      </c>
      <c r="C498" s="93">
        <v>6.0946999999999996</v>
      </c>
      <c r="D498" s="93" t="s">
        <v>9523</v>
      </c>
      <c r="E498" s="93" t="s">
        <v>6444</v>
      </c>
      <c r="F498" s="93" t="s">
        <v>12748</v>
      </c>
      <c r="G498" s="93">
        <v>500</v>
      </c>
      <c r="J498" t="b">
        <v>1</v>
      </c>
    </row>
    <row r="499" spans="1:10" x14ac:dyDescent="0.35">
      <c r="A499" s="93" t="s">
        <v>12838</v>
      </c>
      <c r="B499" s="93">
        <v>9.73</v>
      </c>
      <c r="C499" s="93">
        <v>8.7880000000000003</v>
      </c>
      <c r="D499" s="93" t="s">
        <v>9523</v>
      </c>
      <c r="E499" s="93" t="s">
        <v>6518</v>
      </c>
      <c r="F499" s="93" t="s">
        <v>12839</v>
      </c>
      <c r="G499" s="93">
        <v>5000</v>
      </c>
      <c r="J499" t="b">
        <v>1</v>
      </c>
    </row>
    <row r="500" spans="1:10" x14ac:dyDescent="0.35">
      <c r="A500" s="93" t="s">
        <v>13638</v>
      </c>
      <c r="B500" s="93">
        <v>9.8667599999999993</v>
      </c>
      <c r="C500" s="93">
        <v>39.166730000000001</v>
      </c>
      <c r="D500" s="93" t="s">
        <v>9470</v>
      </c>
      <c r="E500" s="93" t="s">
        <v>6518</v>
      </c>
      <c r="F500" s="93" t="s">
        <v>13639</v>
      </c>
      <c r="G500" s="93">
        <v>100</v>
      </c>
      <c r="J500" t="b">
        <v>1</v>
      </c>
    </row>
    <row r="501" spans="1:10" s="97" customFormat="1" x14ac:dyDescent="0.35">
      <c r="A501" s="93" t="s">
        <v>12689</v>
      </c>
      <c r="B501" s="93">
        <v>9.8670000000000009</v>
      </c>
      <c r="C501" s="93">
        <v>4.53</v>
      </c>
      <c r="D501" s="93" t="s">
        <v>9523</v>
      </c>
      <c r="E501" s="93" t="s">
        <v>6518</v>
      </c>
      <c r="F501" s="93" t="s">
        <v>12690</v>
      </c>
      <c r="G501" s="93">
        <v>100</v>
      </c>
      <c r="H501" s="93"/>
      <c r="I501"/>
      <c r="J501" t="b">
        <v>1</v>
      </c>
    </row>
    <row r="502" spans="1:10" s="97" customFormat="1" x14ac:dyDescent="0.35">
      <c r="A502" s="93" t="s">
        <v>12687</v>
      </c>
      <c r="B502" s="93">
        <v>9.8834999999999997</v>
      </c>
      <c r="C502" s="93">
        <v>4.5202</v>
      </c>
      <c r="D502" s="93" t="s">
        <v>9523</v>
      </c>
      <c r="E502" s="93" t="s">
        <v>6518</v>
      </c>
      <c r="F502" s="93" t="s">
        <v>12688</v>
      </c>
      <c r="G502" s="93">
        <v>3000</v>
      </c>
      <c r="H502" s="93"/>
      <c r="I502"/>
      <c r="J502" t="b">
        <v>1</v>
      </c>
    </row>
    <row r="503" spans="1:10" x14ac:dyDescent="0.35">
      <c r="A503" s="93" t="s">
        <v>12264</v>
      </c>
      <c r="B503" s="93">
        <v>9.8874999999999993</v>
      </c>
      <c r="C503" s="93">
        <v>-83.660200000000003</v>
      </c>
      <c r="D503" s="93" t="s">
        <v>9451</v>
      </c>
      <c r="E503" s="93" t="s">
        <v>6444</v>
      </c>
      <c r="F503" s="93" t="s">
        <v>12265</v>
      </c>
      <c r="G503" s="93">
        <v>1500</v>
      </c>
      <c r="J503" t="b">
        <v>1</v>
      </c>
    </row>
    <row r="504" spans="1:10" x14ac:dyDescent="0.35">
      <c r="A504" s="93" t="s">
        <v>12626</v>
      </c>
      <c r="B504" s="93">
        <v>9.9499999999999993</v>
      </c>
      <c r="C504" s="93">
        <v>2.7</v>
      </c>
      <c r="D504" s="93" t="s">
        <v>9423</v>
      </c>
      <c r="E504" s="93" t="s">
        <v>6518</v>
      </c>
      <c r="F504" s="93" t="s">
        <v>12627</v>
      </c>
      <c r="G504" s="93">
        <v>5000</v>
      </c>
      <c r="J504" t="b">
        <v>1</v>
      </c>
    </row>
    <row r="505" spans="1:10" x14ac:dyDescent="0.35">
      <c r="A505" s="93" t="s">
        <v>12840</v>
      </c>
      <c r="B505" s="93">
        <v>9.9499999999999993</v>
      </c>
      <c r="C505" s="93">
        <v>8.891</v>
      </c>
      <c r="D505" s="93" t="s">
        <v>9523</v>
      </c>
      <c r="E505" s="93" t="s">
        <v>6518</v>
      </c>
      <c r="F505" s="93" t="s">
        <v>12841</v>
      </c>
      <c r="G505" s="93">
        <v>1000</v>
      </c>
      <c r="J505" t="b">
        <v>1</v>
      </c>
    </row>
    <row r="506" spans="1:10" x14ac:dyDescent="0.35">
      <c r="A506" s="93" t="s">
        <v>12630</v>
      </c>
      <c r="B506" s="93">
        <v>9.9580000000000002</v>
      </c>
      <c r="C506" s="93">
        <v>2.726</v>
      </c>
      <c r="D506" s="93" t="s">
        <v>9423</v>
      </c>
      <c r="E506" s="93" t="s">
        <v>6518</v>
      </c>
      <c r="F506" s="93" t="s">
        <v>12631</v>
      </c>
      <c r="G506" s="93">
        <v>500</v>
      </c>
      <c r="J506" t="b">
        <v>1</v>
      </c>
    </row>
    <row r="507" spans="1:10" x14ac:dyDescent="0.35">
      <c r="A507" s="93" t="s">
        <v>12262</v>
      </c>
      <c r="B507" s="93">
        <v>10.036</v>
      </c>
      <c r="C507" s="93">
        <v>-84.135649999999998</v>
      </c>
      <c r="D507" s="93" t="s">
        <v>9451</v>
      </c>
      <c r="E507" s="93" t="s">
        <v>6444</v>
      </c>
      <c r="F507" s="93" t="s">
        <v>12263</v>
      </c>
      <c r="G507" s="93">
        <v>200</v>
      </c>
      <c r="J507" t="b">
        <v>1</v>
      </c>
    </row>
    <row r="508" spans="1:10" x14ac:dyDescent="0.35">
      <c r="A508" s="93" t="s">
        <v>12490</v>
      </c>
      <c r="B508" s="93">
        <v>10.07701</v>
      </c>
      <c r="C508" s="93">
        <v>-2.5061800000000001</v>
      </c>
      <c r="D508" s="93" t="s">
        <v>9476</v>
      </c>
      <c r="E508" s="93" t="s">
        <v>6518</v>
      </c>
      <c r="F508" s="93" t="s">
        <v>12491</v>
      </c>
      <c r="G508" s="93">
        <v>100</v>
      </c>
      <c r="J508" t="b">
        <v>1</v>
      </c>
    </row>
    <row r="509" spans="1:10" x14ac:dyDescent="0.35">
      <c r="A509" s="93" t="s">
        <v>12911</v>
      </c>
      <c r="B509" s="93">
        <v>10.101100000000001</v>
      </c>
      <c r="C509" s="93">
        <v>14.452</v>
      </c>
      <c r="D509" s="93" t="s">
        <v>9437</v>
      </c>
      <c r="E509" s="93" t="s">
        <v>12912</v>
      </c>
      <c r="F509" s="93" t="s">
        <v>12913</v>
      </c>
      <c r="G509" s="93">
        <v>700</v>
      </c>
      <c r="J509" t="b">
        <v>1</v>
      </c>
    </row>
    <row r="510" spans="1:10" x14ac:dyDescent="0.35">
      <c r="A510" s="93" t="s">
        <v>12811</v>
      </c>
      <c r="B510" s="93">
        <v>10.132999999999999</v>
      </c>
      <c r="C510" s="93">
        <v>8.0079999999999991</v>
      </c>
      <c r="D510" s="93" t="s">
        <v>9523</v>
      </c>
      <c r="E510" s="93" t="s">
        <v>6518</v>
      </c>
      <c r="F510" s="93" t="s">
        <v>12812</v>
      </c>
      <c r="G510" s="93">
        <v>19250</v>
      </c>
      <c r="J510" t="b">
        <v>1</v>
      </c>
    </row>
    <row r="511" spans="1:10" x14ac:dyDescent="0.35">
      <c r="A511" s="93" t="s">
        <v>12903</v>
      </c>
      <c r="B511" s="93">
        <v>10.27994</v>
      </c>
      <c r="C511" s="93">
        <v>13.277939999999999</v>
      </c>
      <c r="D511" s="93" t="s">
        <v>9523</v>
      </c>
      <c r="E511" s="93" t="s">
        <v>6518</v>
      </c>
      <c r="F511" s="93" t="s">
        <v>12904</v>
      </c>
      <c r="G511" s="93">
        <v>250</v>
      </c>
      <c r="J511" t="b">
        <v>1</v>
      </c>
    </row>
    <row r="512" spans="1:10" x14ac:dyDescent="0.35">
      <c r="A512" s="93" t="s">
        <v>12739</v>
      </c>
      <c r="B512" s="93">
        <v>10.283329999999999</v>
      </c>
      <c r="C512" s="93">
        <v>6.0003299999999999</v>
      </c>
      <c r="D512" s="93" t="s">
        <v>9523</v>
      </c>
      <c r="E512" s="93" t="s">
        <v>6518</v>
      </c>
      <c r="F512" s="93" t="s">
        <v>12740</v>
      </c>
      <c r="G512" s="93">
        <v>917</v>
      </c>
      <c r="J512" t="b">
        <v>1</v>
      </c>
    </row>
    <row r="513" spans="1:10" x14ac:dyDescent="0.35">
      <c r="A513" s="93" t="s">
        <v>12853</v>
      </c>
      <c r="B513" s="93">
        <v>10.284000000000001</v>
      </c>
      <c r="C513" s="93">
        <v>9.7970000000000006</v>
      </c>
      <c r="D513" s="93" t="s">
        <v>9523</v>
      </c>
      <c r="E513" s="93" t="s">
        <v>6518</v>
      </c>
      <c r="F513" s="93" t="s">
        <v>12854</v>
      </c>
      <c r="G513" s="93">
        <v>500</v>
      </c>
      <c r="J513" t="b">
        <v>1</v>
      </c>
    </row>
    <row r="514" spans="1:10" x14ac:dyDescent="0.35">
      <c r="A514" s="93" t="s">
        <v>12895</v>
      </c>
      <c r="B514" s="93">
        <v>10.290789999999999</v>
      </c>
      <c r="C514" s="93">
        <v>11.513870000000001</v>
      </c>
      <c r="D514" s="93" t="s">
        <v>9523</v>
      </c>
      <c r="E514" s="93" t="s">
        <v>6518</v>
      </c>
      <c r="F514" s="93" t="s">
        <v>12896</v>
      </c>
      <c r="G514" s="93">
        <v>100</v>
      </c>
      <c r="J514" t="b">
        <v>1</v>
      </c>
    </row>
    <row r="515" spans="1:10" x14ac:dyDescent="0.35">
      <c r="A515" s="93" t="s">
        <v>12771</v>
      </c>
      <c r="B515" s="93">
        <v>10.305</v>
      </c>
      <c r="C515" s="93">
        <v>7.1429999999999998</v>
      </c>
      <c r="D515" s="93" t="s">
        <v>9523</v>
      </c>
      <c r="E515" s="93" t="s">
        <v>6518</v>
      </c>
      <c r="F515" s="93" t="s">
        <v>12772</v>
      </c>
      <c r="G515" s="93">
        <v>10000</v>
      </c>
      <c r="J515" t="b">
        <v>1</v>
      </c>
    </row>
    <row r="516" spans="1:10" x14ac:dyDescent="0.35">
      <c r="A516" s="93" t="s">
        <v>13578</v>
      </c>
      <c r="B516" s="93">
        <v>10.333</v>
      </c>
      <c r="C516" s="93">
        <v>37.752000000000002</v>
      </c>
      <c r="D516" s="93" t="s">
        <v>9470</v>
      </c>
      <c r="E516" s="93" t="s">
        <v>6444</v>
      </c>
      <c r="F516" s="93" t="s">
        <v>13579</v>
      </c>
      <c r="G516" s="93">
        <v>1000</v>
      </c>
      <c r="J516" t="b">
        <v>1</v>
      </c>
    </row>
    <row r="517" spans="1:10" x14ac:dyDescent="0.35">
      <c r="A517" s="93" t="s">
        <v>12914</v>
      </c>
      <c r="B517" s="93">
        <v>10.34</v>
      </c>
      <c r="C517" s="93">
        <v>15.23</v>
      </c>
      <c r="D517" s="93" t="s">
        <v>9437</v>
      </c>
      <c r="E517" s="93" t="s">
        <v>6518</v>
      </c>
      <c r="F517" s="93" t="s">
        <v>12915</v>
      </c>
      <c r="G517" s="93">
        <v>1000</v>
      </c>
      <c r="J517" t="b">
        <v>1</v>
      </c>
    </row>
    <row r="518" spans="1:10" x14ac:dyDescent="0.35">
      <c r="A518" s="93" t="s">
        <v>12901</v>
      </c>
      <c r="B518" s="93">
        <v>10.361000000000001</v>
      </c>
      <c r="C518" s="93">
        <v>13.243</v>
      </c>
      <c r="D518" s="93" t="s">
        <v>9523</v>
      </c>
      <c r="E518" s="93" t="s">
        <v>6518</v>
      </c>
      <c r="F518" s="93" t="s">
        <v>12902</v>
      </c>
      <c r="G518" s="93">
        <v>10000</v>
      </c>
      <c r="J518" t="b">
        <v>1</v>
      </c>
    </row>
    <row r="519" spans="1:10" x14ac:dyDescent="0.35">
      <c r="A519" s="93" t="s">
        <v>12420</v>
      </c>
      <c r="B519" s="93">
        <v>10.367100000000001</v>
      </c>
      <c r="C519" s="93">
        <v>-9.3354999999999997</v>
      </c>
      <c r="D519" s="93" t="s">
        <v>9482</v>
      </c>
      <c r="E519" s="93" t="s">
        <v>6518</v>
      </c>
      <c r="F519" s="93" t="s">
        <v>12421</v>
      </c>
      <c r="G519" s="93">
        <v>500</v>
      </c>
      <c r="J519" t="b">
        <v>1</v>
      </c>
    </row>
    <row r="520" spans="1:10" x14ac:dyDescent="0.35">
      <c r="A520" s="93" t="s">
        <v>12546</v>
      </c>
      <c r="B520" s="93">
        <v>10.791840000000001</v>
      </c>
      <c r="C520" s="93">
        <v>-0.85729999999999995</v>
      </c>
      <c r="D520" s="93" t="s">
        <v>9476</v>
      </c>
      <c r="E520" s="93" t="s">
        <v>6518</v>
      </c>
      <c r="F520" s="93" t="s">
        <v>12547</v>
      </c>
      <c r="G520" s="93">
        <v>3000</v>
      </c>
      <c r="J520" t="b">
        <v>1</v>
      </c>
    </row>
    <row r="521" spans="1:10" x14ac:dyDescent="0.35">
      <c r="A521" s="93" t="s">
        <v>12548</v>
      </c>
      <c r="B521" s="93">
        <v>10.90066</v>
      </c>
      <c r="C521" s="93">
        <v>-0.85318000000000005</v>
      </c>
      <c r="D521" s="93" t="s">
        <v>9476</v>
      </c>
      <c r="E521" s="93" t="s">
        <v>6518</v>
      </c>
      <c r="F521" s="93" t="s">
        <v>12549</v>
      </c>
      <c r="G521" s="93">
        <v>700</v>
      </c>
      <c r="J521" t="b">
        <v>1</v>
      </c>
    </row>
    <row r="522" spans="1:10" x14ac:dyDescent="0.35">
      <c r="A522" s="93" t="s">
        <v>12809</v>
      </c>
      <c r="B522" s="93">
        <v>11</v>
      </c>
      <c r="C522" s="93">
        <v>7.7</v>
      </c>
      <c r="D522" s="93" t="s">
        <v>9523</v>
      </c>
      <c r="E522" s="93" t="s">
        <v>6518</v>
      </c>
      <c r="F522" s="93" t="s">
        <v>12810</v>
      </c>
      <c r="G522" s="93">
        <v>5500</v>
      </c>
      <c r="J522" t="b">
        <v>1</v>
      </c>
    </row>
    <row r="523" spans="1:10" x14ac:dyDescent="0.35">
      <c r="A523" s="93" t="s">
        <v>13668</v>
      </c>
      <c r="B523" s="93">
        <v>11</v>
      </c>
      <c r="C523" s="93">
        <v>39.756999999999998</v>
      </c>
      <c r="D523" s="93" t="s">
        <v>9470</v>
      </c>
      <c r="E523" s="93" t="s">
        <v>6518</v>
      </c>
      <c r="F523" s="93" t="s">
        <v>13669</v>
      </c>
      <c r="G523" s="93">
        <v>1000</v>
      </c>
      <c r="J523" t="b">
        <v>1</v>
      </c>
    </row>
    <row r="524" spans="1:10" x14ac:dyDescent="0.35">
      <c r="A524" s="93" t="s">
        <v>12556</v>
      </c>
      <c r="B524" s="93">
        <v>11.017300000000001</v>
      </c>
      <c r="C524" s="93">
        <v>-0.26433000000000001</v>
      </c>
      <c r="D524" s="93" t="s">
        <v>9476</v>
      </c>
      <c r="E524" s="93" t="s">
        <v>6444</v>
      </c>
      <c r="F524" s="93" t="s">
        <v>12557</v>
      </c>
      <c r="G524" s="93">
        <v>200</v>
      </c>
      <c r="J524" t="b">
        <v>1</v>
      </c>
    </row>
    <row r="525" spans="1:10" x14ac:dyDescent="0.35">
      <c r="A525" s="93" t="s">
        <v>13664</v>
      </c>
      <c r="B525" s="93">
        <v>11.066700000000001</v>
      </c>
      <c r="C525" s="93">
        <v>39.735399999999998</v>
      </c>
      <c r="D525" s="93" t="s">
        <v>9470</v>
      </c>
      <c r="E525" s="93" t="s">
        <v>6518</v>
      </c>
      <c r="F525" s="97" t="s">
        <v>13665</v>
      </c>
      <c r="G525" s="93">
        <v>1500</v>
      </c>
      <c r="J525" t="b">
        <v>1</v>
      </c>
    </row>
    <row r="526" spans="1:10" x14ac:dyDescent="0.35">
      <c r="A526" s="93" t="s">
        <v>12474</v>
      </c>
      <c r="B526" s="93">
        <v>11.098100000000001</v>
      </c>
      <c r="C526" s="93">
        <v>-4.3338000000000001</v>
      </c>
      <c r="D526" s="93" t="s">
        <v>9431</v>
      </c>
      <c r="E526" s="93" t="s">
        <v>6518</v>
      </c>
      <c r="F526" s="93" t="s">
        <v>12475</v>
      </c>
      <c r="G526" s="93">
        <v>500</v>
      </c>
      <c r="J526" t="b">
        <v>1</v>
      </c>
    </row>
    <row r="527" spans="1:10" x14ac:dyDescent="0.35">
      <c r="A527" s="93" t="s">
        <v>12801</v>
      </c>
      <c r="B527" s="93">
        <v>11.118</v>
      </c>
      <c r="C527" s="93">
        <v>7.617</v>
      </c>
      <c r="D527" s="93" t="s">
        <v>9523</v>
      </c>
      <c r="E527" s="93" t="s">
        <v>6518</v>
      </c>
      <c r="F527" s="93" t="s">
        <v>12802</v>
      </c>
      <c r="G527" s="93">
        <v>1000</v>
      </c>
      <c r="J527" t="b">
        <v>1</v>
      </c>
    </row>
    <row r="528" spans="1:10" x14ac:dyDescent="0.35">
      <c r="A528" s="93" t="s">
        <v>12414</v>
      </c>
      <c r="B528" s="93">
        <v>11.1555</v>
      </c>
      <c r="C528" s="93">
        <v>-12.528499999999999</v>
      </c>
      <c r="D528" s="93" t="s">
        <v>9482</v>
      </c>
      <c r="E528" s="93" t="s">
        <v>6518</v>
      </c>
      <c r="F528" s="93" t="s">
        <v>12415</v>
      </c>
      <c r="G528" s="93">
        <v>400</v>
      </c>
      <c r="J528" t="b">
        <v>1</v>
      </c>
    </row>
    <row r="529" spans="1:10" x14ac:dyDescent="0.35">
      <c r="A529" s="93" t="s">
        <v>12805</v>
      </c>
      <c r="B529" s="93">
        <v>11.1591</v>
      </c>
      <c r="C529" s="93">
        <v>7.6380999999999997</v>
      </c>
      <c r="D529" s="93" t="s">
        <v>9523</v>
      </c>
      <c r="E529" s="93" t="s">
        <v>6518</v>
      </c>
      <c r="F529" s="93" t="s">
        <v>12806</v>
      </c>
      <c r="G529" s="93">
        <v>300</v>
      </c>
      <c r="J529" t="b">
        <v>1</v>
      </c>
    </row>
    <row r="530" spans="1:10" x14ac:dyDescent="0.35">
      <c r="A530" s="93" t="s">
        <v>12803</v>
      </c>
      <c r="B530" s="93">
        <v>11.163</v>
      </c>
      <c r="C530" s="93">
        <v>7.6349999999999998</v>
      </c>
      <c r="D530" s="93" t="s">
        <v>9523</v>
      </c>
      <c r="E530" s="93" t="s">
        <v>6518</v>
      </c>
      <c r="F530" s="93" t="s">
        <v>12804</v>
      </c>
      <c r="G530" s="93">
        <v>500</v>
      </c>
      <c r="J530" t="b">
        <v>1</v>
      </c>
    </row>
    <row r="531" spans="1:10" x14ac:dyDescent="0.35">
      <c r="A531" s="93" t="s">
        <v>12478</v>
      </c>
      <c r="B531" s="93">
        <v>11.16353</v>
      </c>
      <c r="C531" s="93">
        <v>-4.3052999999999999</v>
      </c>
      <c r="D531" s="93" t="s">
        <v>9431</v>
      </c>
      <c r="E531" s="93" t="s">
        <v>6518</v>
      </c>
      <c r="F531" s="93" t="s">
        <v>12479</v>
      </c>
      <c r="G531" s="93">
        <v>1000</v>
      </c>
      <c r="J531" t="b">
        <v>1</v>
      </c>
    </row>
    <row r="532" spans="1:10" x14ac:dyDescent="0.35">
      <c r="A532" s="93" t="s">
        <v>12480</v>
      </c>
      <c r="B532" s="93">
        <v>11.164999999999999</v>
      </c>
      <c r="C532" s="93">
        <v>-4.3051700000000004</v>
      </c>
      <c r="D532" s="93" t="s">
        <v>9431</v>
      </c>
      <c r="E532" s="93" t="s">
        <v>6518</v>
      </c>
      <c r="F532" s="93" t="s">
        <v>12481</v>
      </c>
      <c r="G532" s="93">
        <v>250</v>
      </c>
      <c r="J532" t="b">
        <v>1</v>
      </c>
    </row>
    <row r="533" spans="1:10" x14ac:dyDescent="0.35">
      <c r="A533" s="93" t="s">
        <v>12526</v>
      </c>
      <c r="B533" s="93">
        <v>11.16839</v>
      </c>
      <c r="C533" s="93">
        <v>-1.14568</v>
      </c>
      <c r="D533" s="93" t="s">
        <v>9431</v>
      </c>
      <c r="E533" s="93" t="s">
        <v>6518</v>
      </c>
      <c r="F533" s="93" t="s">
        <v>12527</v>
      </c>
      <c r="G533" s="93">
        <v>2000</v>
      </c>
      <c r="J533" t="b">
        <v>1</v>
      </c>
    </row>
    <row r="534" spans="1:10" x14ac:dyDescent="0.35">
      <c r="A534" s="93" t="s">
        <v>12799</v>
      </c>
      <c r="B534" s="93">
        <v>11.178000000000001</v>
      </c>
      <c r="C534" s="93">
        <v>7.6151</v>
      </c>
      <c r="D534" s="93" t="s">
        <v>9523</v>
      </c>
      <c r="E534" s="93" t="s">
        <v>6444</v>
      </c>
      <c r="F534" s="93" t="s">
        <v>12800</v>
      </c>
      <c r="G534" s="93">
        <v>1000</v>
      </c>
      <c r="J534" t="b">
        <v>1</v>
      </c>
    </row>
    <row r="535" spans="1:10" x14ac:dyDescent="0.35">
      <c r="A535" s="93" t="s">
        <v>12795</v>
      </c>
      <c r="B535" s="93">
        <v>11.207269999999999</v>
      </c>
      <c r="C535" s="93">
        <v>7.5599100000000004</v>
      </c>
      <c r="D535" s="93" t="s">
        <v>9523</v>
      </c>
      <c r="E535" s="93" t="s">
        <v>6518</v>
      </c>
      <c r="F535" s="93" t="s">
        <v>12796</v>
      </c>
      <c r="G535" s="93">
        <v>900</v>
      </c>
      <c r="J535" t="b">
        <v>1</v>
      </c>
    </row>
    <row r="536" spans="1:10" x14ac:dyDescent="0.35">
      <c r="A536" s="93" t="s">
        <v>12472</v>
      </c>
      <c r="B536" s="93">
        <v>11.20806</v>
      </c>
      <c r="C536" s="93">
        <v>-4.4024999999999999</v>
      </c>
      <c r="D536" s="93" t="s">
        <v>9431</v>
      </c>
      <c r="E536" s="93" t="s">
        <v>6518</v>
      </c>
      <c r="F536" s="93" t="s">
        <v>12473</v>
      </c>
      <c r="G536" s="93">
        <v>250</v>
      </c>
      <c r="J536" t="b">
        <v>1</v>
      </c>
    </row>
    <row r="537" spans="1:10" x14ac:dyDescent="0.35">
      <c r="A537" s="93" t="s">
        <v>12797</v>
      </c>
      <c r="B537" s="93">
        <v>11.209899999999999</v>
      </c>
      <c r="C537" s="93">
        <v>7.5617000000000001</v>
      </c>
      <c r="D537" s="93" t="s">
        <v>9523</v>
      </c>
      <c r="E537" s="93" t="s">
        <v>6518</v>
      </c>
      <c r="F537" s="93" t="s">
        <v>12798</v>
      </c>
      <c r="G537" s="93">
        <v>800</v>
      </c>
      <c r="J537" t="b">
        <v>1</v>
      </c>
    </row>
    <row r="538" spans="1:10" s="97" customFormat="1" x14ac:dyDescent="0.35">
      <c r="A538" s="93" t="s">
        <v>12460</v>
      </c>
      <c r="B538" s="93">
        <v>11.2736</v>
      </c>
      <c r="C538" s="93">
        <v>-5.5118</v>
      </c>
      <c r="D538" s="93" t="s">
        <v>9504</v>
      </c>
      <c r="E538" s="93" t="s">
        <v>6518</v>
      </c>
      <c r="F538" s="93" t="s">
        <v>12461</v>
      </c>
      <c r="G538" s="93">
        <v>300</v>
      </c>
      <c r="H538" s="93"/>
      <c r="I538"/>
      <c r="J538" t="b">
        <v>1</v>
      </c>
    </row>
    <row r="539" spans="1:10" s="97" customFormat="1" x14ac:dyDescent="0.35">
      <c r="A539" s="93" t="s">
        <v>13542</v>
      </c>
      <c r="B539" s="93">
        <v>11.2829</v>
      </c>
      <c r="C539" s="93">
        <v>37.486097000000001</v>
      </c>
      <c r="D539" s="93" t="s">
        <v>9470</v>
      </c>
      <c r="E539" s="93" t="s">
        <v>6518</v>
      </c>
      <c r="F539" s="93" t="s">
        <v>13543</v>
      </c>
      <c r="G539" s="93">
        <v>800</v>
      </c>
      <c r="H539" s="93"/>
      <c r="I539"/>
      <c r="J539" t="b">
        <v>1</v>
      </c>
    </row>
    <row r="540" spans="1:10" x14ac:dyDescent="0.35">
      <c r="A540" s="93" t="s">
        <v>12476</v>
      </c>
      <c r="B540" s="93">
        <v>11.31667</v>
      </c>
      <c r="C540" s="93">
        <v>-4.3166700000000002</v>
      </c>
      <c r="D540" s="93" t="s">
        <v>9431</v>
      </c>
      <c r="E540" s="93" t="s">
        <v>6518</v>
      </c>
      <c r="F540" s="93" t="s">
        <v>12477</v>
      </c>
      <c r="G540" s="93">
        <v>917</v>
      </c>
      <c r="J540" t="b">
        <v>1</v>
      </c>
    </row>
    <row r="541" spans="1:10" x14ac:dyDescent="0.35">
      <c r="A541" s="93" t="s">
        <v>13509</v>
      </c>
      <c r="B541" s="93">
        <v>11.382999999999999</v>
      </c>
      <c r="C541" s="93">
        <v>37.1</v>
      </c>
      <c r="D541" s="93" t="s">
        <v>9470</v>
      </c>
      <c r="E541" s="93" t="s">
        <v>6444</v>
      </c>
      <c r="F541" s="93" t="s">
        <v>13510</v>
      </c>
      <c r="G541" s="93">
        <v>200</v>
      </c>
      <c r="J541" t="b">
        <v>1</v>
      </c>
    </row>
    <row r="542" spans="1:10" x14ac:dyDescent="0.35">
      <c r="A542" s="93" t="s">
        <v>13540</v>
      </c>
      <c r="B542" s="93">
        <v>11.497999999999999</v>
      </c>
      <c r="C542" s="93">
        <v>37.481000000000002</v>
      </c>
      <c r="D542" s="93" t="s">
        <v>9470</v>
      </c>
      <c r="E542" s="93" t="s">
        <v>6444</v>
      </c>
      <c r="F542" s="93" t="s">
        <v>13541</v>
      </c>
      <c r="G542" s="93">
        <v>500</v>
      </c>
      <c r="J542" t="b">
        <v>1</v>
      </c>
    </row>
    <row r="543" spans="1:10" x14ac:dyDescent="0.35">
      <c r="A543" s="93" t="s">
        <v>12484</v>
      </c>
      <c r="B543" s="93">
        <v>11.5648</v>
      </c>
      <c r="C543" s="93">
        <v>-3.3986998000000002</v>
      </c>
      <c r="D543" s="93" t="s">
        <v>9431</v>
      </c>
      <c r="E543" s="93" t="s">
        <v>6444</v>
      </c>
      <c r="F543" s="93" t="s">
        <v>12485</v>
      </c>
      <c r="G543" s="93">
        <v>2500</v>
      </c>
      <c r="J543" t="b">
        <v>1</v>
      </c>
    </row>
    <row r="544" spans="1:10" x14ac:dyDescent="0.35">
      <c r="A544" s="93" t="s">
        <v>13523</v>
      </c>
      <c r="B544" s="93">
        <v>11.574</v>
      </c>
      <c r="C544" s="93">
        <v>37.398000000000003</v>
      </c>
      <c r="D544" s="93" t="s">
        <v>9470</v>
      </c>
      <c r="E544" s="93" t="s">
        <v>6518</v>
      </c>
      <c r="F544" s="93" t="s">
        <v>13524</v>
      </c>
      <c r="G544" s="93">
        <v>750</v>
      </c>
      <c r="J544" t="b">
        <v>1</v>
      </c>
    </row>
    <row r="545" spans="1:10" x14ac:dyDescent="0.35">
      <c r="A545" s="93" t="s">
        <v>13535</v>
      </c>
      <c r="B545" s="93">
        <v>11.62</v>
      </c>
      <c r="C545" s="93">
        <v>37.459299999999999</v>
      </c>
      <c r="D545" s="93" t="s">
        <v>9470</v>
      </c>
      <c r="E545" s="93" t="s">
        <v>6518</v>
      </c>
      <c r="F545" s="93" t="s">
        <v>13536</v>
      </c>
      <c r="G545" s="93">
        <v>500</v>
      </c>
      <c r="I545" s="93" t="s">
        <v>13537</v>
      </c>
      <c r="J545" t="b">
        <v>1</v>
      </c>
    </row>
    <row r="546" spans="1:10" x14ac:dyDescent="0.35">
      <c r="A546" s="93" t="s">
        <v>12824</v>
      </c>
      <c r="B546" s="93">
        <v>11.647</v>
      </c>
      <c r="C546" s="93">
        <v>8.4480000000000004</v>
      </c>
      <c r="D546" s="93" t="s">
        <v>9523</v>
      </c>
      <c r="E546" s="93" t="s">
        <v>6518</v>
      </c>
      <c r="F546" s="93" t="s">
        <v>12825</v>
      </c>
      <c r="G546" s="93">
        <v>2000</v>
      </c>
      <c r="J546" t="b">
        <v>1</v>
      </c>
    </row>
    <row r="547" spans="1:10" x14ac:dyDescent="0.35">
      <c r="A547" s="93" t="s">
        <v>28793</v>
      </c>
      <c r="B547" s="93">
        <v>11.7088</v>
      </c>
      <c r="C547" s="93">
        <v>9.3673300000000008</v>
      </c>
      <c r="D547" s="93" t="s">
        <v>9523</v>
      </c>
      <c r="E547" s="93" t="s">
        <v>6518</v>
      </c>
      <c r="F547" s="93" t="s">
        <v>28794</v>
      </c>
      <c r="G547" s="93">
        <v>3000</v>
      </c>
      <c r="J547" t="b">
        <v>1</v>
      </c>
    </row>
    <row r="548" spans="1:10" x14ac:dyDescent="0.35">
      <c r="A548" s="93" t="s">
        <v>13662</v>
      </c>
      <c r="B548" s="93">
        <v>11.752000000000001</v>
      </c>
      <c r="C548" s="93">
        <v>39.612000000000002</v>
      </c>
      <c r="D548" s="93" t="s">
        <v>9470</v>
      </c>
      <c r="E548" s="93" t="s">
        <v>6518</v>
      </c>
      <c r="F548" s="93" t="s">
        <v>13663</v>
      </c>
      <c r="G548" s="93">
        <v>800</v>
      </c>
      <c r="J548" t="b">
        <v>1</v>
      </c>
    </row>
    <row r="549" spans="1:10" x14ac:dyDescent="0.35">
      <c r="A549" s="93" t="s">
        <v>13368</v>
      </c>
      <c r="B549" s="93">
        <v>11.767099999999999</v>
      </c>
      <c r="C549" s="93">
        <v>34.358499999999999</v>
      </c>
      <c r="D549" s="93" t="s">
        <v>9546</v>
      </c>
      <c r="E549" s="93" t="s">
        <v>6518</v>
      </c>
      <c r="F549" s="93" t="s">
        <v>13369</v>
      </c>
      <c r="G549" s="93">
        <v>200</v>
      </c>
      <c r="J549" t="b">
        <v>1</v>
      </c>
    </row>
    <row r="550" spans="1:10" s="97" customFormat="1" x14ac:dyDescent="0.35">
      <c r="A550" s="93" t="s">
        <v>12552</v>
      </c>
      <c r="B550" s="93">
        <v>11.79205</v>
      </c>
      <c r="C550" s="93">
        <v>-0.37362000000000001</v>
      </c>
      <c r="D550" s="93" t="s">
        <v>9431</v>
      </c>
      <c r="E550" s="93" t="s">
        <v>6518</v>
      </c>
      <c r="F550" s="93" t="s">
        <v>12553</v>
      </c>
      <c r="G550" s="93">
        <v>2000</v>
      </c>
      <c r="H550" s="93"/>
      <c r="I550"/>
      <c r="J550" t="b">
        <v>1</v>
      </c>
    </row>
    <row r="551" spans="1:10" s="97" customFormat="1" x14ac:dyDescent="0.35">
      <c r="A551" s="93" t="s">
        <v>12897</v>
      </c>
      <c r="B551" s="93">
        <v>11.80472</v>
      </c>
      <c r="C551" s="93">
        <v>13.196580000000001</v>
      </c>
      <c r="D551" s="93" t="s">
        <v>9523</v>
      </c>
      <c r="E551" s="93" t="s">
        <v>6518</v>
      </c>
      <c r="F551" s="93" t="s">
        <v>12898</v>
      </c>
      <c r="G551" s="93">
        <v>2000</v>
      </c>
      <c r="H551" s="93"/>
      <c r="I551"/>
      <c r="J551" t="b">
        <v>1</v>
      </c>
    </row>
    <row r="552" spans="1:10" s="97" customFormat="1" x14ac:dyDescent="0.35">
      <c r="A552" s="93" t="s">
        <v>12899</v>
      </c>
      <c r="B552" s="93">
        <v>11.805999999999999</v>
      </c>
      <c r="C552" s="93">
        <v>13.199</v>
      </c>
      <c r="D552" s="93" t="s">
        <v>9523</v>
      </c>
      <c r="E552" s="93" t="s">
        <v>6518</v>
      </c>
      <c r="F552" s="93" t="s">
        <v>12900</v>
      </c>
      <c r="G552" s="93">
        <v>10000</v>
      </c>
      <c r="H552" s="93"/>
      <c r="I552"/>
      <c r="J552" t="b">
        <v>1</v>
      </c>
    </row>
    <row r="553" spans="1:10" x14ac:dyDescent="0.35">
      <c r="A553" s="93" t="s">
        <v>12260</v>
      </c>
      <c r="B553" s="93">
        <v>11.9</v>
      </c>
      <c r="C553" s="93">
        <v>-86.15</v>
      </c>
      <c r="D553" s="93" t="s">
        <v>9520</v>
      </c>
      <c r="E553" s="93" t="s">
        <v>6444</v>
      </c>
      <c r="F553" s="93" t="s">
        <v>12261</v>
      </c>
      <c r="G553" s="93">
        <v>250</v>
      </c>
      <c r="J553" t="b">
        <v>1</v>
      </c>
    </row>
    <row r="554" spans="1:10" x14ac:dyDescent="0.35">
      <c r="A554" s="93" t="s">
        <v>13572</v>
      </c>
      <c r="B554" s="93">
        <v>11.92</v>
      </c>
      <c r="C554" s="93">
        <v>37.69</v>
      </c>
      <c r="D554" s="93" t="s">
        <v>9470</v>
      </c>
      <c r="E554" s="93" t="s">
        <v>6518</v>
      </c>
      <c r="F554" s="93" t="s">
        <v>13573</v>
      </c>
      <c r="G554" s="93">
        <v>9788</v>
      </c>
      <c r="J554" t="b">
        <v>1</v>
      </c>
    </row>
    <row r="555" spans="1:10" x14ac:dyDescent="0.35">
      <c r="A555" s="93" t="s">
        <v>12822</v>
      </c>
      <c r="B555" s="93">
        <v>11.972899999999999</v>
      </c>
      <c r="C555" s="93">
        <v>8.4257000000000009</v>
      </c>
      <c r="D555" s="93" t="s">
        <v>9523</v>
      </c>
      <c r="E555" s="93" t="s">
        <v>6518</v>
      </c>
      <c r="F555" s="93" t="s">
        <v>12823</v>
      </c>
      <c r="G555" s="93">
        <v>500</v>
      </c>
      <c r="J555" t="b">
        <v>1</v>
      </c>
    </row>
    <row r="556" spans="1:10" x14ac:dyDescent="0.35">
      <c r="A556" s="93" t="s">
        <v>12648</v>
      </c>
      <c r="B556" s="93">
        <v>11.981400000000001</v>
      </c>
      <c r="C556" s="93">
        <v>3.5581999999999998</v>
      </c>
      <c r="D556" s="93" t="s">
        <v>5191</v>
      </c>
      <c r="E556" s="93" t="s">
        <v>6518</v>
      </c>
      <c r="F556" s="93" t="s">
        <v>12649</v>
      </c>
      <c r="G556" s="93">
        <v>200</v>
      </c>
      <c r="J556" t="b">
        <v>1</v>
      </c>
    </row>
    <row r="557" spans="1:10" x14ac:dyDescent="0.35">
      <c r="A557" s="93" t="s">
        <v>12830</v>
      </c>
      <c r="B557" s="93">
        <v>12.002190000000001</v>
      </c>
      <c r="C557" s="93">
        <v>8.5919399999999992</v>
      </c>
      <c r="D557" s="93" t="s">
        <v>9523</v>
      </c>
      <c r="E557" s="93" t="s">
        <v>6518</v>
      </c>
      <c r="F557" s="93" t="s">
        <v>12831</v>
      </c>
      <c r="G557" s="93">
        <v>10000</v>
      </c>
      <c r="J557" t="b">
        <v>1</v>
      </c>
    </row>
    <row r="558" spans="1:10" x14ac:dyDescent="0.35">
      <c r="A558" s="93" t="s">
        <v>13094</v>
      </c>
      <c r="B558" s="93">
        <v>12.058</v>
      </c>
      <c r="C558" s="93">
        <v>30.332000000000001</v>
      </c>
      <c r="D558" s="93" t="s">
        <v>9546</v>
      </c>
      <c r="E558" s="93" t="s">
        <v>6518</v>
      </c>
      <c r="F558" s="93" t="s">
        <v>13095</v>
      </c>
      <c r="G558" s="93">
        <v>5000</v>
      </c>
      <c r="J558" t="b">
        <v>1</v>
      </c>
    </row>
    <row r="559" spans="1:10" x14ac:dyDescent="0.35">
      <c r="A559" s="93" t="s">
        <v>12520</v>
      </c>
      <c r="B559" s="93">
        <v>12.0741</v>
      </c>
      <c r="C559" s="93">
        <v>-1.3425199999999999</v>
      </c>
      <c r="D559" s="93" t="s">
        <v>9431</v>
      </c>
      <c r="E559" s="93" t="s">
        <v>6518</v>
      </c>
      <c r="F559" s="93" t="s">
        <v>12521</v>
      </c>
      <c r="G559" s="93">
        <v>500</v>
      </c>
      <c r="J559" t="b">
        <v>1</v>
      </c>
    </row>
    <row r="560" spans="1:10" x14ac:dyDescent="0.35">
      <c r="A560" s="93" t="s">
        <v>12510</v>
      </c>
      <c r="B560" s="93">
        <v>12.084</v>
      </c>
      <c r="C560" s="93">
        <v>-1.4810000000000001</v>
      </c>
      <c r="D560" s="93" t="s">
        <v>9431</v>
      </c>
      <c r="E560" s="93" t="s">
        <v>6518</v>
      </c>
      <c r="F560" s="93" t="s">
        <v>12511</v>
      </c>
      <c r="G560" s="93">
        <v>300</v>
      </c>
      <c r="J560" t="b">
        <v>1</v>
      </c>
    </row>
    <row r="561" spans="1:10" x14ac:dyDescent="0.35">
      <c r="A561" s="93" t="s">
        <v>12836</v>
      </c>
      <c r="B561" s="93">
        <v>12.141</v>
      </c>
      <c r="C561" s="93">
        <v>8.6684000000000001</v>
      </c>
      <c r="D561" s="93" t="s">
        <v>9523</v>
      </c>
      <c r="E561" s="93" t="s">
        <v>6518</v>
      </c>
      <c r="F561" s="93" t="s">
        <v>12837</v>
      </c>
      <c r="G561" s="93">
        <v>400</v>
      </c>
      <c r="J561" t="b">
        <v>1</v>
      </c>
    </row>
    <row r="562" spans="1:10" x14ac:dyDescent="0.35">
      <c r="A562" s="93" t="s">
        <v>12834</v>
      </c>
      <c r="B562" s="93">
        <v>12.17</v>
      </c>
      <c r="C562" s="93">
        <v>8.65</v>
      </c>
      <c r="D562" s="93" t="s">
        <v>9523</v>
      </c>
      <c r="E562" s="93" t="s">
        <v>6444</v>
      </c>
      <c r="F562" s="93" t="s">
        <v>12835</v>
      </c>
      <c r="G562" s="93">
        <v>4000</v>
      </c>
      <c r="J562" t="b">
        <v>1</v>
      </c>
    </row>
    <row r="563" spans="1:10" x14ac:dyDescent="0.35">
      <c r="A563" s="93" t="s">
        <v>12494</v>
      </c>
      <c r="B563" s="93">
        <v>12.277799999999999</v>
      </c>
      <c r="C563" s="93">
        <v>-2.1551</v>
      </c>
      <c r="D563" s="93" t="s">
        <v>9431</v>
      </c>
      <c r="E563" s="93" t="s">
        <v>6518</v>
      </c>
      <c r="F563" s="93" t="s">
        <v>12495</v>
      </c>
      <c r="G563" s="93">
        <v>1000</v>
      </c>
      <c r="J563" t="b">
        <v>1</v>
      </c>
    </row>
    <row r="564" spans="1:10" x14ac:dyDescent="0.35">
      <c r="A564" s="93" t="s">
        <v>13660</v>
      </c>
      <c r="B564" s="93">
        <v>12.3994</v>
      </c>
      <c r="C564" s="93">
        <v>39.568899999999999</v>
      </c>
      <c r="D564" s="93" t="s">
        <v>9470</v>
      </c>
      <c r="E564" s="93" t="s">
        <v>6518</v>
      </c>
      <c r="F564" s="93" t="s">
        <v>13661</v>
      </c>
      <c r="G564" s="93">
        <v>500</v>
      </c>
      <c r="J564" t="b">
        <v>1</v>
      </c>
    </row>
    <row r="565" spans="1:10" s="97" customFormat="1" x14ac:dyDescent="0.35">
      <c r="A565" s="93" t="s">
        <v>12514</v>
      </c>
      <c r="B565" s="93">
        <v>12.40972</v>
      </c>
      <c r="C565" s="93">
        <v>-1.3513900000000001</v>
      </c>
      <c r="D565" s="93" t="s">
        <v>9431</v>
      </c>
      <c r="E565" s="93" t="s">
        <v>6518</v>
      </c>
      <c r="F565" s="93" t="s">
        <v>12515</v>
      </c>
      <c r="G565" s="93">
        <v>917</v>
      </c>
      <c r="H565" s="93"/>
      <c r="I565"/>
      <c r="J565" t="b">
        <v>1</v>
      </c>
    </row>
    <row r="566" spans="1:10" s="97" customFormat="1" x14ac:dyDescent="0.35">
      <c r="A566" s="93" t="s">
        <v>12502</v>
      </c>
      <c r="B566" s="93">
        <v>12.446999999999999</v>
      </c>
      <c r="C566" s="93">
        <v>-1.5629999999999999</v>
      </c>
      <c r="D566" s="93" t="s">
        <v>9431</v>
      </c>
      <c r="E566" s="93" t="s">
        <v>6518</v>
      </c>
      <c r="F566" s="93" t="s">
        <v>12503</v>
      </c>
      <c r="G566" s="93">
        <v>500</v>
      </c>
      <c r="H566" s="93"/>
      <c r="I566"/>
      <c r="J566" t="b">
        <v>1</v>
      </c>
    </row>
    <row r="567" spans="1:10" x14ac:dyDescent="0.35">
      <c r="A567" s="93" t="s">
        <v>12506</v>
      </c>
      <c r="B567" s="93">
        <v>12.466670000000001</v>
      </c>
      <c r="C567" s="93">
        <v>-1.55</v>
      </c>
      <c r="D567" s="93" t="s">
        <v>9431</v>
      </c>
      <c r="E567" s="93" t="s">
        <v>6518</v>
      </c>
      <c r="F567" s="93" t="s">
        <v>12507</v>
      </c>
      <c r="G567" s="93">
        <v>917</v>
      </c>
      <c r="J567" t="b">
        <v>1</v>
      </c>
    </row>
    <row r="568" spans="1:10" x14ac:dyDescent="0.35">
      <c r="A568" s="93" t="s">
        <v>12424</v>
      </c>
      <c r="B568" s="93">
        <v>12.5297</v>
      </c>
      <c r="C568" s="93">
        <v>-8.0713899999999992</v>
      </c>
      <c r="D568" s="93" t="s">
        <v>9504</v>
      </c>
      <c r="E568" s="93" t="s">
        <v>6444</v>
      </c>
      <c r="F568" s="93" t="s">
        <v>12425</v>
      </c>
      <c r="G568" s="93">
        <v>500</v>
      </c>
      <c r="J568" t="b">
        <v>1</v>
      </c>
    </row>
    <row r="569" spans="1:10" x14ac:dyDescent="0.35">
      <c r="A569" s="93" t="s">
        <v>13533</v>
      </c>
      <c r="B569" s="93">
        <v>12.541700000000001</v>
      </c>
      <c r="C569" s="93">
        <v>37.458329999999997</v>
      </c>
      <c r="D569" s="93" t="s">
        <v>9470</v>
      </c>
      <c r="E569" s="93" t="s">
        <v>2</v>
      </c>
      <c r="F569" s="93" t="s">
        <v>13534</v>
      </c>
      <c r="G569" s="93">
        <v>1000</v>
      </c>
      <c r="J569" t="b">
        <v>1</v>
      </c>
    </row>
    <row r="570" spans="1:10" x14ac:dyDescent="0.35">
      <c r="A570" s="93" t="s">
        <v>12458</v>
      </c>
      <c r="B570" s="93">
        <v>12.58333</v>
      </c>
      <c r="C570" s="93">
        <v>-5.7</v>
      </c>
      <c r="D570" s="93" t="s">
        <v>9504</v>
      </c>
      <c r="E570" s="93" t="s">
        <v>6518</v>
      </c>
      <c r="F570" s="93" t="s">
        <v>12459</v>
      </c>
      <c r="G570" s="93">
        <v>1000</v>
      </c>
      <c r="J570" t="b">
        <v>1</v>
      </c>
    </row>
    <row r="571" spans="1:10" x14ac:dyDescent="0.35">
      <c r="A571" s="93" t="s">
        <v>13626</v>
      </c>
      <c r="B571" s="93">
        <v>12.63639</v>
      </c>
      <c r="C571" s="93">
        <v>39.039169999999999</v>
      </c>
      <c r="D571" s="93" t="s">
        <v>9470</v>
      </c>
      <c r="E571" s="93" t="s">
        <v>6518</v>
      </c>
      <c r="F571" s="93" t="s">
        <v>13627</v>
      </c>
      <c r="G571" s="93">
        <v>250</v>
      </c>
      <c r="J571" t="b">
        <v>1</v>
      </c>
    </row>
    <row r="572" spans="1:10" x14ac:dyDescent="0.35">
      <c r="A572" s="93" t="s">
        <v>12428</v>
      </c>
      <c r="B572" s="93">
        <v>12.65</v>
      </c>
      <c r="C572" s="93">
        <v>-7.9329999999999998</v>
      </c>
      <c r="D572" s="93" t="s">
        <v>9504</v>
      </c>
      <c r="E572" s="93" t="s">
        <v>6444</v>
      </c>
      <c r="F572" s="93" t="s">
        <v>12429</v>
      </c>
      <c r="G572" s="93">
        <v>2400</v>
      </c>
      <c r="J572" t="b">
        <v>1</v>
      </c>
    </row>
    <row r="573" spans="1:10" x14ac:dyDescent="0.35">
      <c r="A573" s="93" t="s">
        <v>13656</v>
      </c>
      <c r="B573" s="93">
        <v>12.783329999999999</v>
      </c>
      <c r="C573" s="93">
        <v>39.533329999999999</v>
      </c>
      <c r="D573" s="93" t="s">
        <v>9470</v>
      </c>
      <c r="E573" s="93" t="s">
        <v>6518</v>
      </c>
      <c r="F573" s="93" t="s">
        <v>13657</v>
      </c>
      <c r="G573" s="93">
        <v>917</v>
      </c>
      <c r="J573" t="b">
        <v>1</v>
      </c>
    </row>
    <row r="574" spans="1:10" x14ac:dyDescent="0.35">
      <c r="A574" s="93" t="s">
        <v>12769</v>
      </c>
      <c r="B574" s="93">
        <v>13</v>
      </c>
      <c r="C574" s="93">
        <v>7.1071999999999997</v>
      </c>
      <c r="D574" s="93" t="s">
        <v>5191</v>
      </c>
      <c r="E574" s="93" t="s">
        <v>6518</v>
      </c>
      <c r="F574" s="93" t="s">
        <v>12770</v>
      </c>
      <c r="G574" s="93">
        <v>1500</v>
      </c>
      <c r="J574" t="b">
        <v>1</v>
      </c>
    </row>
    <row r="575" spans="1:10" x14ac:dyDescent="0.35">
      <c r="A575" s="93" t="s">
        <v>13724</v>
      </c>
      <c r="B575" s="93">
        <v>13.0784</v>
      </c>
      <c r="C575" s="93">
        <v>77.5792</v>
      </c>
      <c r="D575" s="93" t="s">
        <v>13703</v>
      </c>
      <c r="E575" s="93" t="s">
        <v>6444</v>
      </c>
      <c r="F575" s="93" t="s">
        <v>13725</v>
      </c>
      <c r="G575" s="93">
        <v>500</v>
      </c>
      <c r="J575" t="b">
        <v>1</v>
      </c>
    </row>
    <row r="576" spans="1:10" x14ac:dyDescent="0.35">
      <c r="A576" s="93" t="s">
        <v>13722</v>
      </c>
      <c r="B576" s="93">
        <v>13.082100000000001</v>
      </c>
      <c r="C576" s="93">
        <v>77.576999999999998</v>
      </c>
      <c r="D576" s="93" t="s">
        <v>13703</v>
      </c>
      <c r="E576" s="93" t="s">
        <v>6444</v>
      </c>
      <c r="F576" s="93" t="s">
        <v>13723</v>
      </c>
      <c r="G576" s="93">
        <v>500</v>
      </c>
      <c r="J576" t="b">
        <v>1</v>
      </c>
    </row>
    <row r="577" spans="1:10" x14ac:dyDescent="0.35">
      <c r="A577" s="93" t="s">
        <v>12715</v>
      </c>
      <c r="B577" s="93">
        <v>13.1286</v>
      </c>
      <c r="C577" s="93">
        <v>5.2032999999999996</v>
      </c>
      <c r="D577" s="93" t="s">
        <v>9523</v>
      </c>
      <c r="E577" s="93" t="s">
        <v>6444</v>
      </c>
      <c r="F577" s="93" t="s">
        <v>12716</v>
      </c>
      <c r="G577" s="93">
        <v>500</v>
      </c>
      <c r="J577" t="b">
        <v>1</v>
      </c>
    </row>
    <row r="578" spans="1:10" x14ac:dyDescent="0.35">
      <c r="A578" s="93" t="s">
        <v>13076</v>
      </c>
      <c r="B578" s="93">
        <v>13.173</v>
      </c>
      <c r="C578" s="93">
        <v>30.22</v>
      </c>
      <c r="D578" s="93" t="s">
        <v>9546</v>
      </c>
      <c r="E578" s="93" t="s">
        <v>6518</v>
      </c>
      <c r="F578" s="93" t="s">
        <v>13077</v>
      </c>
      <c r="G578" s="93">
        <v>5000</v>
      </c>
      <c r="J578" t="b">
        <v>1</v>
      </c>
    </row>
    <row r="579" spans="1:10" x14ac:dyDescent="0.35">
      <c r="A579" s="93" t="s">
        <v>13078</v>
      </c>
      <c r="B579" s="93">
        <v>13.173</v>
      </c>
      <c r="C579" s="93">
        <v>30.22</v>
      </c>
      <c r="D579" s="93" t="s">
        <v>9546</v>
      </c>
      <c r="E579" s="93" t="s">
        <v>6518</v>
      </c>
      <c r="F579" s="93" t="s">
        <v>13079</v>
      </c>
      <c r="G579" s="93">
        <v>5000</v>
      </c>
      <c r="J579" t="b">
        <v>1</v>
      </c>
    </row>
    <row r="580" spans="1:10" x14ac:dyDescent="0.35">
      <c r="A580" s="93" t="s">
        <v>12634</v>
      </c>
      <c r="B580" s="93">
        <v>13.206899999999999</v>
      </c>
      <c r="C580" s="93">
        <v>2.9384000000000001</v>
      </c>
      <c r="D580" s="93" t="s">
        <v>5191</v>
      </c>
      <c r="E580" s="93" t="s">
        <v>6518</v>
      </c>
      <c r="F580" s="93" t="s">
        <v>12635</v>
      </c>
      <c r="G580" s="93">
        <v>200</v>
      </c>
      <c r="J580" t="b">
        <v>1</v>
      </c>
    </row>
    <row r="581" spans="1:10" x14ac:dyDescent="0.35">
      <c r="A581" s="93" t="s">
        <v>13082</v>
      </c>
      <c r="B581" s="93">
        <v>13.2102</v>
      </c>
      <c r="C581" s="93">
        <v>30.236999999999998</v>
      </c>
      <c r="D581" s="93" t="s">
        <v>9546</v>
      </c>
      <c r="E581" s="93" t="s">
        <v>6518</v>
      </c>
      <c r="F581" s="93" t="s">
        <v>13083</v>
      </c>
      <c r="G581" s="93">
        <v>550</v>
      </c>
      <c r="J581" t="b">
        <v>1</v>
      </c>
    </row>
    <row r="582" spans="1:10" x14ac:dyDescent="0.35">
      <c r="A582" s="93" t="s">
        <v>13658</v>
      </c>
      <c r="B582" s="93">
        <v>13.23333</v>
      </c>
      <c r="C582" s="93">
        <v>39.533329999999999</v>
      </c>
      <c r="D582" s="93" t="s">
        <v>9470</v>
      </c>
      <c r="E582" s="93" t="s">
        <v>6518</v>
      </c>
      <c r="F582" s="93" t="s">
        <v>13659</v>
      </c>
      <c r="G582" s="93">
        <v>917</v>
      </c>
      <c r="J582" t="b">
        <v>1</v>
      </c>
    </row>
    <row r="583" spans="1:10" x14ac:dyDescent="0.35">
      <c r="A583" s="93" t="s">
        <v>12610</v>
      </c>
      <c r="B583" s="93">
        <v>13.234299999999999</v>
      </c>
      <c r="C583" s="93">
        <v>2.2839999999999998</v>
      </c>
      <c r="D583" s="93" t="s">
        <v>5191</v>
      </c>
      <c r="E583" s="93" t="s">
        <v>6518</v>
      </c>
      <c r="F583" s="93" t="s">
        <v>12611</v>
      </c>
      <c r="G583" s="93">
        <v>1100</v>
      </c>
      <c r="J583" t="b">
        <v>1</v>
      </c>
    </row>
    <row r="584" spans="1:10" x14ac:dyDescent="0.35">
      <c r="A584" s="93" t="s">
        <v>12612</v>
      </c>
      <c r="B584" s="93">
        <v>13.234299999999999</v>
      </c>
      <c r="C584" s="93">
        <v>2.2839999999999998</v>
      </c>
      <c r="D584" s="93" t="s">
        <v>5191</v>
      </c>
      <c r="E584" s="93" t="s">
        <v>6518</v>
      </c>
      <c r="F584" s="93" t="s">
        <v>12613</v>
      </c>
      <c r="G584" s="93">
        <v>1100</v>
      </c>
      <c r="J584" t="b">
        <v>1</v>
      </c>
    </row>
    <row r="585" spans="1:10" x14ac:dyDescent="0.35">
      <c r="A585" s="93" t="s">
        <v>12606</v>
      </c>
      <c r="B585" s="93">
        <v>13.234999999999999</v>
      </c>
      <c r="C585" s="93">
        <v>2.2829999999999999</v>
      </c>
      <c r="D585" s="93" t="s">
        <v>5191</v>
      </c>
      <c r="E585" s="93" t="s">
        <v>6518</v>
      </c>
      <c r="F585" s="93" t="s">
        <v>12607</v>
      </c>
      <c r="G585" s="93">
        <v>500</v>
      </c>
      <c r="J585" t="b">
        <v>1</v>
      </c>
    </row>
    <row r="586" spans="1:10" x14ac:dyDescent="0.35">
      <c r="A586" s="93" t="s">
        <v>12608</v>
      </c>
      <c r="B586" s="93">
        <v>13.234999999999999</v>
      </c>
      <c r="C586" s="93">
        <v>2.2829999999999999</v>
      </c>
      <c r="D586" s="93" t="s">
        <v>5191</v>
      </c>
      <c r="E586" s="93" t="s">
        <v>6518</v>
      </c>
      <c r="F586" s="93" t="s">
        <v>12609</v>
      </c>
      <c r="G586" s="93">
        <v>500</v>
      </c>
      <c r="J586" t="b">
        <v>1</v>
      </c>
    </row>
    <row r="587" spans="1:10" x14ac:dyDescent="0.35">
      <c r="A587" s="93" t="s">
        <v>13620</v>
      </c>
      <c r="B587" s="93">
        <v>13.234999999999999</v>
      </c>
      <c r="C587" s="93">
        <v>38.980559999999997</v>
      </c>
      <c r="D587" s="93" t="s">
        <v>9470</v>
      </c>
      <c r="E587" s="93" t="s">
        <v>6518</v>
      </c>
      <c r="F587" s="93" t="s">
        <v>13621</v>
      </c>
      <c r="G587" s="93">
        <v>500</v>
      </c>
      <c r="J587" t="b">
        <v>1</v>
      </c>
    </row>
    <row r="588" spans="1:10" x14ac:dyDescent="0.35">
      <c r="A588" s="93" t="s">
        <v>13102</v>
      </c>
      <c r="B588" s="93">
        <v>13.263999999999999</v>
      </c>
      <c r="C588" s="93">
        <v>30.483000000000001</v>
      </c>
      <c r="D588" s="93" t="s">
        <v>9546</v>
      </c>
      <c r="E588" s="93" t="s">
        <v>6518</v>
      </c>
      <c r="F588" s="93" t="s">
        <v>13103</v>
      </c>
      <c r="G588" s="93">
        <v>5000</v>
      </c>
      <c r="J588" t="b">
        <v>1</v>
      </c>
    </row>
    <row r="589" spans="1:10" x14ac:dyDescent="0.35">
      <c r="A589" s="93" t="s">
        <v>12452</v>
      </c>
      <c r="B589" s="93">
        <v>13.279</v>
      </c>
      <c r="C589" s="93">
        <v>-5.9340000000000002</v>
      </c>
      <c r="D589" s="93" t="s">
        <v>9504</v>
      </c>
      <c r="E589" s="93" t="s">
        <v>6518</v>
      </c>
      <c r="F589" s="93" t="s">
        <v>12453</v>
      </c>
      <c r="G589" s="93">
        <v>600</v>
      </c>
      <c r="J589" t="b">
        <v>1</v>
      </c>
    </row>
    <row r="590" spans="1:10" x14ac:dyDescent="0.35">
      <c r="A590" s="93" t="s">
        <v>12604</v>
      </c>
      <c r="B590" s="93">
        <v>13.356</v>
      </c>
      <c r="C590" s="93">
        <v>2.27</v>
      </c>
      <c r="D590" s="93" t="s">
        <v>5191</v>
      </c>
      <c r="E590" s="93" t="s">
        <v>6518</v>
      </c>
      <c r="F590" s="93" t="s">
        <v>12605</v>
      </c>
      <c r="G590" s="93">
        <v>5000</v>
      </c>
      <c r="J590" t="b">
        <v>1</v>
      </c>
    </row>
    <row r="591" spans="1:10" x14ac:dyDescent="0.35">
      <c r="A591" s="93" t="s">
        <v>12380</v>
      </c>
      <c r="B591" s="93">
        <v>13.368600000000001</v>
      </c>
      <c r="C591" s="93">
        <v>-16.682200000000002</v>
      </c>
      <c r="D591" s="93" t="s">
        <v>9474</v>
      </c>
      <c r="E591" s="93" t="s">
        <v>6518</v>
      </c>
      <c r="F591" s="93" t="s">
        <v>12381</v>
      </c>
      <c r="G591" s="93">
        <v>200</v>
      </c>
      <c r="J591" t="b">
        <v>1</v>
      </c>
    </row>
    <row r="592" spans="1:10" x14ac:dyDescent="0.35">
      <c r="A592" s="93" t="s">
        <v>12378</v>
      </c>
      <c r="B592" s="93">
        <v>13.433999999999999</v>
      </c>
      <c r="C592" s="93">
        <v>-16.724</v>
      </c>
      <c r="D592" s="93" t="s">
        <v>9474</v>
      </c>
      <c r="E592" s="93" t="s">
        <v>6518</v>
      </c>
      <c r="F592" s="93" t="s">
        <v>12379</v>
      </c>
      <c r="G592" s="93">
        <v>150</v>
      </c>
      <c r="J592" t="b">
        <v>1</v>
      </c>
    </row>
    <row r="593" spans="1:10" x14ac:dyDescent="0.35">
      <c r="A593" s="93" t="s">
        <v>13624</v>
      </c>
      <c r="B593" s="93">
        <v>13.462</v>
      </c>
      <c r="C593" s="93">
        <v>39.031999999999996</v>
      </c>
      <c r="D593" s="93" t="s">
        <v>9470</v>
      </c>
      <c r="E593" s="93" t="s">
        <v>6518</v>
      </c>
      <c r="F593" s="93" t="s">
        <v>13625</v>
      </c>
      <c r="G593" s="93">
        <v>1000</v>
      </c>
      <c r="J593" t="b">
        <v>1</v>
      </c>
    </row>
    <row r="594" spans="1:10" x14ac:dyDescent="0.35">
      <c r="A594" s="93" t="s">
        <v>13654</v>
      </c>
      <c r="B594" s="93">
        <v>13.475</v>
      </c>
      <c r="C594" s="93">
        <v>39.493000000000002</v>
      </c>
      <c r="D594" s="93" t="s">
        <v>9470</v>
      </c>
      <c r="E594" s="93" t="s">
        <v>6518</v>
      </c>
      <c r="F594" s="93" t="s">
        <v>13655</v>
      </c>
      <c r="G594" s="93">
        <v>600</v>
      </c>
      <c r="J594" t="b">
        <v>1</v>
      </c>
    </row>
    <row r="595" spans="1:10" x14ac:dyDescent="0.35">
      <c r="A595" s="93" t="s">
        <v>12598</v>
      </c>
      <c r="B595" s="93">
        <v>13.486000000000001</v>
      </c>
      <c r="C595" s="93">
        <v>2.1309999999999998</v>
      </c>
      <c r="D595" s="93" t="s">
        <v>5191</v>
      </c>
      <c r="E595" s="93" t="s">
        <v>6518</v>
      </c>
      <c r="F595" s="93" t="s">
        <v>12599</v>
      </c>
      <c r="G595" s="93">
        <v>250</v>
      </c>
      <c r="J595" t="b">
        <v>1</v>
      </c>
    </row>
    <row r="596" spans="1:10" x14ac:dyDescent="0.35">
      <c r="A596" s="93" t="s">
        <v>12767</v>
      </c>
      <c r="B596" s="93">
        <v>13.49879</v>
      </c>
      <c r="C596" s="93">
        <v>7.1042699999999996</v>
      </c>
      <c r="D596" s="93" t="s">
        <v>5191</v>
      </c>
      <c r="E596" s="93" t="s">
        <v>6518</v>
      </c>
      <c r="F596" s="93" t="s">
        <v>12768</v>
      </c>
      <c r="G596" s="93">
        <v>3000</v>
      </c>
      <c r="J596" t="b">
        <v>1</v>
      </c>
    </row>
    <row r="597" spans="1:10" x14ac:dyDescent="0.35">
      <c r="A597" s="93" t="s">
        <v>12402</v>
      </c>
      <c r="B597" s="93">
        <v>13.553000000000001</v>
      </c>
      <c r="C597" s="93">
        <v>-14.898</v>
      </c>
      <c r="D597" s="93" t="s">
        <v>9474</v>
      </c>
      <c r="E597" s="93" t="s">
        <v>6518</v>
      </c>
      <c r="F597" s="93" t="s">
        <v>12403</v>
      </c>
      <c r="G597" s="93">
        <v>400</v>
      </c>
      <c r="J597" t="b">
        <v>1</v>
      </c>
    </row>
    <row r="598" spans="1:10" x14ac:dyDescent="0.35">
      <c r="A598" s="93" t="s">
        <v>12404</v>
      </c>
      <c r="B598" s="93">
        <v>13.553000000000001</v>
      </c>
      <c r="C598" s="93">
        <v>-14.898</v>
      </c>
      <c r="D598" s="93" t="s">
        <v>9474</v>
      </c>
      <c r="E598" s="93" t="s">
        <v>6518</v>
      </c>
      <c r="F598" s="93" t="s">
        <v>12405</v>
      </c>
      <c r="G598" s="93">
        <v>400</v>
      </c>
      <c r="J598" t="b">
        <v>1</v>
      </c>
    </row>
    <row r="599" spans="1:10" x14ac:dyDescent="0.35">
      <c r="A599" s="93" t="s">
        <v>13636</v>
      </c>
      <c r="B599" s="93">
        <v>13.65</v>
      </c>
      <c r="C599" s="93">
        <v>39.166670000000003</v>
      </c>
      <c r="D599" s="93" t="s">
        <v>9470</v>
      </c>
      <c r="E599" s="93" t="s">
        <v>6518</v>
      </c>
      <c r="F599" s="93" t="s">
        <v>13637</v>
      </c>
      <c r="G599" s="93">
        <v>917</v>
      </c>
      <c r="J599" t="b">
        <v>1</v>
      </c>
    </row>
    <row r="600" spans="1:10" x14ac:dyDescent="0.35">
      <c r="A600" s="93" t="s">
        <v>12396</v>
      </c>
      <c r="B600" s="93">
        <v>13.7333</v>
      </c>
      <c r="C600" s="93">
        <v>-15.76667</v>
      </c>
      <c r="D600" s="93" t="s">
        <v>9535</v>
      </c>
      <c r="E600" s="93" t="s">
        <v>6444</v>
      </c>
      <c r="F600" s="93" t="s">
        <v>12397</v>
      </c>
      <c r="G600" s="93">
        <v>2000</v>
      </c>
      <c r="J600" t="b">
        <v>1</v>
      </c>
    </row>
    <row r="601" spans="1:10" x14ac:dyDescent="0.35">
      <c r="A601" s="93" t="s">
        <v>12394</v>
      </c>
      <c r="B601" s="93">
        <v>13.7585</v>
      </c>
      <c r="C601" s="93">
        <v>-15.787000000000001</v>
      </c>
      <c r="D601" s="93" t="s">
        <v>9535</v>
      </c>
      <c r="E601" s="93" t="s">
        <v>6518</v>
      </c>
      <c r="F601" s="93" t="s">
        <v>12395</v>
      </c>
      <c r="G601" s="93">
        <v>300</v>
      </c>
      <c r="J601" t="b">
        <v>1</v>
      </c>
    </row>
    <row r="602" spans="1:10" x14ac:dyDescent="0.35">
      <c r="A602" s="93" t="s">
        <v>12719</v>
      </c>
      <c r="B602" s="93">
        <v>13.8</v>
      </c>
      <c r="C602" s="93">
        <v>5.25</v>
      </c>
      <c r="D602" s="93" t="s">
        <v>5191</v>
      </c>
      <c r="E602" s="93" t="s">
        <v>6518</v>
      </c>
      <c r="F602" s="93" t="s">
        <v>12720</v>
      </c>
      <c r="G602" s="93">
        <v>3000</v>
      </c>
      <c r="J602" t="b">
        <v>1</v>
      </c>
    </row>
    <row r="603" spans="1:10" x14ac:dyDescent="0.35">
      <c r="A603" s="93" t="s">
        <v>12406</v>
      </c>
      <c r="B603" s="93">
        <v>13.827500000000001</v>
      </c>
      <c r="C603" s="93">
        <v>-13.913016000000001</v>
      </c>
      <c r="D603" s="93" t="s">
        <v>9535</v>
      </c>
      <c r="E603" s="93" t="s">
        <v>6444</v>
      </c>
      <c r="F603" s="93" t="s">
        <v>12407</v>
      </c>
      <c r="G603" s="93">
        <v>1000</v>
      </c>
      <c r="J603" t="b">
        <v>1</v>
      </c>
    </row>
    <row r="604" spans="1:10" x14ac:dyDescent="0.35">
      <c r="A604" s="93" t="s">
        <v>13652</v>
      </c>
      <c r="B604" s="93">
        <v>13.880280000000001</v>
      </c>
      <c r="C604" s="93">
        <v>39.483060000000002</v>
      </c>
      <c r="D604" s="93" t="s">
        <v>9470</v>
      </c>
      <c r="E604" s="93" t="s">
        <v>6518</v>
      </c>
      <c r="F604" s="93" t="s">
        <v>13653</v>
      </c>
      <c r="G604" s="93">
        <v>1000</v>
      </c>
      <c r="J604" t="b">
        <v>1</v>
      </c>
    </row>
    <row r="605" spans="1:10" x14ac:dyDescent="0.35">
      <c r="A605" s="93" t="s">
        <v>12564</v>
      </c>
      <c r="B605" s="93">
        <v>14</v>
      </c>
      <c r="C605" s="93">
        <v>-8.3330000000000001E-2</v>
      </c>
      <c r="D605" s="93" t="s">
        <v>9431</v>
      </c>
      <c r="E605" s="93" t="s">
        <v>6518</v>
      </c>
      <c r="F605" s="93" t="s">
        <v>12565</v>
      </c>
      <c r="G605" s="93">
        <v>125</v>
      </c>
      <c r="J605" t="b">
        <v>1</v>
      </c>
    </row>
    <row r="606" spans="1:10" x14ac:dyDescent="0.35">
      <c r="A606" s="93" t="s">
        <v>13349</v>
      </c>
      <c r="B606" s="93">
        <v>14.098000000000001</v>
      </c>
      <c r="C606" s="93">
        <v>34.078000000000003</v>
      </c>
      <c r="D606" s="93" t="s">
        <v>9546</v>
      </c>
      <c r="E606" s="93" t="s">
        <v>6518</v>
      </c>
      <c r="F606" s="93" t="s">
        <v>13350</v>
      </c>
      <c r="G606" s="93">
        <v>1000</v>
      </c>
      <c r="J606" t="b">
        <v>1</v>
      </c>
    </row>
    <row r="607" spans="1:10" x14ac:dyDescent="0.35">
      <c r="A607" s="93" t="s">
        <v>13608</v>
      </c>
      <c r="B607" s="93">
        <v>14.11365</v>
      </c>
      <c r="C607" s="93">
        <v>38.741880000000002</v>
      </c>
      <c r="D607" s="93" t="s">
        <v>9470</v>
      </c>
      <c r="E607" s="93" t="s">
        <v>6518</v>
      </c>
      <c r="F607" s="93" t="s">
        <v>13609</v>
      </c>
      <c r="G607" s="93">
        <v>500</v>
      </c>
      <c r="J607" t="b">
        <v>1</v>
      </c>
    </row>
    <row r="608" spans="1:10" x14ac:dyDescent="0.35">
      <c r="A608" s="93" t="s">
        <v>13285</v>
      </c>
      <c r="B608" s="93">
        <v>14.23333</v>
      </c>
      <c r="C608" s="93">
        <v>32.816670000000002</v>
      </c>
      <c r="D608" s="93" t="s">
        <v>9546</v>
      </c>
      <c r="E608" s="93" t="s">
        <v>6518</v>
      </c>
      <c r="F608" s="93" t="s">
        <v>13286</v>
      </c>
      <c r="G608" s="93">
        <v>917</v>
      </c>
      <c r="J608" t="b">
        <v>1</v>
      </c>
    </row>
    <row r="609" spans="1:10" x14ac:dyDescent="0.35">
      <c r="A609" s="93" t="s">
        <v>13463</v>
      </c>
      <c r="B609" s="93">
        <v>14.26667</v>
      </c>
      <c r="C609" s="93">
        <v>36.620719999999999</v>
      </c>
      <c r="D609" s="93" t="s">
        <v>9470</v>
      </c>
      <c r="E609" s="93" t="s">
        <v>6518</v>
      </c>
      <c r="F609" s="93" t="s">
        <v>13464</v>
      </c>
      <c r="G609" s="93">
        <v>1000</v>
      </c>
      <c r="J609" t="b">
        <v>1</v>
      </c>
    </row>
    <row r="610" spans="1:10" x14ac:dyDescent="0.35">
      <c r="A610" s="93" t="s">
        <v>12596</v>
      </c>
      <c r="B610" s="93">
        <v>14.31</v>
      </c>
      <c r="C610" s="93">
        <v>2.0840000000000001</v>
      </c>
      <c r="D610" s="93" t="s">
        <v>5191</v>
      </c>
      <c r="E610" s="93" t="s">
        <v>6518</v>
      </c>
      <c r="F610" s="93" t="s">
        <v>12597</v>
      </c>
      <c r="G610" s="93">
        <v>250</v>
      </c>
      <c r="J610" t="b">
        <v>1</v>
      </c>
    </row>
    <row r="611" spans="1:10" x14ac:dyDescent="0.35">
      <c r="A611" s="93" t="s">
        <v>13310</v>
      </c>
      <c r="B611" s="93">
        <v>14.385859999999999</v>
      </c>
      <c r="C611" s="93">
        <v>33.529389999999999</v>
      </c>
      <c r="D611" s="93" t="s">
        <v>9546</v>
      </c>
      <c r="E611" s="93" t="s">
        <v>6518</v>
      </c>
      <c r="F611" s="93" t="s">
        <v>13311</v>
      </c>
      <c r="G611" s="93">
        <v>300</v>
      </c>
      <c r="J611" t="b">
        <v>1</v>
      </c>
    </row>
    <row r="612" spans="1:10" x14ac:dyDescent="0.35">
      <c r="A612" s="93" t="s">
        <v>13305</v>
      </c>
      <c r="B612" s="93">
        <v>14.4</v>
      </c>
      <c r="C612" s="93">
        <v>33.4833</v>
      </c>
      <c r="D612" s="93" t="s">
        <v>9546</v>
      </c>
      <c r="E612" s="93" t="s">
        <v>6518</v>
      </c>
      <c r="F612" s="93" t="s">
        <v>13306</v>
      </c>
      <c r="G612" s="93">
        <v>400</v>
      </c>
      <c r="I612" s="93" t="s">
        <v>13307</v>
      </c>
      <c r="J612" t="b">
        <v>1</v>
      </c>
    </row>
    <row r="613" spans="1:10" x14ac:dyDescent="0.35">
      <c r="A613" s="93" t="s">
        <v>12384</v>
      </c>
      <c r="B613" s="93">
        <v>14.69389</v>
      </c>
      <c r="C613" s="93">
        <v>-16.47</v>
      </c>
      <c r="D613" s="93" t="s">
        <v>9474</v>
      </c>
      <c r="E613" s="93" t="s">
        <v>6518</v>
      </c>
      <c r="F613" s="93" t="s">
        <v>12385</v>
      </c>
      <c r="G613" s="93">
        <v>100</v>
      </c>
      <c r="J613" t="b">
        <v>1</v>
      </c>
    </row>
    <row r="614" spans="1:10" x14ac:dyDescent="0.35">
      <c r="A614" s="93" t="s">
        <v>12382</v>
      </c>
      <c r="B614" s="93">
        <v>14.712300000000001</v>
      </c>
      <c r="C614" s="93">
        <v>-16.480699999999999</v>
      </c>
      <c r="D614" s="93" t="s">
        <v>9535</v>
      </c>
      <c r="E614" s="93" t="s">
        <v>6518</v>
      </c>
      <c r="F614" s="93" t="s">
        <v>12383</v>
      </c>
      <c r="G614" s="93">
        <v>500</v>
      </c>
      <c r="J614" t="b">
        <v>1</v>
      </c>
    </row>
    <row r="615" spans="1:10" x14ac:dyDescent="0.35">
      <c r="A615" s="93" t="s">
        <v>12376</v>
      </c>
      <c r="B615" s="93">
        <v>14.763999999999999</v>
      </c>
      <c r="C615" s="93">
        <v>-16.888000000000002</v>
      </c>
      <c r="D615" s="93" t="s">
        <v>9535</v>
      </c>
      <c r="E615" s="93" t="s">
        <v>6518</v>
      </c>
      <c r="F615" s="93" t="s">
        <v>12377</v>
      </c>
      <c r="G615" s="93">
        <v>300</v>
      </c>
      <c r="J615" t="b">
        <v>1</v>
      </c>
    </row>
    <row r="616" spans="1:10" x14ac:dyDescent="0.35">
      <c r="A616" s="93" t="s">
        <v>12398</v>
      </c>
      <c r="B616" s="93">
        <v>14.86</v>
      </c>
      <c r="C616" s="93">
        <v>-15.679</v>
      </c>
      <c r="D616" s="93" t="s">
        <v>9535</v>
      </c>
      <c r="E616" s="93" t="s">
        <v>6518</v>
      </c>
      <c r="F616" s="93" t="s">
        <v>12399</v>
      </c>
      <c r="G616" s="93">
        <v>10000</v>
      </c>
      <c r="J616" t="b">
        <v>1</v>
      </c>
    </row>
    <row r="617" spans="1:10" x14ac:dyDescent="0.35">
      <c r="A617" s="93" t="s">
        <v>12388</v>
      </c>
      <c r="B617" s="93">
        <v>15.033329999999999</v>
      </c>
      <c r="C617" s="93">
        <v>-16.25</v>
      </c>
      <c r="D617" s="93" t="s">
        <v>9535</v>
      </c>
      <c r="E617" s="93" t="s">
        <v>6518</v>
      </c>
      <c r="F617" s="93" t="s">
        <v>12389</v>
      </c>
      <c r="G617" s="93">
        <v>917</v>
      </c>
      <c r="J617" t="b">
        <v>1</v>
      </c>
    </row>
    <row r="618" spans="1:10" x14ac:dyDescent="0.35">
      <c r="A618" s="93" t="s">
        <v>12374</v>
      </c>
      <c r="B618" s="93">
        <v>15.05306</v>
      </c>
      <c r="C618" s="93">
        <v>-23.603059999999999</v>
      </c>
      <c r="D618" s="93" t="s">
        <v>9435</v>
      </c>
      <c r="E618" s="93" t="s">
        <v>6518</v>
      </c>
      <c r="F618" s="93" t="s">
        <v>12375</v>
      </c>
      <c r="G618" s="93">
        <v>500</v>
      </c>
      <c r="J618" t="b">
        <v>1</v>
      </c>
    </row>
    <row r="619" spans="1:10" x14ac:dyDescent="0.35">
      <c r="A619" s="93" t="s">
        <v>13279</v>
      </c>
      <c r="B619" s="93">
        <v>15.331670000000001</v>
      </c>
      <c r="C619" s="93">
        <v>32.65</v>
      </c>
      <c r="D619" s="93" t="s">
        <v>9546</v>
      </c>
      <c r="E619" s="93" t="s">
        <v>6518</v>
      </c>
      <c r="F619" s="93" t="s">
        <v>13280</v>
      </c>
      <c r="G619" s="93">
        <v>917</v>
      </c>
      <c r="J619" t="b">
        <v>1</v>
      </c>
    </row>
    <row r="620" spans="1:10" x14ac:dyDescent="0.35">
      <c r="A620" s="93" t="s">
        <v>13266</v>
      </c>
      <c r="B620" s="93">
        <v>15.477220000000001</v>
      </c>
      <c r="C620" s="93">
        <v>32.55556</v>
      </c>
      <c r="D620" s="93" t="s">
        <v>9546</v>
      </c>
      <c r="E620" s="93" t="s">
        <v>6518</v>
      </c>
      <c r="F620" s="93" t="s">
        <v>13267</v>
      </c>
      <c r="G620" s="93">
        <v>10000</v>
      </c>
      <c r="J620" t="b">
        <v>1</v>
      </c>
    </row>
    <row r="621" spans="1:10" x14ac:dyDescent="0.35">
      <c r="A621" s="93" t="s">
        <v>13262</v>
      </c>
      <c r="B621" s="93">
        <v>15.52333</v>
      </c>
      <c r="C621" s="93">
        <v>32.54833</v>
      </c>
      <c r="D621" s="93" t="s">
        <v>9546</v>
      </c>
      <c r="E621" s="93" t="s">
        <v>6518</v>
      </c>
      <c r="F621" s="93" t="s">
        <v>13263</v>
      </c>
      <c r="G621" s="93">
        <v>250</v>
      </c>
      <c r="J621" t="b">
        <v>1</v>
      </c>
    </row>
    <row r="622" spans="1:10" x14ac:dyDescent="0.35">
      <c r="A622" s="93" t="s">
        <v>12408</v>
      </c>
      <c r="B622" s="93">
        <v>15.599</v>
      </c>
      <c r="C622" s="93">
        <v>-13.554</v>
      </c>
      <c r="D622" s="93" t="s">
        <v>9535</v>
      </c>
      <c r="E622" s="93" t="s">
        <v>6518</v>
      </c>
      <c r="F622" s="93" t="s">
        <v>12409</v>
      </c>
      <c r="G622" s="93">
        <v>600</v>
      </c>
      <c r="J622" t="b">
        <v>1</v>
      </c>
    </row>
    <row r="623" spans="1:10" x14ac:dyDescent="0.35">
      <c r="A623" s="93" t="s">
        <v>12258</v>
      </c>
      <c r="B623" s="93">
        <v>15.7387</v>
      </c>
      <c r="C623" s="93">
        <v>-86.85</v>
      </c>
      <c r="D623" s="93" t="s">
        <v>9488</v>
      </c>
      <c r="E623" s="93" t="s">
        <v>6444</v>
      </c>
      <c r="F623" s="93" t="s">
        <v>12259</v>
      </c>
      <c r="G623" s="93">
        <v>500</v>
      </c>
      <c r="J623" t="b">
        <v>1</v>
      </c>
    </row>
    <row r="624" spans="1:10" x14ac:dyDescent="0.35">
      <c r="A624" s="93" t="s">
        <v>13596</v>
      </c>
      <c r="B624" s="93">
        <v>15.8736</v>
      </c>
      <c r="C624" s="93">
        <v>38.464100000000002</v>
      </c>
      <c r="D624" s="93" t="s">
        <v>9468</v>
      </c>
      <c r="E624" s="93" t="s">
        <v>6518</v>
      </c>
      <c r="F624" s="93" t="s">
        <v>13597</v>
      </c>
      <c r="G624" s="93">
        <v>500</v>
      </c>
      <c r="J624" t="b">
        <v>1</v>
      </c>
    </row>
    <row r="625" spans="1:10" x14ac:dyDescent="0.35">
      <c r="A625" s="93" t="s">
        <v>12386</v>
      </c>
      <c r="B625" s="93">
        <v>16.031870000000001</v>
      </c>
      <c r="C625" s="93">
        <v>-16.422280000000001</v>
      </c>
      <c r="D625" s="93" t="s">
        <v>9535</v>
      </c>
      <c r="E625" s="93" t="s">
        <v>6518</v>
      </c>
      <c r="F625" s="93" t="s">
        <v>12387</v>
      </c>
      <c r="G625" s="93">
        <v>1500</v>
      </c>
      <c r="J625" t="b">
        <v>1</v>
      </c>
    </row>
    <row r="626" spans="1:10" x14ac:dyDescent="0.35">
      <c r="A626" s="93" t="s">
        <v>12390</v>
      </c>
      <c r="B626" s="93">
        <v>16.233000000000001</v>
      </c>
      <c r="C626" s="93">
        <v>-16.233000000000001</v>
      </c>
      <c r="D626" s="93" t="s">
        <v>9535</v>
      </c>
      <c r="E626" s="93" t="s">
        <v>6518</v>
      </c>
      <c r="F626" s="93" t="s">
        <v>12391</v>
      </c>
      <c r="G626" s="93">
        <v>400</v>
      </c>
      <c r="J626" t="b">
        <v>1</v>
      </c>
    </row>
    <row r="627" spans="1:10" x14ac:dyDescent="0.35">
      <c r="A627" s="93" t="s">
        <v>12392</v>
      </c>
      <c r="B627" s="93">
        <v>16.440000000000001</v>
      </c>
      <c r="C627" s="93">
        <v>-15.8</v>
      </c>
      <c r="D627" s="93" t="s">
        <v>9535</v>
      </c>
      <c r="E627" s="93" t="s">
        <v>6518</v>
      </c>
      <c r="F627" s="93" t="s">
        <v>12393</v>
      </c>
      <c r="G627" s="93">
        <v>5000</v>
      </c>
      <c r="J627" t="b">
        <v>1</v>
      </c>
    </row>
    <row r="628" spans="1:10" x14ac:dyDescent="0.35">
      <c r="A628" s="93" t="s">
        <v>12400</v>
      </c>
      <c r="B628" s="93">
        <v>16.5352</v>
      </c>
      <c r="C628" s="93">
        <v>-15.1922</v>
      </c>
      <c r="D628" s="93" t="s">
        <v>9535</v>
      </c>
      <c r="E628" s="93" t="s">
        <v>6518</v>
      </c>
      <c r="F628" s="93" t="s">
        <v>12401</v>
      </c>
      <c r="G628" s="93">
        <v>300</v>
      </c>
      <c r="J628" t="b">
        <v>1</v>
      </c>
    </row>
    <row r="629" spans="1:10" x14ac:dyDescent="0.35">
      <c r="A629" s="93" t="s">
        <v>12245</v>
      </c>
      <c r="B629" s="93">
        <v>19.409199999999998</v>
      </c>
      <c r="C629" s="93">
        <v>-99.688999999999993</v>
      </c>
      <c r="D629" s="93" t="s">
        <v>9512</v>
      </c>
      <c r="E629" s="93" t="s">
        <v>6444</v>
      </c>
      <c r="F629" s="93" t="s">
        <v>12246</v>
      </c>
      <c r="G629" s="93">
        <v>300</v>
      </c>
      <c r="J629" t="b">
        <v>1</v>
      </c>
    </row>
    <row r="630" spans="1:10" x14ac:dyDescent="0.35">
      <c r="A630" s="93" t="s">
        <v>12247</v>
      </c>
      <c r="B630" s="93">
        <v>19.438300000000002</v>
      </c>
      <c r="C630" s="93">
        <v>-98.887299999999996</v>
      </c>
      <c r="D630" s="93" t="s">
        <v>9512</v>
      </c>
      <c r="E630" s="93" t="s">
        <v>6444</v>
      </c>
      <c r="F630" s="93" t="s">
        <v>12248</v>
      </c>
      <c r="G630" s="93">
        <v>1200</v>
      </c>
      <c r="J630" t="b">
        <v>1</v>
      </c>
    </row>
    <row r="631" spans="1:10" x14ac:dyDescent="0.35">
      <c r="A631" s="93" t="s">
        <v>12249</v>
      </c>
      <c r="B631" s="93">
        <v>19.5</v>
      </c>
      <c r="C631" s="93">
        <v>-98.85</v>
      </c>
      <c r="D631" s="93" t="s">
        <v>9512</v>
      </c>
      <c r="E631" s="93" t="s">
        <v>6444</v>
      </c>
      <c r="F631" s="93" t="s">
        <v>12250</v>
      </c>
      <c r="G631" s="93">
        <v>4350</v>
      </c>
      <c r="J631" t="b">
        <v>1</v>
      </c>
    </row>
    <row r="632" spans="1:10" x14ac:dyDescent="0.35">
      <c r="A632" s="93" t="s">
        <v>13297</v>
      </c>
      <c r="B632" s="93">
        <v>19.5</v>
      </c>
      <c r="C632" s="93">
        <v>33.4</v>
      </c>
      <c r="D632" s="93" t="s">
        <v>9546</v>
      </c>
      <c r="E632" s="93" t="s">
        <v>6446</v>
      </c>
      <c r="F632" s="93" t="s">
        <v>13298</v>
      </c>
      <c r="G632" s="93">
        <v>3000</v>
      </c>
      <c r="J632" t="b">
        <v>1</v>
      </c>
    </row>
    <row r="633" spans="1:10" x14ac:dyDescent="0.35">
      <c r="A633" s="93" t="s">
        <v>12251</v>
      </c>
      <c r="B633" s="93">
        <v>19.529299999999999</v>
      </c>
      <c r="C633" s="93">
        <v>-98.846100000000007</v>
      </c>
      <c r="D633" s="93" t="s">
        <v>9512</v>
      </c>
      <c r="E633" s="93" t="s">
        <v>6518</v>
      </c>
      <c r="F633" s="93" t="s">
        <v>12252</v>
      </c>
      <c r="G633" s="93">
        <v>300</v>
      </c>
      <c r="I633" s="93" t="s">
        <v>12253</v>
      </c>
      <c r="J633" t="b">
        <v>1</v>
      </c>
    </row>
    <row r="634" spans="1:10" x14ac:dyDescent="0.35">
      <c r="A634" s="93" t="s">
        <v>12254</v>
      </c>
      <c r="B634" s="93">
        <v>19.655000000000001</v>
      </c>
      <c r="C634" s="93">
        <v>-98.518000000000001</v>
      </c>
      <c r="D634" s="93" t="s">
        <v>9512</v>
      </c>
      <c r="E634" s="93" t="s">
        <v>6444</v>
      </c>
      <c r="F634" s="93" t="s">
        <v>12255</v>
      </c>
      <c r="G634" s="93">
        <v>200</v>
      </c>
      <c r="J634" t="b">
        <v>1</v>
      </c>
    </row>
    <row r="635" spans="1:10" x14ac:dyDescent="0.35">
      <c r="A635" s="93" t="s">
        <v>13753</v>
      </c>
      <c r="B635" s="93">
        <v>20.264289999999999</v>
      </c>
      <c r="C635" s="93">
        <v>85.806348999999997</v>
      </c>
      <c r="D635" s="93" t="s">
        <v>13703</v>
      </c>
      <c r="E635" s="93" t="s">
        <v>6444</v>
      </c>
      <c r="F635" s="93" t="s">
        <v>13754</v>
      </c>
      <c r="G635" s="93">
        <v>1000</v>
      </c>
      <c r="J635" t="b">
        <v>1</v>
      </c>
    </row>
    <row r="636" spans="1:10" x14ac:dyDescent="0.35">
      <c r="A636" s="93" t="s">
        <v>13755</v>
      </c>
      <c r="B636" s="93">
        <v>20.416699999999999</v>
      </c>
      <c r="C636" s="93">
        <v>85.916600000000003</v>
      </c>
      <c r="D636" s="93" t="s">
        <v>13703</v>
      </c>
      <c r="E636" s="159" t="s">
        <v>6444</v>
      </c>
      <c r="F636" s="93" t="s">
        <v>13756</v>
      </c>
      <c r="G636" s="93">
        <v>1800</v>
      </c>
      <c r="J636" t="b">
        <v>1</v>
      </c>
    </row>
    <row r="637" spans="1:10" x14ac:dyDescent="0.35">
      <c r="A637" s="93" t="s">
        <v>12243</v>
      </c>
      <c r="B637" s="93">
        <v>20.579270000000001</v>
      </c>
      <c r="C637" s="93">
        <v>-100.81929</v>
      </c>
      <c r="D637" s="93" t="s">
        <v>9512</v>
      </c>
      <c r="E637" s="93" t="s">
        <v>6444</v>
      </c>
      <c r="F637" s="93" t="s">
        <v>12244</v>
      </c>
      <c r="G637" s="93">
        <v>1050</v>
      </c>
      <c r="J637" t="b">
        <v>1</v>
      </c>
    </row>
    <row r="638" spans="1:10" x14ac:dyDescent="0.35">
      <c r="A638" s="93" t="s">
        <v>13718</v>
      </c>
      <c r="B638" s="93">
        <v>20.7</v>
      </c>
      <c r="C638" s="93">
        <v>77.066670000000002</v>
      </c>
      <c r="D638" s="93" t="s">
        <v>13703</v>
      </c>
      <c r="E638" s="93" t="s">
        <v>6444</v>
      </c>
      <c r="F638" s="93" t="s">
        <v>13719</v>
      </c>
      <c r="G638" s="93">
        <v>2000</v>
      </c>
      <c r="J638" t="b">
        <v>1</v>
      </c>
    </row>
    <row r="639" spans="1:10" x14ac:dyDescent="0.35">
      <c r="A639" s="93" t="s">
        <v>12237</v>
      </c>
      <c r="B639" s="93">
        <v>20.745000000000001</v>
      </c>
      <c r="C639" s="93">
        <v>-101.327</v>
      </c>
      <c r="D639" s="93" t="s">
        <v>9512</v>
      </c>
      <c r="E639" s="93" t="s">
        <v>6444</v>
      </c>
      <c r="F639" s="93" t="s">
        <v>12238</v>
      </c>
      <c r="G639" s="93">
        <v>300</v>
      </c>
      <c r="J639" t="b">
        <v>1</v>
      </c>
    </row>
    <row r="640" spans="1:10" x14ac:dyDescent="0.35">
      <c r="A640" s="93" t="s">
        <v>12241</v>
      </c>
      <c r="B640" s="93">
        <v>22.226500000000001</v>
      </c>
      <c r="C640" s="93">
        <v>-100.84908</v>
      </c>
      <c r="D640" s="93" t="s">
        <v>9512</v>
      </c>
      <c r="E640" s="93" t="s">
        <v>6518</v>
      </c>
      <c r="F640" s="93" t="s">
        <v>12242</v>
      </c>
      <c r="G640" s="93">
        <v>200</v>
      </c>
      <c r="J640" t="b">
        <v>1</v>
      </c>
    </row>
    <row r="641" spans="1:10" x14ac:dyDescent="0.35">
      <c r="A641" s="93" t="s">
        <v>13216</v>
      </c>
      <c r="B641" s="93">
        <v>22.403099999999998</v>
      </c>
      <c r="C641" s="93">
        <v>31.595279999999999</v>
      </c>
      <c r="D641" s="93" t="s">
        <v>9462</v>
      </c>
      <c r="E641" s="93" t="s">
        <v>6444</v>
      </c>
      <c r="F641" s="93" t="s">
        <v>13217</v>
      </c>
      <c r="G641" s="93">
        <v>500</v>
      </c>
      <c r="J641" t="b">
        <v>1</v>
      </c>
    </row>
    <row r="642" spans="1:10" x14ac:dyDescent="0.35">
      <c r="A642" s="93" t="s">
        <v>13757</v>
      </c>
      <c r="B642" s="93">
        <v>22.759799999999998</v>
      </c>
      <c r="C642" s="93">
        <v>88.426900000000003</v>
      </c>
      <c r="D642" s="93" t="s">
        <v>13703</v>
      </c>
      <c r="E642" s="93" t="s">
        <v>6444</v>
      </c>
      <c r="F642" s="93" t="s">
        <v>13758</v>
      </c>
      <c r="G642" s="93">
        <v>500</v>
      </c>
      <c r="J642" t="b">
        <v>1</v>
      </c>
    </row>
    <row r="643" spans="1:10" x14ac:dyDescent="0.35">
      <c r="A643" s="93" t="s">
        <v>13738</v>
      </c>
      <c r="B643" s="93">
        <v>23.215399999999999</v>
      </c>
      <c r="C643" s="93">
        <v>79.965999999999994</v>
      </c>
      <c r="D643" s="93" t="s">
        <v>13703</v>
      </c>
      <c r="E643" s="93" t="s">
        <v>6444</v>
      </c>
      <c r="F643" s="93" t="s">
        <v>13739</v>
      </c>
      <c r="G643" s="93">
        <v>1000</v>
      </c>
      <c r="J643" t="b">
        <v>1</v>
      </c>
    </row>
    <row r="644" spans="1:10" x14ac:dyDescent="0.35">
      <c r="A644" s="93" t="s">
        <v>13716</v>
      </c>
      <c r="B644" s="93">
        <v>23.337399999999999</v>
      </c>
      <c r="C644" s="93">
        <v>76.806299999999993</v>
      </c>
      <c r="D644" s="93" t="s">
        <v>13703</v>
      </c>
      <c r="E644" s="93" t="s">
        <v>6444</v>
      </c>
      <c r="F644" s="93" t="s">
        <v>13717</v>
      </c>
      <c r="G644" s="93">
        <v>500</v>
      </c>
      <c r="J644" t="b">
        <v>1</v>
      </c>
    </row>
    <row r="645" spans="1:10" x14ac:dyDescent="0.35">
      <c r="A645" s="93" t="s">
        <v>13702</v>
      </c>
      <c r="B645" s="93">
        <v>23.361999999999998</v>
      </c>
      <c r="C645" s="93">
        <v>72.929199999999994</v>
      </c>
      <c r="D645" s="93" t="s">
        <v>13703</v>
      </c>
      <c r="E645" s="93" t="s">
        <v>6444</v>
      </c>
      <c r="F645" s="93" t="s">
        <v>13704</v>
      </c>
      <c r="G645" s="93">
        <v>200</v>
      </c>
      <c r="J645" t="b">
        <v>1</v>
      </c>
    </row>
    <row r="646" spans="1:10" x14ac:dyDescent="0.35">
      <c r="A646" s="93" t="s">
        <v>13749</v>
      </c>
      <c r="B646" s="93">
        <v>23.425999999999998</v>
      </c>
      <c r="C646" s="93">
        <v>85.316000000000003</v>
      </c>
      <c r="D646" s="93" t="s">
        <v>13703</v>
      </c>
      <c r="E646" s="93" t="s">
        <v>6444</v>
      </c>
      <c r="F646" s="93" t="s">
        <v>13750</v>
      </c>
      <c r="G646" s="93">
        <v>1500</v>
      </c>
      <c r="J646" t="b">
        <v>1</v>
      </c>
    </row>
    <row r="647" spans="1:10" x14ac:dyDescent="0.35">
      <c r="A647" s="93" t="s">
        <v>13764</v>
      </c>
      <c r="B647" s="93">
        <v>23.991800000000001</v>
      </c>
      <c r="C647" s="93">
        <v>90.407300000000006</v>
      </c>
      <c r="D647" s="93" t="s">
        <v>13760</v>
      </c>
      <c r="E647" s="93" t="s">
        <v>6444</v>
      </c>
      <c r="F647" s="93" t="s">
        <v>13765</v>
      </c>
      <c r="G647" s="93">
        <v>1800</v>
      </c>
      <c r="J647" t="b">
        <v>1</v>
      </c>
    </row>
    <row r="648" spans="1:10" x14ac:dyDescent="0.35">
      <c r="A648" s="93" t="s">
        <v>13762</v>
      </c>
      <c r="B648" s="93">
        <v>24.036999999999999</v>
      </c>
      <c r="C648" s="93">
        <v>90.396000000000001</v>
      </c>
      <c r="D648" s="93" t="s">
        <v>13760</v>
      </c>
      <c r="E648" s="93" t="s">
        <v>6444</v>
      </c>
      <c r="F648" s="93" t="s">
        <v>13763</v>
      </c>
      <c r="G648" s="93">
        <v>500</v>
      </c>
      <c r="J648" t="b">
        <v>1</v>
      </c>
    </row>
    <row r="649" spans="1:10" x14ac:dyDescent="0.35">
      <c r="A649" s="93" t="s">
        <v>13759</v>
      </c>
      <c r="B649" s="93">
        <v>24.38</v>
      </c>
      <c r="C649" s="93">
        <v>90.14</v>
      </c>
      <c r="D649" s="93" t="s">
        <v>13760</v>
      </c>
      <c r="E649" s="93" t="s">
        <v>6444</v>
      </c>
      <c r="F649" s="93" t="s">
        <v>13761</v>
      </c>
      <c r="G649" s="93">
        <v>1800</v>
      </c>
      <c r="J649" t="b">
        <v>1</v>
      </c>
    </row>
    <row r="650" spans="1:10" x14ac:dyDescent="0.35">
      <c r="A650" s="93" t="s">
        <v>13740</v>
      </c>
      <c r="B650" s="93">
        <v>25.254999999999999</v>
      </c>
      <c r="C650" s="93">
        <v>82.984800000000007</v>
      </c>
      <c r="D650" s="93" t="s">
        <v>13703</v>
      </c>
      <c r="E650" s="93" t="s">
        <v>6444</v>
      </c>
      <c r="F650" s="93" t="s">
        <v>13741</v>
      </c>
      <c r="G650" s="93">
        <v>200</v>
      </c>
      <c r="J650" t="b">
        <v>1</v>
      </c>
    </row>
    <row r="651" spans="1:10" x14ac:dyDescent="0.35">
      <c r="A651" s="93" t="s">
        <v>13742</v>
      </c>
      <c r="B651" s="93">
        <v>25.254999999999999</v>
      </c>
      <c r="C651" s="93">
        <v>82.984800000000007</v>
      </c>
      <c r="D651" s="93" t="s">
        <v>13703</v>
      </c>
      <c r="E651" s="93" t="s">
        <v>6444</v>
      </c>
      <c r="F651" s="93" t="s">
        <v>13743</v>
      </c>
      <c r="G651" s="93">
        <v>200</v>
      </c>
      <c r="J651" t="b">
        <v>1</v>
      </c>
    </row>
    <row r="652" spans="1:10" s="97" customFormat="1" x14ac:dyDescent="0.35">
      <c r="A652" s="93" t="s">
        <v>12239</v>
      </c>
      <c r="B652" s="93">
        <v>25.353494000000001</v>
      </c>
      <c r="C652" s="93">
        <v>-101.031271</v>
      </c>
      <c r="D652" s="93" t="s">
        <v>9512</v>
      </c>
      <c r="E652" s="93" t="s">
        <v>6444</v>
      </c>
      <c r="F652" s="93" t="s">
        <v>12240</v>
      </c>
      <c r="G652" s="93">
        <v>800</v>
      </c>
      <c r="H652" s="93"/>
      <c r="I652"/>
      <c r="J652" t="b">
        <v>1</v>
      </c>
    </row>
    <row r="653" spans="1:10" s="97" customFormat="1" x14ac:dyDescent="0.35">
      <c r="A653" s="93" t="s">
        <v>13110</v>
      </c>
      <c r="B653" s="93">
        <v>25.466439999999999</v>
      </c>
      <c r="C653" s="93">
        <v>30.542439999999999</v>
      </c>
      <c r="D653" s="93" t="s">
        <v>9462</v>
      </c>
      <c r="E653" s="93" t="s">
        <v>6518</v>
      </c>
      <c r="F653" s="93" t="s">
        <v>13111</v>
      </c>
      <c r="G653" s="93">
        <v>300</v>
      </c>
      <c r="H653" s="93"/>
      <c r="I653"/>
      <c r="J653" t="b">
        <v>1</v>
      </c>
    </row>
    <row r="654" spans="1:10" x14ac:dyDescent="0.35">
      <c r="A654" s="93" t="s">
        <v>12235</v>
      </c>
      <c r="B654" s="93">
        <v>25.532900000000001</v>
      </c>
      <c r="C654" s="93">
        <v>-103.24159</v>
      </c>
      <c r="D654" s="93" t="s">
        <v>9512</v>
      </c>
      <c r="E654" s="93" t="s">
        <v>6444</v>
      </c>
      <c r="F654" s="93" t="s">
        <v>12236</v>
      </c>
      <c r="G654" s="93">
        <v>200</v>
      </c>
      <c r="J654" t="b">
        <v>1</v>
      </c>
    </row>
    <row r="655" spans="1:10" x14ac:dyDescent="0.35">
      <c r="A655" s="93" t="s">
        <v>12256</v>
      </c>
      <c r="B655" s="93">
        <v>25.95</v>
      </c>
      <c r="C655" s="93">
        <v>-98.0167</v>
      </c>
      <c r="D655" s="93" t="s">
        <v>9512</v>
      </c>
      <c r="E655" s="93" t="s">
        <v>6444</v>
      </c>
      <c r="F655" s="93" t="s">
        <v>12257</v>
      </c>
      <c r="G655" s="93">
        <v>1600</v>
      </c>
      <c r="J655" t="b">
        <v>1</v>
      </c>
    </row>
    <row r="656" spans="1:10" x14ac:dyDescent="0.35">
      <c r="A656" s="93" t="s">
        <v>13751</v>
      </c>
      <c r="B656" s="93">
        <v>25.978999999999999</v>
      </c>
      <c r="C656" s="93">
        <v>85.68</v>
      </c>
      <c r="D656" s="93" t="s">
        <v>13703</v>
      </c>
      <c r="E656" s="93" t="s">
        <v>6444</v>
      </c>
      <c r="F656" s="93" t="s">
        <v>13752</v>
      </c>
      <c r="G656" s="93">
        <v>1000</v>
      </c>
      <c r="J656" t="b">
        <v>1</v>
      </c>
    </row>
    <row r="657" spans="1:10" x14ac:dyDescent="0.35">
      <c r="A657" s="93" t="s">
        <v>12909</v>
      </c>
      <c r="B657" s="93">
        <v>27.016670000000001</v>
      </c>
      <c r="C657" s="93">
        <v>14.43333</v>
      </c>
      <c r="D657" s="93" t="s">
        <v>9498</v>
      </c>
      <c r="E657" s="93" t="s">
        <v>6518</v>
      </c>
      <c r="F657" s="93" t="s">
        <v>12910</v>
      </c>
      <c r="G657" s="93">
        <v>10000</v>
      </c>
      <c r="J657" t="b">
        <v>1</v>
      </c>
    </row>
    <row r="658" spans="1:10" x14ac:dyDescent="0.35">
      <c r="A658" s="93" t="s">
        <v>13747</v>
      </c>
      <c r="B658" s="93">
        <v>27.07</v>
      </c>
      <c r="C658" s="93">
        <v>84.929000000000002</v>
      </c>
      <c r="D658" s="93" t="s">
        <v>13745</v>
      </c>
      <c r="E658" s="93" t="s">
        <v>6444</v>
      </c>
      <c r="F658" s="93" t="s">
        <v>13748</v>
      </c>
      <c r="G658" s="93">
        <v>500</v>
      </c>
      <c r="J658" t="b">
        <v>1</v>
      </c>
    </row>
    <row r="659" spans="1:10" x14ac:dyDescent="0.35">
      <c r="A659" s="93" t="s">
        <v>12410</v>
      </c>
      <c r="B659" s="93">
        <v>27.175999999999998</v>
      </c>
      <c r="C659" s="93">
        <v>-13.349</v>
      </c>
      <c r="D659" s="93" t="s">
        <v>9514</v>
      </c>
      <c r="E659" s="93" t="s">
        <v>6444</v>
      </c>
      <c r="F659" s="93" t="s">
        <v>12411</v>
      </c>
      <c r="G659" s="93">
        <v>1300</v>
      </c>
      <c r="J659" t="b">
        <v>1</v>
      </c>
    </row>
    <row r="660" spans="1:10" x14ac:dyDescent="0.35">
      <c r="A660" s="93" t="s">
        <v>13167</v>
      </c>
      <c r="B660" s="93">
        <v>27.18329</v>
      </c>
      <c r="C660" s="93">
        <v>31.171759999999999</v>
      </c>
      <c r="D660" s="93" t="s">
        <v>9462</v>
      </c>
      <c r="E660" s="93" t="s">
        <v>6518</v>
      </c>
      <c r="F660" s="93" t="s">
        <v>13168</v>
      </c>
      <c r="G660" s="93">
        <v>500</v>
      </c>
      <c r="J660" t="b">
        <v>1</v>
      </c>
    </row>
    <row r="661" spans="1:10" x14ac:dyDescent="0.35">
      <c r="A661" s="93" t="s">
        <v>13165</v>
      </c>
      <c r="B661" s="93">
        <v>27.189139999999998</v>
      </c>
      <c r="C661" s="93">
        <v>31.168780000000002</v>
      </c>
      <c r="D661" s="93" t="s">
        <v>9462</v>
      </c>
      <c r="E661" s="93" t="s">
        <v>6518</v>
      </c>
      <c r="F661" s="93" t="s">
        <v>13166</v>
      </c>
      <c r="G661" s="93">
        <v>1500</v>
      </c>
      <c r="J661" t="b">
        <v>1</v>
      </c>
    </row>
    <row r="662" spans="1:10" x14ac:dyDescent="0.35">
      <c r="A662" s="93" t="s">
        <v>12233</v>
      </c>
      <c r="B662" s="93">
        <v>27.367699999999999</v>
      </c>
      <c r="C662" s="93">
        <v>-109.9278</v>
      </c>
      <c r="D662" s="93" t="s">
        <v>9512</v>
      </c>
      <c r="E662" s="93" t="s">
        <v>6444</v>
      </c>
      <c r="F662" s="93" t="s">
        <v>12234</v>
      </c>
      <c r="G662" s="93">
        <v>600</v>
      </c>
      <c r="J662" t="b">
        <v>1</v>
      </c>
    </row>
    <row r="663" spans="1:10" x14ac:dyDescent="0.35">
      <c r="A663" s="93" t="s">
        <v>13744</v>
      </c>
      <c r="B663" s="93">
        <v>27.530999999999999</v>
      </c>
      <c r="C663" s="93">
        <v>83.457700000000003</v>
      </c>
      <c r="D663" s="93" t="s">
        <v>13745</v>
      </c>
      <c r="E663" s="93" t="s">
        <v>6444</v>
      </c>
      <c r="F663" s="93" t="s">
        <v>13746</v>
      </c>
      <c r="G663" s="93">
        <v>500</v>
      </c>
      <c r="J663" t="b">
        <v>1</v>
      </c>
    </row>
    <row r="664" spans="1:10" x14ac:dyDescent="0.35">
      <c r="A664" s="93" t="s">
        <v>13720</v>
      </c>
      <c r="B664" s="93">
        <v>28.637799999999999</v>
      </c>
      <c r="C664" s="93">
        <v>77.160399999999996</v>
      </c>
      <c r="D664" s="93" t="s">
        <v>13703</v>
      </c>
      <c r="E664" s="93" t="s">
        <v>6444</v>
      </c>
      <c r="F664" s="93" t="s">
        <v>13721</v>
      </c>
      <c r="G664" s="93">
        <v>200</v>
      </c>
      <c r="J664" t="b">
        <v>1</v>
      </c>
    </row>
    <row r="665" spans="1:10" x14ac:dyDescent="0.35">
      <c r="A665" s="93" t="s">
        <v>13728</v>
      </c>
      <c r="B665" s="93">
        <v>29</v>
      </c>
      <c r="C665" s="93">
        <v>79.5</v>
      </c>
      <c r="D665" s="93" t="s">
        <v>13703</v>
      </c>
      <c r="E665" s="93" t="s">
        <v>6444</v>
      </c>
      <c r="F665" s="93" t="s">
        <v>13729</v>
      </c>
      <c r="G665" s="93">
        <v>2000</v>
      </c>
      <c r="J665" t="b">
        <v>1</v>
      </c>
    </row>
    <row r="666" spans="1:10" x14ac:dyDescent="0.35">
      <c r="A666" s="93" t="s">
        <v>13726</v>
      </c>
      <c r="B666" s="93">
        <v>29.076799999999999</v>
      </c>
      <c r="C666" s="93">
        <v>77.704873000000006</v>
      </c>
      <c r="D666" s="93" t="s">
        <v>13703</v>
      </c>
      <c r="E666" s="93" t="s">
        <v>6444</v>
      </c>
      <c r="F666" s="93" t="s">
        <v>13727</v>
      </c>
      <c r="G666" s="93">
        <v>100</v>
      </c>
      <c r="J666" t="b">
        <v>1</v>
      </c>
    </row>
    <row r="667" spans="1:10" x14ac:dyDescent="0.35">
      <c r="A667" s="93" t="s">
        <v>12945</v>
      </c>
      <c r="B667" s="93">
        <v>29.21</v>
      </c>
      <c r="C667" s="93">
        <v>25.4</v>
      </c>
      <c r="D667" s="93" t="s">
        <v>9462</v>
      </c>
      <c r="E667" s="93" t="s">
        <v>6518</v>
      </c>
      <c r="F667" s="93" t="s">
        <v>12946</v>
      </c>
      <c r="G667" s="93">
        <v>1000</v>
      </c>
      <c r="J667" t="b">
        <v>1</v>
      </c>
    </row>
    <row r="668" spans="1:10" x14ac:dyDescent="0.35">
      <c r="A668" s="93" t="s">
        <v>13129</v>
      </c>
      <c r="B668" s="93">
        <v>29.31026</v>
      </c>
      <c r="C668" s="93">
        <v>30.84327</v>
      </c>
      <c r="D668" s="93" t="s">
        <v>9462</v>
      </c>
      <c r="E668" s="93" t="s">
        <v>6518</v>
      </c>
      <c r="F668" s="93" t="s">
        <v>13130</v>
      </c>
      <c r="G668" s="93">
        <v>10000</v>
      </c>
      <c r="J668" t="b">
        <v>1</v>
      </c>
    </row>
    <row r="669" spans="1:10" x14ac:dyDescent="0.35">
      <c r="A669" s="93" t="s">
        <v>13127</v>
      </c>
      <c r="B669" s="93">
        <v>29.317547999999999</v>
      </c>
      <c r="C669" s="93">
        <v>30.821925</v>
      </c>
      <c r="D669" s="93" t="s">
        <v>9462</v>
      </c>
      <c r="E669" s="93" t="s">
        <v>6444</v>
      </c>
      <c r="F669" s="93" t="s">
        <v>13128</v>
      </c>
      <c r="G669" s="93">
        <v>4000</v>
      </c>
      <c r="J669" t="b">
        <v>1</v>
      </c>
    </row>
    <row r="670" spans="1:10" x14ac:dyDescent="0.35">
      <c r="A670" s="93" t="s">
        <v>13732</v>
      </c>
      <c r="B670" s="93">
        <v>29.584900000000001</v>
      </c>
      <c r="C670" s="93">
        <v>79.648956999999996</v>
      </c>
      <c r="D670" s="93" t="s">
        <v>13703</v>
      </c>
      <c r="E670" s="93" t="s">
        <v>6444</v>
      </c>
      <c r="F670" s="93" t="s">
        <v>13733</v>
      </c>
      <c r="G670" s="93">
        <v>1000</v>
      </c>
      <c r="J670" t="b">
        <v>1</v>
      </c>
    </row>
    <row r="671" spans="1:10" x14ac:dyDescent="0.35">
      <c r="A671" s="93" t="s">
        <v>13730</v>
      </c>
      <c r="B671" s="93">
        <v>29.589500000000001</v>
      </c>
      <c r="C671" s="93">
        <v>79.644000000000005</v>
      </c>
      <c r="D671" s="93" t="s">
        <v>13703</v>
      </c>
      <c r="E671" s="93" t="s">
        <v>6444</v>
      </c>
      <c r="F671" s="93" t="s">
        <v>13731</v>
      </c>
      <c r="G671" s="93">
        <v>1800</v>
      </c>
      <c r="J671" t="b">
        <v>1</v>
      </c>
    </row>
    <row r="672" spans="1:10" x14ac:dyDescent="0.35">
      <c r="A672" s="93" t="s">
        <v>13736</v>
      </c>
      <c r="B672" s="93">
        <v>29.6</v>
      </c>
      <c r="C672" s="93">
        <v>79.665999999999997</v>
      </c>
      <c r="D672" s="93" t="s">
        <v>13703</v>
      </c>
      <c r="E672" s="93" t="s">
        <v>6444</v>
      </c>
      <c r="F672" s="93" t="s">
        <v>13737</v>
      </c>
      <c r="G672" s="93">
        <v>1800</v>
      </c>
      <c r="J672" t="b">
        <v>1</v>
      </c>
    </row>
    <row r="673" spans="1:10" x14ac:dyDescent="0.35">
      <c r="A673" s="93" t="s">
        <v>13734</v>
      </c>
      <c r="B673" s="93">
        <v>29.608499999999999</v>
      </c>
      <c r="C673" s="93">
        <v>79.651880000000006</v>
      </c>
      <c r="D673" s="93" t="s">
        <v>13703</v>
      </c>
      <c r="E673" s="93" t="s">
        <v>6444</v>
      </c>
      <c r="F673" s="93" t="s">
        <v>13735</v>
      </c>
      <c r="G673" s="93">
        <v>1500</v>
      </c>
      <c r="J673" t="b">
        <v>1</v>
      </c>
    </row>
    <row r="674" spans="1:10" x14ac:dyDescent="0.35">
      <c r="A674" s="93" t="s">
        <v>13258</v>
      </c>
      <c r="B674" s="93">
        <v>29.925000000000001</v>
      </c>
      <c r="C674" s="93">
        <v>32.473999999999997</v>
      </c>
      <c r="D674" s="93" t="s">
        <v>9462</v>
      </c>
      <c r="E674" s="93" t="s">
        <v>6518</v>
      </c>
      <c r="F674" s="93" t="s">
        <v>13259</v>
      </c>
      <c r="G674" s="93">
        <v>100</v>
      </c>
      <c r="J674" t="b">
        <v>1</v>
      </c>
    </row>
    <row r="675" spans="1:10" x14ac:dyDescent="0.35">
      <c r="A675" s="93" t="s">
        <v>13175</v>
      </c>
      <c r="B675" s="93">
        <v>30.017939999999999</v>
      </c>
      <c r="C675" s="93">
        <v>31.206399999999999</v>
      </c>
      <c r="D675" s="93" t="s">
        <v>9462</v>
      </c>
      <c r="E675" s="93" t="s">
        <v>6518</v>
      </c>
      <c r="F675" s="93" t="s">
        <v>13176</v>
      </c>
      <c r="G675" s="93">
        <v>300</v>
      </c>
      <c r="J675" t="b">
        <v>1</v>
      </c>
    </row>
    <row r="676" spans="1:10" x14ac:dyDescent="0.35">
      <c r="A676" s="93" t="s">
        <v>13177</v>
      </c>
      <c r="B676" s="93">
        <v>30.01821</v>
      </c>
      <c r="C676" s="93">
        <v>31.20797</v>
      </c>
      <c r="D676" s="93" t="s">
        <v>9462</v>
      </c>
      <c r="E676" s="93" t="s">
        <v>6518</v>
      </c>
      <c r="F676" s="93" t="s">
        <v>13178</v>
      </c>
      <c r="G676" s="93">
        <v>1000</v>
      </c>
      <c r="J676" t="b">
        <v>1</v>
      </c>
    </row>
    <row r="677" spans="1:10" x14ac:dyDescent="0.35">
      <c r="A677" s="93" t="s">
        <v>13173</v>
      </c>
      <c r="B677" s="93">
        <v>30.023499999999999</v>
      </c>
      <c r="C677" s="93">
        <v>31.206199999999999</v>
      </c>
      <c r="D677" s="93" t="s">
        <v>9462</v>
      </c>
      <c r="E677" s="93" t="s">
        <v>6444</v>
      </c>
      <c r="F677" s="93" t="s">
        <v>13174</v>
      </c>
      <c r="G677" s="93">
        <v>400</v>
      </c>
      <c r="J677" t="b">
        <v>1</v>
      </c>
    </row>
    <row r="678" spans="1:10" x14ac:dyDescent="0.35">
      <c r="A678" s="93" t="s">
        <v>13171</v>
      </c>
      <c r="B678" s="93">
        <v>30.045000000000002</v>
      </c>
      <c r="C678" s="93">
        <v>31.204799999999999</v>
      </c>
      <c r="D678" s="93" t="s">
        <v>9462</v>
      </c>
      <c r="E678" s="93" t="s">
        <v>6444</v>
      </c>
      <c r="F678" s="93" t="s">
        <v>13172</v>
      </c>
      <c r="G678" s="93">
        <v>500</v>
      </c>
      <c r="J678" t="b">
        <v>1</v>
      </c>
    </row>
    <row r="679" spans="1:10" x14ac:dyDescent="0.35">
      <c r="A679" s="93" t="s">
        <v>13189</v>
      </c>
      <c r="B679" s="93">
        <v>30.053999999999998</v>
      </c>
      <c r="C679" s="93">
        <v>31.318999999999999</v>
      </c>
      <c r="D679" s="93" t="s">
        <v>9462</v>
      </c>
      <c r="E679" s="93" t="s">
        <v>6518</v>
      </c>
      <c r="F679" s="93" t="s">
        <v>13190</v>
      </c>
      <c r="G679" s="93">
        <v>100</v>
      </c>
      <c r="J679" t="b">
        <v>1</v>
      </c>
    </row>
    <row r="680" spans="1:10" x14ac:dyDescent="0.35">
      <c r="A680" s="93" t="s">
        <v>13183</v>
      </c>
      <c r="B680" s="93">
        <v>30.113</v>
      </c>
      <c r="C680" s="93">
        <v>31.242999999999999</v>
      </c>
      <c r="D680" s="93" t="s">
        <v>9462</v>
      </c>
      <c r="E680" s="93" t="s">
        <v>6444</v>
      </c>
      <c r="F680" s="93" t="s">
        <v>13184</v>
      </c>
      <c r="G680" s="93">
        <v>100</v>
      </c>
      <c r="J680" t="b">
        <v>1</v>
      </c>
    </row>
    <row r="681" spans="1:10" x14ac:dyDescent="0.35">
      <c r="A681" s="93" t="s">
        <v>13185</v>
      </c>
      <c r="B681" s="93">
        <v>30.138999999999999</v>
      </c>
      <c r="C681" s="93">
        <v>31.265999999999998</v>
      </c>
      <c r="D681" s="93" t="s">
        <v>9462</v>
      </c>
      <c r="E681" s="93" t="s">
        <v>6444</v>
      </c>
      <c r="F681" s="93" t="s">
        <v>13186</v>
      </c>
      <c r="G681" s="93">
        <v>250</v>
      </c>
      <c r="J681" t="b">
        <v>1</v>
      </c>
    </row>
    <row r="682" spans="1:10" x14ac:dyDescent="0.35">
      <c r="A682" s="93" t="s">
        <v>13117</v>
      </c>
      <c r="B682" s="93">
        <v>30.18</v>
      </c>
      <c r="C682" s="93">
        <v>30.57</v>
      </c>
      <c r="D682" s="93" t="s">
        <v>9462</v>
      </c>
      <c r="E682" s="93" t="s">
        <v>6444</v>
      </c>
      <c r="F682" s="93" t="s">
        <v>13118</v>
      </c>
      <c r="G682" s="93">
        <v>200</v>
      </c>
      <c r="J682" t="b">
        <v>1</v>
      </c>
    </row>
    <row r="683" spans="1:10" x14ac:dyDescent="0.35">
      <c r="A683" s="93" t="s">
        <v>13193</v>
      </c>
      <c r="B683" s="93">
        <v>30.24</v>
      </c>
      <c r="C683" s="93">
        <v>31.35</v>
      </c>
      <c r="D683" s="93" t="s">
        <v>9462</v>
      </c>
      <c r="E683" s="93" t="s">
        <v>6518</v>
      </c>
      <c r="F683" s="93" t="s">
        <v>13194</v>
      </c>
      <c r="G683" s="93">
        <v>550</v>
      </c>
      <c r="J683" t="b">
        <v>1</v>
      </c>
    </row>
    <row r="684" spans="1:10" x14ac:dyDescent="0.35">
      <c r="A684" s="93" t="s">
        <v>13187</v>
      </c>
      <c r="B684" s="93">
        <v>30.316700000000001</v>
      </c>
      <c r="C684" s="93">
        <v>31.266670000000001</v>
      </c>
      <c r="D684" s="93" t="s">
        <v>9462</v>
      </c>
      <c r="E684" s="93" t="s">
        <v>6444</v>
      </c>
      <c r="F684" s="93" t="s">
        <v>13188</v>
      </c>
      <c r="G684" s="93">
        <v>1800</v>
      </c>
      <c r="J684" t="b">
        <v>1</v>
      </c>
    </row>
    <row r="685" spans="1:10" x14ac:dyDescent="0.35">
      <c r="A685" s="93" t="s">
        <v>12418</v>
      </c>
      <c r="B685" s="93">
        <v>30.35014</v>
      </c>
      <c r="C685" s="93">
        <v>-9.47776</v>
      </c>
      <c r="D685" s="93" t="s">
        <v>9514</v>
      </c>
      <c r="E685" s="93" t="s">
        <v>6518</v>
      </c>
      <c r="F685" s="93" t="s">
        <v>12419</v>
      </c>
      <c r="G685" s="93">
        <v>300</v>
      </c>
      <c r="J685" t="b">
        <v>1</v>
      </c>
    </row>
    <row r="686" spans="1:10" x14ac:dyDescent="0.35">
      <c r="A686" s="93" t="s">
        <v>13179</v>
      </c>
      <c r="B686" s="93">
        <v>30.353000000000002</v>
      </c>
      <c r="C686" s="93">
        <v>31.224</v>
      </c>
      <c r="D686" s="93" t="s">
        <v>9462</v>
      </c>
      <c r="E686" s="93" t="s">
        <v>6518</v>
      </c>
      <c r="F686" s="93" t="s">
        <v>13180</v>
      </c>
      <c r="G686" s="93">
        <v>250</v>
      </c>
      <c r="J686" t="b">
        <v>1</v>
      </c>
    </row>
    <row r="687" spans="1:10" x14ac:dyDescent="0.35">
      <c r="A687" s="93" t="s">
        <v>13108</v>
      </c>
      <c r="B687" s="93">
        <v>30.411999999999999</v>
      </c>
      <c r="C687" s="93">
        <v>30.536999999999999</v>
      </c>
      <c r="D687" s="93" t="s">
        <v>9462</v>
      </c>
      <c r="E687" s="93" t="s">
        <v>6518</v>
      </c>
      <c r="F687" s="93" t="s">
        <v>13109</v>
      </c>
      <c r="G687" s="93">
        <v>1000</v>
      </c>
      <c r="J687" t="b">
        <v>1</v>
      </c>
    </row>
    <row r="688" spans="1:10" x14ac:dyDescent="0.35">
      <c r="A688" s="93" t="s">
        <v>13135</v>
      </c>
      <c r="B688" s="93">
        <v>30.429099999999998</v>
      </c>
      <c r="C688" s="93">
        <v>30.966194999999999</v>
      </c>
      <c r="D688" s="93" t="s">
        <v>9462</v>
      </c>
      <c r="E688" s="93" t="s">
        <v>6444</v>
      </c>
      <c r="F688" s="93" t="s">
        <v>13136</v>
      </c>
      <c r="G688" s="93">
        <v>300</v>
      </c>
      <c r="J688" t="b">
        <v>1</v>
      </c>
    </row>
    <row r="689" spans="1:10" x14ac:dyDescent="0.35">
      <c r="A689" s="93" t="s">
        <v>13089</v>
      </c>
      <c r="B689" s="93">
        <v>30.500499999999999</v>
      </c>
      <c r="C689" s="93">
        <v>30.316099999999999</v>
      </c>
      <c r="D689" s="93" t="s">
        <v>9462</v>
      </c>
      <c r="E689" s="93" t="s">
        <v>6518</v>
      </c>
      <c r="F689" s="93" t="s">
        <v>13090</v>
      </c>
      <c r="G689" s="93">
        <v>500</v>
      </c>
      <c r="I689" t="s">
        <v>13091</v>
      </c>
      <c r="J689" t="b">
        <v>1</v>
      </c>
    </row>
    <row r="690" spans="1:10" x14ac:dyDescent="0.35">
      <c r="A690" s="93" t="s">
        <v>13149</v>
      </c>
      <c r="B690" s="93">
        <v>30.533000000000001</v>
      </c>
      <c r="C690" s="93">
        <v>31.05</v>
      </c>
      <c r="D690" s="93" t="s">
        <v>9462</v>
      </c>
      <c r="E690" s="93" t="s">
        <v>6518</v>
      </c>
      <c r="F690" s="93" t="s">
        <v>13150</v>
      </c>
      <c r="G690" s="93">
        <v>5000</v>
      </c>
      <c r="J690" t="b">
        <v>1</v>
      </c>
    </row>
    <row r="691" spans="1:10" x14ac:dyDescent="0.35">
      <c r="A691" s="93" t="s">
        <v>13222</v>
      </c>
      <c r="B691" s="93">
        <v>30.5441</v>
      </c>
      <c r="C691" s="93">
        <v>31.747800000000002</v>
      </c>
      <c r="D691" s="93" t="s">
        <v>9462</v>
      </c>
      <c r="E691" s="93" t="s">
        <v>6518</v>
      </c>
      <c r="F691" s="93" t="s">
        <v>13223</v>
      </c>
      <c r="G691" s="93">
        <v>500</v>
      </c>
      <c r="J691" t="b">
        <v>1</v>
      </c>
    </row>
    <row r="692" spans="1:10" x14ac:dyDescent="0.35">
      <c r="A692" s="93" t="s">
        <v>13143</v>
      </c>
      <c r="B692" s="93">
        <v>30.557600000000001</v>
      </c>
      <c r="C692" s="93">
        <v>31.013400000000001</v>
      </c>
      <c r="D692" s="93" t="s">
        <v>9462</v>
      </c>
      <c r="E692" s="93" t="s">
        <v>6518</v>
      </c>
      <c r="F692" s="93" t="s">
        <v>13144</v>
      </c>
      <c r="G692" s="93">
        <v>100</v>
      </c>
      <c r="J692" t="b">
        <v>1</v>
      </c>
    </row>
    <row r="693" spans="1:10" x14ac:dyDescent="0.35">
      <c r="A693" s="93" t="s">
        <v>13212</v>
      </c>
      <c r="B693" s="93">
        <v>30.566700000000001</v>
      </c>
      <c r="C693" s="93">
        <v>31.566700000000001</v>
      </c>
      <c r="D693" s="93" t="s">
        <v>9462</v>
      </c>
      <c r="E693" s="93" t="s">
        <v>6444</v>
      </c>
      <c r="F693" s="93" t="s">
        <v>13213</v>
      </c>
      <c r="G693" s="93">
        <v>800</v>
      </c>
      <c r="J693" t="b">
        <v>1</v>
      </c>
    </row>
    <row r="694" spans="1:10" x14ac:dyDescent="0.35">
      <c r="A694" s="93" t="s">
        <v>13202</v>
      </c>
      <c r="B694" s="93">
        <v>30.587</v>
      </c>
      <c r="C694" s="93">
        <v>31.481999999999999</v>
      </c>
      <c r="D694" s="93" t="s">
        <v>9462</v>
      </c>
      <c r="E694" s="93" t="s">
        <v>6518</v>
      </c>
      <c r="F694" s="93" t="s">
        <v>13203</v>
      </c>
      <c r="G694" s="93">
        <v>1000</v>
      </c>
      <c r="J694" t="b">
        <v>1</v>
      </c>
    </row>
    <row r="695" spans="1:10" x14ac:dyDescent="0.35">
      <c r="A695" s="93" t="s">
        <v>13197</v>
      </c>
      <c r="B695" s="93">
        <v>30.6006</v>
      </c>
      <c r="C695" s="93">
        <v>31.373899999999999</v>
      </c>
      <c r="D695" s="93" t="s">
        <v>9462</v>
      </c>
      <c r="E695" s="93" t="s">
        <v>6444</v>
      </c>
      <c r="F695" s="102" t="s">
        <v>13198</v>
      </c>
      <c r="G695" s="93">
        <v>270</v>
      </c>
      <c r="H695" s="102"/>
      <c r="I695" s="93" t="s">
        <v>13199</v>
      </c>
      <c r="J695" t="b">
        <v>1</v>
      </c>
    </row>
    <row r="696" spans="1:10" x14ac:dyDescent="0.35">
      <c r="A696" s="93" t="s">
        <v>13238</v>
      </c>
      <c r="B696" s="93">
        <v>30.61655</v>
      </c>
      <c r="C696" s="93">
        <v>32.241199999999999</v>
      </c>
      <c r="D696" s="93" t="s">
        <v>9462</v>
      </c>
      <c r="E696" s="93" t="s">
        <v>6518</v>
      </c>
      <c r="F696" s="93" t="s">
        <v>13239</v>
      </c>
      <c r="G696" s="93">
        <v>300</v>
      </c>
      <c r="J696" t="b">
        <v>1</v>
      </c>
    </row>
    <row r="697" spans="1:10" x14ac:dyDescent="0.35">
      <c r="A697" s="93" t="s">
        <v>13240</v>
      </c>
      <c r="B697" s="93">
        <v>30.619</v>
      </c>
      <c r="C697" s="93">
        <v>32.250999999999998</v>
      </c>
      <c r="D697" s="93" t="s">
        <v>9462</v>
      </c>
      <c r="E697" s="93" t="s">
        <v>6518</v>
      </c>
      <c r="F697" s="93" t="s">
        <v>13241</v>
      </c>
      <c r="G697" s="93">
        <v>1000</v>
      </c>
      <c r="J697" t="b">
        <v>1</v>
      </c>
    </row>
    <row r="698" spans="1:10" x14ac:dyDescent="0.35">
      <c r="A698" s="93" t="s">
        <v>13242</v>
      </c>
      <c r="B698" s="93">
        <v>30.623000000000001</v>
      </c>
      <c r="C698" s="93">
        <v>32.262</v>
      </c>
      <c r="D698" s="93" t="s">
        <v>9462</v>
      </c>
      <c r="E698" s="93" t="s">
        <v>6518</v>
      </c>
      <c r="F698" s="93" t="s">
        <v>13243</v>
      </c>
      <c r="G698" s="93">
        <v>500</v>
      </c>
      <c r="J698" t="b">
        <v>1</v>
      </c>
    </row>
    <row r="699" spans="1:10" x14ac:dyDescent="0.35">
      <c r="A699" s="93" t="s">
        <v>13104</v>
      </c>
      <c r="B699" s="93">
        <v>30.755299999999998</v>
      </c>
      <c r="C699" s="93">
        <v>30.484719999999999</v>
      </c>
      <c r="D699" s="93" t="s">
        <v>9462</v>
      </c>
      <c r="E699" s="93" t="s">
        <v>6444</v>
      </c>
      <c r="F699" s="93" t="s">
        <v>13105</v>
      </c>
      <c r="G699" s="93">
        <v>200</v>
      </c>
      <c r="J699" t="b">
        <v>1</v>
      </c>
    </row>
    <row r="700" spans="1:10" x14ac:dyDescent="0.35">
      <c r="A700" s="93" t="s">
        <v>13155</v>
      </c>
      <c r="B700" s="93">
        <v>30.783300000000001</v>
      </c>
      <c r="C700" s="93">
        <v>31.116599999999998</v>
      </c>
      <c r="D700" s="93" t="s">
        <v>9462</v>
      </c>
      <c r="E700" s="93" t="s">
        <v>6444</v>
      </c>
      <c r="F700" s="93" t="s">
        <v>13156</v>
      </c>
      <c r="G700" s="93">
        <v>100</v>
      </c>
      <c r="J700" t="b">
        <v>1</v>
      </c>
    </row>
    <row r="701" spans="1:10" x14ac:dyDescent="0.35">
      <c r="A701" s="93" t="s">
        <v>13157</v>
      </c>
      <c r="B701" s="93">
        <v>30.78659</v>
      </c>
      <c r="C701" s="93">
        <v>31.120039999999999</v>
      </c>
      <c r="D701" s="93" t="s">
        <v>9462</v>
      </c>
      <c r="E701" s="93" t="s">
        <v>6518</v>
      </c>
      <c r="F701" s="93" t="s">
        <v>13158</v>
      </c>
      <c r="G701" s="93">
        <v>2500</v>
      </c>
      <c r="J701" t="b">
        <v>1</v>
      </c>
    </row>
    <row r="702" spans="1:10" x14ac:dyDescent="0.35">
      <c r="A702" s="93" t="s">
        <v>13141</v>
      </c>
      <c r="B702" s="93">
        <v>30.825500000000002</v>
      </c>
      <c r="C702" s="93">
        <v>30.995799999999999</v>
      </c>
      <c r="D702" s="93" t="s">
        <v>9462</v>
      </c>
      <c r="E702" s="93" t="s">
        <v>6518</v>
      </c>
      <c r="F702" s="93" t="s">
        <v>13142</v>
      </c>
      <c r="G702" s="93">
        <v>1000</v>
      </c>
      <c r="J702" t="b">
        <v>1</v>
      </c>
    </row>
    <row r="703" spans="1:10" x14ac:dyDescent="0.35">
      <c r="A703" s="93" t="s">
        <v>13163</v>
      </c>
      <c r="B703" s="93">
        <v>30.866700000000002</v>
      </c>
      <c r="C703" s="93">
        <v>31.166699999999999</v>
      </c>
      <c r="D703" s="93" t="s">
        <v>9462</v>
      </c>
      <c r="E703" s="93" t="s">
        <v>6518</v>
      </c>
      <c r="F703" s="93" t="s">
        <v>13164</v>
      </c>
      <c r="G703" s="93">
        <v>1000</v>
      </c>
      <c r="J703" t="b">
        <v>1</v>
      </c>
    </row>
    <row r="704" spans="1:10" x14ac:dyDescent="0.35">
      <c r="A704" s="93" t="s">
        <v>13707</v>
      </c>
      <c r="B704" s="93">
        <v>30.904199999999999</v>
      </c>
      <c r="C704" s="93">
        <v>75.806399999999996</v>
      </c>
      <c r="D704" s="93" t="s">
        <v>13703</v>
      </c>
      <c r="E704" s="93" t="s">
        <v>6444</v>
      </c>
      <c r="F704" s="93" t="s">
        <v>13708</v>
      </c>
      <c r="G704" s="93">
        <v>200</v>
      </c>
      <c r="J704" t="b">
        <v>1</v>
      </c>
    </row>
    <row r="705" spans="1:10" x14ac:dyDescent="0.35">
      <c r="A705" s="93" t="s">
        <v>13072</v>
      </c>
      <c r="B705" s="93">
        <v>30.91</v>
      </c>
      <c r="C705" s="93">
        <v>29.96</v>
      </c>
      <c r="D705" s="93" t="s">
        <v>9462</v>
      </c>
      <c r="E705" s="93" t="s">
        <v>6518</v>
      </c>
      <c r="F705" s="93" t="s">
        <v>13073</v>
      </c>
      <c r="G705" s="93">
        <v>2000</v>
      </c>
      <c r="J705" t="b">
        <v>1</v>
      </c>
    </row>
    <row r="706" spans="1:10" x14ac:dyDescent="0.35">
      <c r="A706" s="93" t="s">
        <v>13195</v>
      </c>
      <c r="B706" s="93">
        <v>31.043500000000002</v>
      </c>
      <c r="C706" s="93">
        <v>31.355699999999999</v>
      </c>
      <c r="D706" s="93" t="s">
        <v>9462</v>
      </c>
      <c r="E706" s="93" t="s">
        <v>2</v>
      </c>
      <c r="F706" s="93" t="s">
        <v>13196</v>
      </c>
      <c r="G706" s="93">
        <v>3100</v>
      </c>
      <c r="J706" t="b">
        <v>1</v>
      </c>
    </row>
    <row r="707" spans="1:10" x14ac:dyDescent="0.35">
      <c r="A707" s="93" t="s">
        <v>13133</v>
      </c>
      <c r="B707" s="93">
        <v>31.086919999999999</v>
      </c>
      <c r="C707" s="93">
        <v>30.941990000000001</v>
      </c>
      <c r="D707" s="93" t="s">
        <v>9462</v>
      </c>
      <c r="E707" s="93" t="s">
        <v>6518</v>
      </c>
      <c r="F707" s="93" t="s">
        <v>13134</v>
      </c>
      <c r="G707" s="93">
        <v>1000</v>
      </c>
      <c r="J707" t="b">
        <v>1</v>
      </c>
    </row>
    <row r="708" spans="1:10" x14ac:dyDescent="0.35">
      <c r="A708" s="93" t="s">
        <v>13106</v>
      </c>
      <c r="B708" s="93">
        <v>31.0931</v>
      </c>
      <c r="C708" s="93">
        <v>30.500278000000002</v>
      </c>
      <c r="D708" s="93" t="s">
        <v>9462</v>
      </c>
      <c r="E708" s="93" t="s">
        <v>6444</v>
      </c>
      <c r="F708" s="93" t="s">
        <v>13107</v>
      </c>
      <c r="G708" s="93">
        <v>200</v>
      </c>
      <c r="J708" t="b">
        <v>1</v>
      </c>
    </row>
    <row r="709" spans="1:10" x14ac:dyDescent="0.35">
      <c r="A709" s="93" t="s">
        <v>13709</v>
      </c>
      <c r="B709" s="93">
        <v>31.099799999999998</v>
      </c>
      <c r="C709" s="93">
        <v>76.386899999999997</v>
      </c>
      <c r="D709" s="93" t="s">
        <v>13710</v>
      </c>
      <c r="E709" s="93" t="s">
        <v>6444</v>
      </c>
      <c r="F709" s="93" t="s">
        <v>13711</v>
      </c>
      <c r="G709" s="93">
        <v>500</v>
      </c>
      <c r="J709" t="b">
        <v>1</v>
      </c>
    </row>
    <row r="710" spans="1:10" s="97" customFormat="1" x14ac:dyDescent="0.35">
      <c r="A710" s="97" t="s">
        <v>13328</v>
      </c>
      <c r="B710" s="97">
        <v>31.113099999999999</v>
      </c>
      <c r="C710" s="97">
        <v>33.825800000000001</v>
      </c>
      <c r="D710" s="97" t="s">
        <v>9462</v>
      </c>
      <c r="E710" s="97" t="s">
        <v>6444</v>
      </c>
      <c r="F710" s="97" t="s">
        <v>13329</v>
      </c>
      <c r="G710" s="97">
        <v>500</v>
      </c>
      <c r="I710" s="97" t="s">
        <v>13330</v>
      </c>
      <c r="J710" s="88" t="b">
        <v>1</v>
      </c>
    </row>
    <row r="711" spans="1:10" s="97" customFormat="1" x14ac:dyDescent="0.35">
      <c r="A711" s="97" t="s">
        <v>13331</v>
      </c>
      <c r="B711" s="97">
        <v>31.13194</v>
      </c>
      <c r="C711" s="97">
        <v>33.82694</v>
      </c>
      <c r="D711" s="97" t="s">
        <v>9462</v>
      </c>
      <c r="E711" s="97" t="s">
        <v>6518</v>
      </c>
      <c r="F711" s="97" t="s">
        <v>13332</v>
      </c>
      <c r="G711" s="97">
        <v>1000</v>
      </c>
      <c r="I711" s="97" t="s">
        <v>13333</v>
      </c>
      <c r="J711" s="88" t="b">
        <v>1</v>
      </c>
    </row>
    <row r="712" spans="1:10" x14ac:dyDescent="0.35">
      <c r="A712" s="93" t="s">
        <v>13068</v>
      </c>
      <c r="B712" s="93">
        <v>31.206</v>
      </c>
      <c r="C712" s="93">
        <v>29.919</v>
      </c>
      <c r="D712" s="93" t="s">
        <v>9462</v>
      </c>
      <c r="E712" s="93" t="s">
        <v>6518</v>
      </c>
      <c r="F712" s="93" t="s">
        <v>13069</v>
      </c>
      <c r="G712" s="93">
        <v>2000</v>
      </c>
      <c r="J712" t="b">
        <v>1</v>
      </c>
    </row>
    <row r="713" spans="1:10" x14ac:dyDescent="0.35">
      <c r="A713" s="93" t="s">
        <v>13131</v>
      </c>
      <c r="B713" s="93">
        <v>31.33</v>
      </c>
      <c r="C713" s="93">
        <v>30.9</v>
      </c>
      <c r="D713" s="93" t="s">
        <v>9462</v>
      </c>
      <c r="E713" s="93" t="s">
        <v>6518</v>
      </c>
      <c r="F713" s="93" t="s">
        <v>13132</v>
      </c>
      <c r="G713" s="93">
        <v>30000</v>
      </c>
      <c r="J713" t="b">
        <v>1</v>
      </c>
    </row>
    <row r="714" spans="1:10" x14ac:dyDescent="0.35">
      <c r="A714" s="93" t="s">
        <v>12482</v>
      </c>
      <c r="B714" s="93">
        <v>31.34</v>
      </c>
      <c r="C714" s="93">
        <v>-4.2699999999999996</v>
      </c>
      <c r="D714" s="93" t="s">
        <v>9514</v>
      </c>
      <c r="E714" s="93" t="s">
        <v>6518</v>
      </c>
      <c r="F714" s="93" t="s">
        <v>12483</v>
      </c>
      <c r="G714" s="93">
        <v>5000</v>
      </c>
      <c r="J714" t="b">
        <v>1</v>
      </c>
    </row>
    <row r="715" spans="1:10" x14ac:dyDescent="0.35">
      <c r="A715" s="93" t="s">
        <v>12979</v>
      </c>
      <c r="B715" s="93">
        <v>31.35</v>
      </c>
      <c r="C715" s="93">
        <v>27.18</v>
      </c>
      <c r="D715" s="93" t="s">
        <v>9462</v>
      </c>
      <c r="E715" s="93" t="s">
        <v>6518</v>
      </c>
      <c r="F715" s="93" t="s">
        <v>12980</v>
      </c>
      <c r="G715" s="93">
        <v>1000</v>
      </c>
      <c r="J715" t="b">
        <v>1</v>
      </c>
    </row>
    <row r="716" spans="1:10" x14ac:dyDescent="0.35">
      <c r="A716" s="93" t="s">
        <v>12426</v>
      </c>
      <c r="B716" s="93">
        <v>31.598479999999999</v>
      </c>
      <c r="C716" s="93">
        <v>-7.9778500000000001</v>
      </c>
      <c r="D716" s="93" t="s">
        <v>9514</v>
      </c>
      <c r="E716" s="93" t="s">
        <v>6518</v>
      </c>
      <c r="F716" s="93" t="s">
        <v>12427</v>
      </c>
      <c r="G716" s="93">
        <v>500</v>
      </c>
      <c r="J716" t="b">
        <v>1</v>
      </c>
    </row>
    <row r="717" spans="1:10" x14ac:dyDescent="0.35">
      <c r="A717" s="93" t="s">
        <v>12422</v>
      </c>
      <c r="B717" s="93">
        <v>31.632999999999999</v>
      </c>
      <c r="C717" s="93">
        <v>-8.218</v>
      </c>
      <c r="D717" s="93" t="s">
        <v>9514</v>
      </c>
      <c r="E717" s="93" t="s">
        <v>6518</v>
      </c>
      <c r="F717" s="93" t="s">
        <v>12423</v>
      </c>
      <c r="G717" s="93">
        <v>5000</v>
      </c>
      <c r="J717" t="b">
        <v>1</v>
      </c>
    </row>
    <row r="718" spans="1:10" x14ac:dyDescent="0.35">
      <c r="A718" s="93" t="s">
        <v>12438</v>
      </c>
      <c r="B718" s="93">
        <v>31.817</v>
      </c>
      <c r="C718" s="93">
        <v>-7.2670000000000003</v>
      </c>
      <c r="D718" s="93" t="s">
        <v>9514</v>
      </c>
      <c r="E718" s="93" t="s">
        <v>6518</v>
      </c>
      <c r="F718" s="93" t="s">
        <v>12439</v>
      </c>
      <c r="G718" s="93">
        <v>1000</v>
      </c>
      <c r="J718" t="b">
        <v>1</v>
      </c>
    </row>
    <row r="719" spans="1:10" x14ac:dyDescent="0.35">
      <c r="A719" s="93" t="s">
        <v>13712</v>
      </c>
      <c r="B719" s="93">
        <v>32.096699999999998</v>
      </c>
      <c r="C719" s="93">
        <v>76.546270000000007</v>
      </c>
      <c r="D719" s="93" t="s">
        <v>13703</v>
      </c>
      <c r="E719" s="93" t="s">
        <v>6444</v>
      </c>
      <c r="F719" s="93" t="s">
        <v>13713</v>
      </c>
      <c r="G719" s="93">
        <v>1500</v>
      </c>
      <c r="J719" t="b">
        <v>1</v>
      </c>
    </row>
    <row r="720" spans="1:10" x14ac:dyDescent="0.35">
      <c r="A720" s="93" t="s">
        <v>13714</v>
      </c>
      <c r="B720" s="93">
        <v>32.1</v>
      </c>
      <c r="C720" s="93">
        <v>76.546599999999998</v>
      </c>
      <c r="D720" s="93" t="s">
        <v>13703</v>
      </c>
      <c r="E720" s="93" t="s">
        <v>6444</v>
      </c>
      <c r="F720" s="93" t="s">
        <v>13715</v>
      </c>
      <c r="G720" s="93">
        <v>500</v>
      </c>
      <c r="J720" t="b">
        <v>1</v>
      </c>
    </row>
    <row r="721" spans="1:10" x14ac:dyDescent="0.35">
      <c r="A721" s="93" t="s">
        <v>12448</v>
      </c>
      <c r="B721" s="93">
        <v>32.259</v>
      </c>
      <c r="C721" s="93">
        <v>-6.5389999999999997</v>
      </c>
      <c r="D721" s="93" t="s">
        <v>9514</v>
      </c>
      <c r="E721" s="93" t="s">
        <v>6444</v>
      </c>
      <c r="F721" s="93" t="s">
        <v>12449</v>
      </c>
      <c r="G721" s="93">
        <v>500</v>
      </c>
      <c r="J721" t="b">
        <v>1</v>
      </c>
    </row>
    <row r="722" spans="1:10" x14ac:dyDescent="0.35">
      <c r="A722" s="93" t="s">
        <v>12430</v>
      </c>
      <c r="B722" s="93">
        <v>32.954000000000001</v>
      </c>
      <c r="C722" s="93">
        <v>-7.6260000000000003</v>
      </c>
      <c r="D722" s="93" t="s">
        <v>9514</v>
      </c>
      <c r="E722" s="93" t="s">
        <v>6518</v>
      </c>
      <c r="F722" s="93" t="s">
        <v>12431</v>
      </c>
      <c r="G722" s="93">
        <v>1000</v>
      </c>
      <c r="J722" t="b">
        <v>1</v>
      </c>
    </row>
    <row r="723" spans="1:10" x14ac:dyDescent="0.35">
      <c r="A723" s="93" t="s">
        <v>12432</v>
      </c>
      <c r="B723" s="93">
        <v>33.123800000000003</v>
      </c>
      <c r="C723" s="93">
        <v>-7.6249000000000002</v>
      </c>
      <c r="D723" s="93" t="s">
        <v>9514</v>
      </c>
      <c r="E723" s="93" t="s">
        <v>6444</v>
      </c>
      <c r="F723" s="93" t="s">
        <v>12433</v>
      </c>
      <c r="G723" s="93">
        <v>200</v>
      </c>
      <c r="J723" t="b">
        <v>1</v>
      </c>
    </row>
    <row r="724" spans="1:10" x14ac:dyDescent="0.35">
      <c r="A724" s="93" t="s">
        <v>12434</v>
      </c>
      <c r="B724" s="93">
        <v>33.127400000000002</v>
      </c>
      <c r="C724" s="93">
        <v>-7.6202800000000002</v>
      </c>
      <c r="D724" s="93" t="s">
        <v>9514</v>
      </c>
      <c r="E724" s="93" t="s">
        <v>6518</v>
      </c>
      <c r="F724" s="93" t="s">
        <v>12435</v>
      </c>
      <c r="G724" s="93">
        <v>1000</v>
      </c>
      <c r="J724" t="b">
        <v>1</v>
      </c>
    </row>
    <row r="725" spans="1:10" x14ac:dyDescent="0.35">
      <c r="A725" s="93" t="s">
        <v>12885</v>
      </c>
      <c r="B725" s="93">
        <v>33.497999999999998</v>
      </c>
      <c r="C725" s="93">
        <v>10.638999999999999</v>
      </c>
      <c r="D725" s="93" t="s">
        <v>9554</v>
      </c>
      <c r="E725" s="93" t="s">
        <v>6518</v>
      </c>
      <c r="F725" s="93" t="s">
        <v>12886</v>
      </c>
      <c r="G725" s="93">
        <v>400</v>
      </c>
      <c r="J725" t="b">
        <v>1</v>
      </c>
    </row>
    <row r="726" spans="1:10" x14ac:dyDescent="0.35">
      <c r="A726" s="93" t="s">
        <v>12857</v>
      </c>
      <c r="B726" s="93">
        <v>33.5</v>
      </c>
      <c r="C726" s="93">
        <v>10.06</v>
      </c>
      <c r="D726" s="93" t="s">
        <v>9554</v>
      </c>
      <c r="E726" s="93" t="s">
        <v>6518</v>
      </c>
      <c r="F726" s="93" t="s">
        <v>12858</v>
      </c>
      <c r="G726" s="93">
        <v>550</v>
      </c>
      <c r="J726" t="b">
        <v>1</v>
      </c>
    </row>
    <row r="727" spans="1:10" x14ac:dyDescent="0.35">
      <c r="A727" s="93" t="s">
        <v>12446</v>
      </c>
      <c r="B727" s="93">
        <v>33.561799999999998</v>
      </c>
      <c r="C727" s="93">
        <v>-6.6890000000000001</v>
      </c>
      <c r="D727" s="93" t="s">
        <v>9514</v>
      </c>
      <c r="E727" s="93" t="s">
        <v>6518</v>
      </c>
      <c r="F727" s="93" t="s">
        <v>12447</v>
      </c>
      <c r="G727" s="93">
        <v>850</v>
      </c>
      <c r="J727" t="b">
        <v>1</v>
      </c>
    </row>
    <row r="728" spans="1:10" x14ac:dyDescent="0.35">
      <c r="A728" s="93" t="s">
        <v>12444</v>
      </c>
      <c r="B728" s="93">
        <v>33.607100000000003</v>
      </c>
      <c r="C728" s="93">
        <v>-6.7149000000000001</v>
      </c>
      <c r="D728" s="93" t="s">
        <v>9514</v>
      </c>
      <c r="E728" s="93" t="s">
        <v>6446</v>
      </c>
      <c r="F728" s="93" t="s">
        <v>12445</v>
      </c>
      <c r="G728" s="93">
        <v>300</v>
      </c>
      <c r="J728" t="b">
        <v>1</v>
      </c>
    </row>
    <row r="729" spans="1:10" x14ac:dyDescent="0.35">
      <c r="A729" s="93" t="s">
        <v>12462</v>
      </c>
      <c r="B729" s="93">
        <v>33.843000000000004</v>
      </c>
      <c r="C729" s="93">
        <v>-5.476</v>
      </c>
      <c r="D729" s="93" t="s">
        <v>9514</v>
      </c>
      <c r="E729" s="93" t="s">
        <v>6518</v>
      </c>
      <c r="F729" s="93" t="s">
        <v>12463</v>
      </c>
      <c r="G729" s="93">
        <v>500</v>
      </c>
      <c r="J729" t="b">
        <v>1</v>
      </c>
    </row>
    <row r="730" spans="1:10" x14ac:dyDescent="0.35">
      <c r="A730" s="93" t="s">
        <v>12851</v>
      </c>
      <c r="B730" s="93">
        <v>33.9009</v>
      </c>
      <c r="C730" s="93">
        <v>9.7225000000000001</v>
      </c>
      <c r="D730" s="93" t="s">
        <v>9554</v>
      </c>
      <c r="E730" s="93" t="s">
        <v>6518</v>
      </c>
      <c r="F730" s="93" t="s">
        <v>12852</v>
      </c>
      <c r="G730" s="93">
        <v>100</v>
      </c>
      <c r="J730" t="b">
        <v>1</v>
      </c>
    </row>
    <row r="731" spans="1:10" x14ac:dyDescent="0.35">
      <c r="A731" s="93" t="s">
        <v>12440</v>
      </c>
      <c r="B731" s="93">
        <v>33.973999999999997</v>
      </c>
      <c r="C731" s="93">
        <v>-6.8677000000000001</v>
      </c>
      <c r="D731" s="93" t="s">
        <v>9514</v>
      </c>
      <c r="E731" s="93" t="s">
        <v>6518</v>
      </c>
      <c r="F731" s="93" t="s">
        <v>12441</v>
      </c>
      <c r="G731" s="93">
        <v>250</v>
      </c>
      <c r="J731" t="b">
        <v>1</v>
      </c>
    </row>
    <row r="732" spans="1:10" x14ac:dyDescent="0.35">
      <c r="A732" s="93" t="s">
        <v>12442</v>
      </c>
      <c r="B732" s="93">
        <v>33.973999999999997</v>
      </c>
      <c r="C732" s="93">
        <v>-6.8677000000000001</v>
      </c>
      <c r="D732" s="93" t="s">
        <v>9514</v>
      </c>
      <c r="E732" s="93" t="s">
        <v>6518</v>
      </c>
      <c r="F732" s="93" t="s">
        <v>12443</v>
      </c>
      <c r="G732" s="93">
        <v>250</v>
      </c>
      <c r="J732" t="b">
        <v>1</v>
      </c>
    </row>
    <row r="733" spans="1:10" x14ac:dyDescent="0.35">
      <c r="A733" s="93" t="s">
        <v>12849</v>
      </c>
      <c r="B733" s="93">
        <v>34.457999999999998</v>
      </c>
      <c r="C733" s="93">
        <v>9.5190000000000001</v>
      </c>
      <c r="D733" s="93" t="s">
        <v>9554</v>
      </c>
      <c r="E733" s="93" t="s">
        <v>6518</v>
      </c>
      <c r="F733" s="93" t="s">
        <v>12850</v>
      </c>
      <c r="G733" s="93">
        <v>3000</v>
      </c>
      <c r="J733" t="b">
        <v>1</v>
      </c>
    </row>
    <row r="734" spans="1:10" x14ac:dyDescent="0.35">
      <c r="A734" s="93" t="s">
        <v>12450</v>
      </c>
      <c r="B734" s="93">
        <v>34.526499999999999</v>
      </c>
      <c r="C734" s="93">
        <v>-6.3185799999999999</v>
      </c>
      <c r="D734" s="93" t="s">
        <v>9514</v>
      </c>
      <c r="E734" s="93" t="s">
        <v>6518</v>
      </c>
      <c r="F734" s="93" t="s">
        <v>12451</v>
      </c>
      <c r="G734" s="93">
        <v>1000</v>
      </c>
      <c r="J734" t="b">
        <v>1</v>
      </c>
    </row>
    <row r="735" spans="1:10" x14ac:dyDescent="0.35">
      <c r="A735" s="93" t="s">
        <v>12887</v>
      </c>
      <c r="B735" s="93">
        <v>34.767600000000002</v>
      </c>
      <c r="C735" s="93">
        <v>10.734780000000001</v>
      </c>
      <c r="D735" s="93" t="s">
        <v>9554</v>
      </c>
      <c r="E735" s="93" t="s">
        <v>6518</v>
      </c>
      <c r="F735" s="93" t="s">
        <v>12888</v>
      </c>
      <c r="G735" s="93">
        <v>40000</v>
      </c>
      <c r="J735" t="b">
        <v>1</v>
      </c>
    </row>
    <row r="736" spans="1:10" x14ac:dyDescent="0.35">
      <c r="A736" s="93" t="s">
        <v>12883</v>
      </c>
      <c r="B736" s="93">
        <v>34.933900000000001</v>
      </c>
      <c r="C736" s="93">
        <v>10.6137</v>
      </c>
      <c r="D736" s="93" t="s">
        <v>9554</v>
      </c>
      <c r="E736" s="93" t="s">
        <v>6518</v>
      </c>
      <c r="F736" s="93" t="s">
        <v>12884</v>
      </c>
      <c r="G736" s="93">
        <v>500</v>
      </c>
      <c r="J736" t="b">
        <v>1</v>
      </c>
    </row>
    <row r="737" spans="1:10" x14ac:dyDescent="0.35">
      <c r="A737" s="93" t="s">
        <v>12847</v>
      </c>
      <c r="B737" s="93">
        <v>35.232999999999997</v>
      </c>
      <c r="C737" s="93">
        <v>9.2880000000000003</v>
      </c>
      <c r="D737" s="93" t="s">
        <v>9554</v>
      </c>
      <c r="E737" s="93" t="s">
        <v>6518</v>
      </c>
      <c r="F737" s="93" t="s">
        <v>12848</v>
      </c>
      <c r="G737" s="93">
        <v>2000</v>
      </c>
      <c r="J737" t="b">
        <v>1</v>
      </c>
    </row>
    <row r="738" spans="1:10" x14ac:dyDescent="0.35">
      <c r="A738" s="93" t="s">
        <v>12586</v>
      </c>
      <c r="B738" s="93">
        <v>35.40222</v>
      </c>
      <c r="C738" s="93">
        <v>1.5747199999999999</v>
      </c>
      <c r="D738" s="93" t="s">
        <v>9417</v>
      </c>
      <c r="E738" s="93" t="s">
        <v>6518</v>
      </c>
      <c r="F738" s="93" t="s">
        <v>12587</v>
      </c>
      <c r="G738" s="93">
        <v>1000</v>
      </c>
      <c r="J738" t="b">
        <v>1</v>
      </c>
    </row>
    <row r="739" spans="1:10" x14ac:dyDescent="0.35">
      <c r="A739" s="93" t="s">
        <v>12871</v>
      </c>
      <c r="B739" s="93">
        <v>36.227899999999998</v>
      </c>
      <c r="C739" s="93">
        <v>10.170999999999999</v>
      </c>
      <c r="D739" s="93" t="s">
        <v>9554</v>
      </c>
      <c r="E739" s="93" t="s">
        <v>6518</v>
      </c>
      <c r="F739" s="93" t="s">
        <v>12872</v>
      </c>
      <c r="G739" s="93">
        <v>4000</v>
      </c>
      <c r="J739" t="b">
        <v>1</v>
      </c>
    </row>
    <row r="740" spans="1:10" x14ac:dyDescent="0.35">
      <c r="A740" s="93" t="s">
        <v>12855</v>
      </c>
      <c r="B740" s="93">
        <v>36.352699999999999</v>
      </c>
      <c r="C740" s="93">
        <v>9.9570000000000007</v>
      </c>
      <c r="D740" s="93" t="s">
        <v>9554</v>
      </c>
      <c r="E740" s="93" t="s">
        <v>6518</v>
      </c>
      <c r="F740" s="93" t="s">
        <v>12856</v>
      </c>
      <c r="G740" s="93">
        <v>5000</v>
      </c>
      <c r="J740" t="b">
        <v>1</v>
      </c>
    </row>
    <row r="741" spans="1:10" x14ac:dyDescent="0.35">
      <c r="A741" s="93" t="s">
        <v>12869</v>
      </c>
      <c r="B741" s="93">
        <v>36.603099999999998</v>
      </c>
      <c r="C741" s="93">
        <v>10.128</v>
      </c>
      <c r="D741" s="93" t="s">
        <v>9554</v>
      </c>
      <c r="E741" s="93" t="s">
        <v>6518</v>
      </c>
      <c r="F741" s="93" t="s">
        <v>12870</v>
      </c>
      <c r="G741" s="93">
        <v>1000</v>
      </c>
      <c r="J741" t="b">
        <v>1</v>
      </c>
    </row>
    <row r="742" spans="1:10" x14ac:dyDescent="0.35">
      <c r="A742" s="93" t="s">
        <v>12879</v>
      </c>
      <c r="B742" s="93">
        <v>36.68</v>
      </c>
      <c r="C742" s="93">
        <v>10.29</v>
      </c>
      <c r="D742" s="93" t="s">
        <v>9554</v>
      </c>
      <c r="E742" s="93" t="s">
        <v>6518</v>
      </c>
      <c r="F742" s="93" t="s">
        <v>12880</v>
      </c>
      <c r="G742" s="93">
        <v>2000</v>
      </c>
      <c r="J742" t="b">
        <v>1</v>
      </c>
    </row>
    <row r="743" spans="1:10" x14ac:dyDescent="0.35">
      <c r="A743" s="93" t="s">
        <v>12842</v>
      </c>
      <c r="B743" s="93">
        <v>36.729999999999997</v>
      </c>
      <c r="C743" s="93">
        <v>9.2166700000000006</v>
      </c>
      <c r="D743" s="93" t="s">
        <v>9554</v>
      </c>
      <c r="E743" s="93" t="s">
        <v>6518</v>
      </c>
      <c r="F743" s="93" t="s">
        <v>12843</v>
      </c>
      <c r="G743" s="93">
        <v>550</v>
      </c>
      <c r="J743" t="b">
        <v>1</v>
      </c>
    </row>
    <row r="744" spans="1:10" x14ac:dyDescent="0.35">
      <c r="A744" s="93" t="s">
        <v>12844</v>
      </c>
      <c r="B744" s="93">
        <v>36.730600000000003</v>
      </c>
      <c r="C744" s="93">
        <v>9.2261000000000006</v>
      </c>
      <c r="D744" s="93" t="s">
        <v>9554</v>
      </c>
      <c r="E744" s="93" t="s">
        <v>6518</v>
      </c>
      <c r="F744" s="93" t="s">
        <v>12845</v>
      </c>
      <c r="G744" s="93">
        <v>1000</v>
      </c>
      <c r="H744"/>
      <c r="J744" t="b">
        <v>1</v>
      </c>
    </row>
    <row r="745" spans="1:10" x14ac:dyDescent="0.35">
      <c r="A745" s="93" t="s">
        <v>12846</v>
      </c>
      <c r="B745" s="93">
        <v>36.730600000000003</v>
      </c>
      <c r="C745" s="93">
        <v>9.2261000000000006</v>
      </c>
      <c r="D745" s="93" t="s">
        <v>9554</v>
      </c>
      <c r="E745" s="93" t="s">
        <v>6518</v>
      </c>
      <c r="F745" s="93" t="s">
        <v>9554</v>
      </c>
      <c r="G745" s="93">
        <v>1000</v>
      </c>
      <c r="J745" t="b">
        <v>1</v>
      </c>
    </row>
    <row r="746" spans="1:10" x14ac:dyDescent="0.35">
      <c r="A746" s="93" t="s">
        <v>12807</v>
      </c>
      <c r="B746" s="93">
        <v>36.74306</v>
      </c>
      <c r="C746" s="93">
        <v>7.6663899999999998</v>
      </c>
      <c r="D746" s="93" t="s">
        <v>9417</v>
      </c>
      <c r="E746" s="93" t="s">
        <v>6518</v>
      </c>
      <c r="F746" s="93" t="s">
        <v>12808</v>
      </c>
      <c r="G746" s="93">
        <v>500</v>
      </c>
      <c r="J746" t="b">
        <v>1</v>
      </c>
    </row>
    <row r="747" spans="1:10" x14ac:dyDescent="0.35">
      <c r="A747" s="93" t="s">
        <v>12632</v>
      </c>
      <c r="B747" s="93">
        <v>36.756700000000002</v>
      </c>
      <c r="C747" s="93">
        <v>2.8855599999999999</v>
      </c>
      <c r="D747" s="93" t="s">
        <v>9417</v>
      </c>
      <c r="E747" s="93" t="s">
        <v>6444</v>
      </c>
      <c r="F747" s="93" t="s">
        <v>12633</v>
      </c>
      <c r="G747" s="93">
        <v>170</v>
      </c>
      <c r="J747" t="b">
        <v>1</v>
      </c>
    </row>
    <row r="748" spans="1:10" x14ac:dyDescent="0.35">
      <c r="A748" s="93" t="s">
        <v>12865</v>
      </c>
      <c r="B748" s="93">
        <v>36.811999999999998</v>
      </c>
      <c r="C748" s="93">
        <v>10.073</v>
      </c>
      <c r="D748" s="93" t="s">
        <v>9554</v>
      </c>
      <c r="E748" s="93" t="s">
        <v>6518</v>
      </c>
      <c r="F748" s="93" t="s">
        <v>12866</v>
      </c>
      <c r="G748" s="93">
        <v>1000</v>
      </c>
      <c r="J748" t="b">
        <v>1</v>
      </c>
    </row>
    <row r="749" spans="1:10" x14ac:dyDescent="0.35">
      <c r="A749" s="93" t="s">
        <v>12875</v>
      </c>
      <c r="B749" s="93">
        <v>36.845120000000001</v>
      </c>
      <c r="C749" s="93">
        <v>10.192449999999999</v>
      </c>
      <c r="D749" s="93" t="s">
        <v>9554</v>
      </c>
      <c r="E749" s="93" t="s">
        <v>6518</v>
      </c>
      <c r="F749" s="93" t="s">
        <v>12876</v>
      </c>
      <c r="G749" s="93">
        <v>917</v>
      </c>
      <c r="J749" t="b">
        <v>1</v>
      </c>
    </row>
  </sheetData>
  <autoFilter ref="A1:J749" xr:uid="{1E1705B6-4F26-4BC0-9AC0-3640D1562F77}">
    <sortState xmlns:xlrd2="http://schemas.microsoft.com/office/spreadsheetml/2017/richdata2" ref="A2:J749">
      <sortCondition ref="B1:B749"/>
    </sortState>
  </autoFilter>
  <conditionalFormatting sqref="A1:A1048576">
    <cfRule type="expression" dxfId="40" priority="3">
      <formula>COUNTIF(A:A,A1)&gt;1</formula>
    </cfRule>
  </conditionalFormatting>
  <conditionalFormatting sqref="E744">
    <cfRule type="expression" dxfId="39" priority="47">
      <formula>COUNTIF(F:F,E744)&gt;1</formula>
    </cfRule>
  </conditionalFormatting>
  <conditionalFormatting sqref="I2:I3 H11:I11 I41:I44 I59 I61 I63:I64 I67 I70 H163 H208:H209 H286 I300 H300:H301 I302 H330 H334 H338 H418:I418 I421 H422 F430:F743 H535 H538 H565 H680:H682 H695:I695 I710:I711 F745:F1048576 F1:F428">
    <cfRule type="expression" dxfId="38" priority="41">
      <formula>COUNTIF(F:F,F1)&gt;1</formula>
    </cfRule>
  </conditionalFormatting>
  <conditionalFormatting sqref="I9 I151:I152 I250 I289 I319 I429 I435 I546 I612">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N1" zoomScale="111" zoomScaleNormal="70" workbookViewId="0">
      <pane ySplit="1" topLeftCell="A135" activePane="bottomLeft" state="frozen"/>
      <selection activeCell="G1" sqref="G1"/>
      <selection pane="bottomLeft" activeCell="N149" sqref="N149"/>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24356</v>
      </c>
      <c r="C1" s="142" t="s">
        <v>12230</v>
      </c>
      <c r="D1" s="142" t="s">
        <v>18993</v>
      </c>
      <c r="E1" s="142" t="s">
        <v>24357</v>
      </c>
      <c r="F1" s="142" t="s">
        <v>24358</v>
      </c>
      <c r="G1" s="142" t="s">
        <v>24359</v>
      </c>
      <c r="H1" s="142" t="s">
        <v>24360</v>
      </c>
      <c r="I1" s="142" t="s">
        <v>24361</v>
      </c>
      <c r="J1" s="142" t="s">
        <v>24362</v>
      </c>
      <c r="K1" s="142" t="s">
        <v>24363</v>
      </c>
      <c r="L1" s="142" t="s">
        <v>24364</v>
      </c>
      <c r="M1" s="146" t="s">
        <v>24365</v>
      </c>
      <c r="N1" s="147" t="s">
        <v>24366</v>
      </c>
      <c r="O1" s="146" t="s">
        <v>24367</v>
      </c>
      <c r="P1" s="146" t="s">
        <v>24368</v>
      </c>
      <c r="Q1" s="146" t="s">
        <v>24369</v>
      </c>
    </row>
    <row r="2" spans="1:17" ht="15" thickBot="1" x14ac:dyDescent="0.4">
      <c r="A2" s="143" t="str" cm="1">
        <f t="array" ref="A2:D57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3">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AOM_003102</v>
      </c>
      <c r="B79" s="144" t="str">
        <v>Teff Straw</v>
      </c>
      <c r="C79" s="144" t="str">
        <v/>
      </c>
      <c r="D79" s="144" t="str">
        <v/>
      </c>
      <c r="E79" s="144" t="str">
        <f t="shared" si="8"/>
        <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AOM_003102$Crop Byproduct--Cereal ByProducts--Teff--Teff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AOM_001190</v>
      </c>
      <c r="B129" s="144" t="str">
        <v>Noug Cake</v>
      </c>
      <c r="C129" s="144" t="str">
        <v/>
      </c>
      <c r="D129" s="144" t="str">
        <v>Guizotia abyssinica Cake</v>
      </c>
      <c r="E129" s="144" t="str">
        <f t="shared" si="8"/>
        <v>Guizotia abyssinica Cake</v>
      </c>
      <c r="F129" s="144" t="str">
        <v>Management--Livestock Management--Feed Characteristic--Feed Composition--Feed Ingredient--Crop Byproduct--Oil Plant ByProducts--Noug--Noug Cake--</v>
      </c>
      <c r="G129" s="143" t="str" cm="1">
        <f t="array" ref="G129">IFERROR(SUBSTITUTE(_xlfn.CHOOSECOLS(_xlfn.TEXTSPLIT(_xlfn.TEXTJOIN("|",,F129),"Feed Ingredient--","|",TRUE),2),"----",""),"")</f>
        <v>Crop Byproduct--Oil Plant ByProducts--Noug--Noug Cake--</v>
      </c>
      <c r="H129" s="143" t="str">
        <f t="shared" si="9"/>
        <v>Crop Byproduct--Oil Plant ByProducts--Noug--Noug Cake</v>
      </c>
      <c r="I129" s="143">
        <f t="shared" si="10"/>
        <v>3</v>
      </c>
      <c r="J129" s="143" t="str">
        <f t="shared" si="11"/>
        <v>Crop Byproduct--Oil Plant ByProducts--Noug</v>
      </c>
      <c r="K129" s="143" t="str" cm="1">
        <f t="array" ref="K129">IF(G129&lt;&gt;"",_xlfn.TEXTJOIN(";",TRUE,
CONCATENATE(A129,"$",H129),
IF(E129="","",IF(I129&lt;&gt;0,CONCATENATE(A129,"$",J129,"--",_xlfn.TEXTSPLIT(E129,";",TRUE,FALSE)),CONCATENATE(A129,"$",_xlfn.TEXTSPLIT(E129,";",TRUE,FALSE))))),"")</f>
        <v>AOM_001190$Crop Byproduct--Oil Plant ByProducts--Noug--Noug Cake;AOM_001190$Crop Byproduct--Oil Plant ByProducts--Noug--Guizotia abyssinica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AOM_001192</v>
      </c>
      <c r="B130" s="145" t="str">
        <v>Olive Cake</v>
      </c>
      <c r="C130" s="145" t="str">
        <v>Olea sativa Cake</v>
      </c>
      <c r="D130" s="145" t="str">
        <v>Olea europaea Cake</v>
      </c>
      <c r="E130" s="145" t="str">
        <f t="shared" si="8"/>
        <v>Olea sativa Cake;Olea europaea Cake</v>
      </c>
      <c r="F130" s="145" t="str">
        <v>Management--Livestock Management--Feed Characteristic--Feed Composition--Feed Ingredient--Crop Byproduct--Oil Plant ByProducts--Olive--Olive Cake--</v>
      </c>
      <c r="G130" s="143" t="str" cm="1">
        <f t="array" ref="G130">IFERROR(SUBSTITUTE(_xlfn.CHOOSECOLS(_xlfn.TEXTSPLIT(_xlfn.TEXTJOIN("|",,F130),"Feed Ingredient--","|",TRUE),2),"----",""),"")</f>
        <v>Crop Byproduct--Oil Plant ByProducts--Olive--Olive Cake--</v>
      </c>
      <c r="H130" s="143" t="str">
        <f t="shared" si="9"/>
        <v>Crop Byproduct--Oil Plant ByProducts--Olive--Olive Cake</v>
      </c>
      <c r="I130" s="143">
        <f t="shared" si="10"/>
        <v>3</v>
      </c>
      <c r="J130" s="143" t="str">
        <f t="shared" si="11"/>
        <v>Crop Byproduct--Oil Plant ByProducts--Olive</v>
      </c>
      <c r="K130" s="143" t="str" cm="1">
        <f t="array" ref="K130">IF(G130&lt;&gt;"",_xlfn.TEXTJOIN(";",TRUE,
CONCATENATE(A130,"$",H130),
IF(E130="","",IF(I130&lt;&gt;0,CONCATENATE(A130,"$",J130,"--",_xlfn.TEXTSPLIT(E130,";",TRUE,FALSE)),CONCATENATE(A130,"$",_xlfn.TEXTSPLIT(E130,";",TRUE,FALSE))))),"")</f>
        <v>AOM_001192$Crop Byproduct--Oil Plant ByProducts--Olive--Olive Cake;AOM_001192$Crop Byproduct--Oil Plant ByProducts--Olive--Olea sativa Cake;AOM_001192$Crop Byproduct--Oil Plant ByProducts--Olive--Olea europaea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AOM_001638</v>
      </c>
      <c r="B131" s="144" t="str">
        <v>Palm Kernel Cake</v>
      </c>
      <c r="C131" s="144" t="str">
        <v>Palmae Kernel Cake</v>
      </c>
      <c r="D131" s="144" t="str">
        <v>Arecaceae Kernel Cake</v>
      </c>
      <c r="E131" s="144" t="str">
        <f t="shared" ref="E131:E194" si="13">_xlfn.TEXTJOIN(";",TRUE,C131,D131)</f>
        <v>Palmae Kernel Cake;Arecaceae Kernel Cake</v>
      </c>
      <c r="F131" s="144" t="str">
        <v>Management--Livestock Management--Feed Characteristic--Feed Composition--Feed Ingredient--Crop Byproduct--Oil Plant ByProducts--Palm--Palm Kernel--Palm Kernel Cake</v>
      </c>
      <c r="G131" s="143" t="str" cm="1">
        <f t="array" ref="G131">IFERROR(SUBSTITUTE(_xlfn.CHOOSECOLS(_xlfn.TEXTSPLIT(_xlfn.TEXTJOIN("|",,F131),"Feed Ingredient--","|",TRUE),2),"----",""),"")</f>
        <v>Crop Byproduct--Oil Plant ByProducts--Palm--Palm Kernel--Palm Kernel Cake</v>
      </c>
      <c r="H131" s="143" t="str">
        <f t="shared" ref="H131:H194" si="14">IF(G131&lt;&gt;"",_xlfn.TEXTJOIN("--",TRUE,_xlfn.TEXTSPLIT(G131,"--","|",TRUE)),"")</f>
        <v>Crop Byproduct--Oil Plant ByProducts--Palm--Palm Kernel--Palm Kernel Cake</v>
      </c>
      <c r="I131" s="143">
        <f t="shared" ref="I131:I194" si="15">IF(G131&lt;&gt;"",SUM(LEN(H131)-LEN(SUBSTITUTE(H131,"--","")))/LEN("--"),"")</f>
        <v>4</v>
      </c>
      <c r="J131" s="143" t="str">
        <f t="shared" ref="J131:J194" si="16">IF(G131&lt;&gt;"",IFERROR(_xlfn.TEXTJOIN("--",TRUE,_xlfn.CHOOSECOLS(_xlfn.TEXTSPLIT(H131,"--"),_xlfn.SEQUENCE(1,I131))),""),"")</f>
        <v>Crop Byproduct--Oil Plant ByProducts--Palm--Palm Kernel</v>
      </c>
      <c r="K131" s="143" t="str" cm="1">
        <f t="array" ref="K131">IF(G131&lt;&gt;"",_xlfn.TEXTJOIN(";",TRUE,
CONCATENATE(A131,"$",H131),
IF(E131="","",IF(I131&lt;&gt;0,CONCATENATE(A131,"$",J131,"--",_xlfn.TEXTSPLIT(E131,";",TRUE,FALSE)),CONCATENATE(A131,"$",_xlfn.TEXTSPLIT(E131,";",TRUE,FALSE))))),"")</f>
        <v>AOM_001638$Crop Byproduct--Oil Plant ByProducts--Palm--Palm Kernel--Palm Kernel Cake;AOM_001638$Crop Byproduct--Oil Plant ByProducts--Palm--Palm Kernel--Palmae Kernel Cake;AOM_001638$Crop Byproduct--Oil Plant ByProducts--Palm--Palm Kernel--Arecaceae Kernel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AOM_001277</v>
      </c>
      <c r="B132" s="145" t="str">
        <v>Sesame Seed Cake</v>
      </c>
      <c r="C132" s="145" t="str">
        <v/>
      </c>
      <c r="D132" s="145" t="str">
        <v>Sesamum indicum Seed Cake</v>
      </c>
      <c r="E132" s="145" t="str">
        <f t="shared" si="13"/>
        <v>Sesamum indicum Seed Cake</v>
      </c>
      <c r="F132" s="145" t="str">
        <v>Management--Livestock Management--Feed Characteristic--Feed Composition--Feed Ingredient--Crop Byproduct--Oil Plant ByProducts--Sesame--Sesame Seed--Sesame Seed Cake</v>
      </c>
      <c r="G132" s="143" t="str" cm="1">
        <f t="array" ref="G132">IFERROR(SUBSTITUTE(_xlfn.CHOOSECOLS(_xlfn.TEXTSPLIT(_xlfn.TEXTJOIN("|",,F132),"Feed Ingredient--","|",TRUE),2),"----",""),"")</f>
        <v>Crop Byproduct--Oil Plant ByProducts--Sesame--Sesame Seed--Sesame Seed Cake</v>
      </c>
      <c r="H132" s="143" t="str">
        <f t="shared" si="14"/>
        <v>Crop Byproduct--Oil Plant ByProducts--Sesame--Sesame Seed--Sesame Seed Cake</v>
      </c>
      <c r="I132" s="143">
        <f t="shared" si="15"/>
        <v>4</v>
      </c>
      <c r="J132" s="143" t="str">
        <f t="shared" si="16"/>
        <v>Crop Byproduct--Oil Plant ByProducts--Sesame--Sesame Seed</v>
      </c>
      <c r="K132" s="143" t="str" cm="1">
        <f t="array" ref="K132">IF(G132&lt;&gt;"",_xlfn.TEXTJOIN(";",TRUE,
CONCATENATE(A132,"$",H132),
IF(E132="","",IF(I132&lt;&gt;0,CONCATENATE(A132,"$",J132,"--",_xlfn.TEXTSPLIT(E132,";",TRUE,FALSE)),CONCATENATE(A132,"$",_xlfn.TEXTSPLIT(E132,";",TRUE,FALSE))))),"")</f>
        <v>AOM_001277$Crop Byproduct--Oil Plant ByProducts--Sesame--Sesame Seed--Sesame Seed Cake;AOM_001277$Crop Byproduct--Oil Plant ByProducts--Sesame--Sesame Seed--Sesamum indicum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AOM_001440</v>
      </c>
      <c r="B133" s="144" t="str">
        <v>Sesame Seed</v>
      </c>
      <c r="C133" s="144" t="str">
        <v/>
      </c>
      <c r="D133" s="144" t="str">
        <v>Sesamum indicum Seed</v>
      </c>
      <c r="E133" s="144" t="str">
        <f t="shared" si="13"/>
        <v>Sesamum indicum Seed</v>
      </c>
      <c r="F133" s="144" t="str">
        <v>Management--Livestock Management--Feed Characteristic--Feed Composition--Feed Ingredient--Crop Byproduct--Oil Plant ByProducts--Sesame--Sesame Seed--</v>
      </c>
      <c r="G133" s="143" t="str" cm="1">
        <f t="array" ref="G133">IFERROR(SUBSTITUTE(_xlfn.CHOOSECOLS(_xlfn.TEXTSPLIT(_xlfn.TEXTJOIN("|",,F133),"Feed Ingredient--","|",TRUE),2),"----",""),"")</f>
        <v>Crop Byproduct--Oil Plant ByProducts--Sesame--Sesame Seed--</v>
      </c>
      <c r="H133" s="143" t="str">
        <f t="shared" si="14"/>
        <v>Crop Byproduct--Oil Plant ByProducts--Sesame--Sesame Seed</v>
      </c>
      <c r="I133" s="143">
        <f t="shared" si="15"/>
        <v>3</v>
      </c>
      <c r="J133" s="143" t="str">
        <f t="shared" si="16"/>
        <v>Crop Byproduct--Oil Plant ByProducts--Sesame</v>
      </c>
      <c r="K133" s="143" t="str" cm="1">
        <f t="array" ref="K133">IF(G133&lt;&gt;"",_xlfn.TEXTJOIN(";",TRUE,
CONCATENATE(A133,"$",H133),
IF(E133="","",IF(I133&lt;&gt;0,CONCATENATE(A133,"$",J133,"--",_xlfn.TEXTSPLIT(E133,";",TRUE,FALSE)),CONCATENATE(A133,"$",_xlfn.TEXTSPLIT(E133,";",TRUE,FALSE))))),"")</f>
        <v>AOM_001440$Crop Byproduct--Oil Plant ByProducts--Sesame--Sesame Seed;AOM_001440$Crop Byproduct--Oil Plant ByProducts--Sesame--Sesamum indicum Seed</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AOM_001278</v>
      </c>
      <c r="B134" s="145" t="str">
        <v>Sheanut Cake</v>
      </c>
      <c r="C134" s="145" t="str">
        <v/>
      </c>
      <c r="D134" s="145" t="str">
        <v>Vitellaria paradoxa Cake</v>
      </c>
      <c r="E134" s="145" t="str">
        <f t="shared" si="13"/>
        <v>Vitellaria paradoxa Cake</v>
      </c>
      <c r="F134" s="145" t="str">
        <v>Management--Livestock Management--Feed Characteristic--Feed Composition--Feed Ingredient--Crop Byproduct--Oil Plant ByProducts--Sheanut--Sheanut Cake--</v>
      </c>
      <c r="G134" s="143" t="str" cm="1">
        <f t="array" ref="G134">IFERROR(SUBSTITUTE(_xlfn.CHOOSECOLS(_xlfn.TEXTSPLIT(_xlfn.TEXTJOIN("|",,F134),"Feed Ingredient--","|",TRUE),2),"----",""),"")</f>
        <v>Crop Byproduct--Oil Plant ByProducts--Sheanut--Sheanut Cake--</v>
      </c>
      <c r="H134" s="143" t="str">
        <f t="shared" si="14"/>
        <v>Crop Byproduct--Oil Plant ByProducts--Sheanut--Sheanut Cake</v>
      </c>
      <c r="I134" s="143">
        <f t="shared" si="15"/>
        <v>3</v>
      </c>
      <c r="J134" s="143" t="str">
        <f t="shared" si="16"/>
        <v>Crop Byproduct--Oil Plant ByProducts--Sheanut</v>
      </c>
      <c r="K134" s="143" t="str" cm="1">
        <f t="array" ref="K134">IF(G134&lt;&gt;"",_xlfn.TEXTJOIN(";",TRUE,
CONCATENATE(A134,"$",H134),
IF(E134="","",IF(I134&lt;&gt;0,CONCATENATE(A134,"$",J134,"--",_xlfn.TEXTSPLIT(E134,";",TRUE,FALSE)),CONCATENATE(A134,"$",_xlfn.TEXTSPLIT(E134,";",TRUE,FALSE))))),"")</f>
        <v>AOM_001278$Crop Byproduct--Oil Plant ByProducts--Sheanut--Sheanut Cake;AOM_001278$Crop Byproduct--Oil Plant ByProducts--Sheanut--Vitellaria paradoxa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AOM_001338</v>
      </c>
      <c r="B135" s="144" t="str">
        <v>Sunflower Seed Cake</v>
      </c>
      <c r="C135" s="144" t="str">
        <v>Common Sunflower Seed Cake</v>
      </c>
      <c r="D135" s="144" t="str">
        <v>Helianthus annuus Seed Cake</v>
      </c>
      <c r="E135" s="144" t="str">
        <f t="shared" si="13"/>
        <v>Common Sunflower Seed Cake;Helianthus annuus Seed Cake</v>
      </c>
      <c r="F135" s="144" t="str">
        <v>Management--Livestock Management--Feed Characteristic--Feed Composition--Feed Ingredient--Crop Byproduct--Oil Plant ByProducts--Sunflower--Sunflower Seed--Sunflower Seed Cake</v>
      </c>
      <c r="G135" s="143" t="str" cm="1">
        <f t="array" ref="G135">IFERROR(SUBSTITUTE(_xlfn.CHOOSECOLS(_xlfn.TEXTSPLIT(_xlfn.TEXTJOIN("|",,F135),"Feed Ingredient--","|",TRUE),2),"----",""),"")</f>
        <v>Crop Byproduct--Oil Plant ByProducts--Sunflower--Sunflower Seed--Sunflower Seed Cake</v>
      </c>
      <c r="H135" s="143" t="str">
        <f t="shared" si="14"/>
        <v>Crop Byproduct--Oil Plant ByProducts--Sunflower--Sunflower Seed--Sunflower Seed Cake</v>
      </c>
      <c r="I135" s="143">
        <f t="shared" si="15"/>
        <v>4</v>
      </c>
      <c r="J135" s="143" t="str">
        <f t="shared" si="16"/>
        <v>Crop Byproduct--Oil Plant ByProducts--Sunflower--Sunflower Seed</v>
      </c>
      <c r="K135" s="143" t="str" cm="1">
        <f t="array" ref="K135">IF(G135&lt;&gt;"",_xlfn.TEXTJOIN(";",TRUE,
CONCATENATE(A135,"$",H135),
IF(E135="","",IF(I135&lt;&gt;0,CONCATENATE(A135,"$",J135,"--",_xlfn.TEXTSPLIT(E135,";",TRUE,FALSE)),CONCATENATE(A135,"$",_xlfn.TEXTSPLIT(E135,";",TRUE,FALSE))))),"")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AOM_002092</v>
      </c>
      <c r="B136" s="145" t="str">
        <v>Walnut Leaves</v>
      </c>
      <c r="C136" s="145" t="str">
        <v/>
      </c>
      <c r="D136" s="145" t="str">
        <v/>
      </c>
      <c r="E136" s="145" t="str">
        <f t="shared" si="13"/>
        <v/>
      </c>
      <c r="F136" s="145" t="str">
        <v>Management--Livestock Management--Feed Characteristic--Feed Composition--Feed Ingredient--Crop Byproduct--Oil Plant ByProducts--Walnut--Walnut Leaves--</v>
      </c>
      <c r="G136" s="143" t="str" cm="1">
        <f t="array" ref="G136">IFERROR(SUBSTITUTE(_xlfn.CHOOSECOLS(_xlfn.TEXTSPLIT(_xlfn.TEXTJOIN("|",,F136),"Feed Ingredient--","|",TRUE),2),"----",""),"")</f>
        <v>Crop Byproduct--Oil Plant ByProducts--Walnut--Walnut Leaves--</v>
      </c>
      <c r="H136" s="143" t="str">
        <f t="shared" si="14"/>
        <v>Crop Byproduct--Oil Plant ByProducts--Walnut--Walnut Leaves</v>
      </c>
      <c r="I136" s="143">
        <f t="shared" si="15"/>
        <v>3</v>
      </c>
      <c r="J136" s="143" t="str">
        <f t="shared" si="16"/>
        <v>Crop Byproduct--Oil Plant ByProducts--Walnut</v>
      </c>
      <c r="K136" s="143" t="str" cm="1">
        <f t="array" ref="K136">IF(G136&lt;&gt;"",_xlfn.TEXTJOIN(";",TRUE,
CONCATENATE(A136,"$",H136),
IF(E136="","",IF(I136&lt;&gt;0,CONCATENATE(A136,"$",J136,"--",_xlfn.TEXTSPLIT(E136,";",TRUE,FALSE)),CONCATENATE(A136,"$",_xlfn.TEXTSPLIT(E136,";",TRUE,FALSE))))),"")</f>
        <v>AOM_002092$Crop Byproduct--Oil Plant ByProducts--Walnut--Walnut Leaves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AOM_001312</v>
      </c>
      <c r="B137" s="144" t="str">
        <v>Cotton Seed</v>
      </c>
      <c r="C137" s="144" t="str">
        <v/>
      </c>
      <c r="D137" s="144" t="str">
        <v>Gossypium Seed</v>
      </c>
      <c r="E137" s="144" t="str">
        <f t="shared" si="13"/>
        <v>Gossypium Seed</v>
      </c>
      <c r="F137" s="144" t="str">
        <v>Management--Livestock Management--Feed Characteristic--Feed Composition--Feed Ingredient--Crop Byproduct--Oil Plant Products--Cotton--Cotton Seed--</v>
      </c>
      <c r="G137" s="143" t="str" cm="1">
        <f t="array" ref="G137">IFERROR(SUBSTITUTE(_xlfn.CHOOSECOLS(_xlfn.TEXTSPLIT(_xlfn.TEXTJOIN("|",,F137),"Feed Ingredient--","|",TRUE),2),"----",""),"")</f>
        <v>Crop Byproduct--Oil Plant Products--Cotton--Cotton Seed--</v>
      </c>
      <c r="H137" s="143" t="str">
        <f t="shared" si="14"/>
        <v>Crop Byproduct--Oil Plant Products--Cotton--Cotton Seed</v>
      </c>
      <c r="I137" s="143">
        <f t="shared" si="15"/>
        <v>3</v>
      </c>
      <c r="J137" s="143" t="str">
        <f t="shared" si="16"/>
        <v>Crop Byproduct--Oil Plant Products--Cotton</v>
      </c>
      <c r="K137" s="143" t="str" cm="1">
        <f t="array" ref="K137">IF(G137&lt;&gt;"",_xlfn.TEXTJOIN(";",TRUE,
CONCATENATE(A137,"$",H137),
IF(E137="","",IF(I137&lt;&gt;0,CONCATENATE(A137,"$",J137,"--",_xlfn.TEXTSPLIT(E137,";",TRUE,FALSE)),CONCATENATE(A137,"$",_xlfn.TEXTSPLIT(E137,";",TRUE,FALSE))))),"")</f>
        <v>AOM_001312$Crop Byproduct--Oil Plant Products--Cotton--Cotton Seed;AOM_001312$Crop Byproduct--Oil Plant Products--Cotton--Gossypium Seed</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AOM_000632</v>
      </c>
      <c r="B138" s="145" t="str">
        <v>Hops</v>
      </c>
      <c r="C138" s="145" t="str">
        <v/>
      </c>
      <c r="D138" s="145" t="str">
        <v>Humulus lupulus</v>
      </c>
      <c r="E138" s="145" t="str">
        <f t="shared" si="13"/>
        <v>Humulus lupulus</v>
      </c>
      <c r="F138" s="145" t="str">
        <v>Management--Livestock Management--Feed Characteristic--Feed Composition--Feed Ingredient--Crop Byproduct--Other Plant ByProducts--Hops----</v>
      </c>
      <c r="G138" s="143" t="str" cm="1">
        <f t="array" ref="G138">IFERROR(SUBSTITUTE(_xlfn.CHOOSECOLS(_xlfn.TEXTSPLIT(_xlfn.TEXTJOIN("|",,F138),"Feed Ingredient--","|",TRUE),2),"----",""),"")</f>
        <v>Crop Byproduct--Other Plant ByProducts--Hops</v>
      </c>
      <c r="H138" s="143" t="str">
        <f t="shared" si="14"/>
        <v>Crop Byproduct--Other Plant ByProducts--Hops</v>
      </c>
      <c r="I138" s="143">
        <f t="shared" si="15"/>
        <v>2</v>
      </c>
      <c r="J138" s="143" t="str">
        <f t="shared" si="16"/>
        <v>Crop Byproduct--Other Plant ByProducts</v>
      </c>
      <c r="K138" s="143" t="str" cm="1">
        <f t="array" ref="K138">IF(G138&lt;&gt;"",_xlfn.TEXTJOIN(";",TRUE,
CONCATENATE(A138,"$",H138),
IF(E138="","",IF(I138&lt;&gt;0,CONCATENATE(A138,"$",J138,"--",_xlfn.TEXTSPLIT(E138,";",TRUE,FALSE)),CONCATENATE(A138,"$",_xlfn.TEXTSPLIT(E138,";",TRUE,FALSE))))),"")</f>
        <v>AOM_000632$Crop Byproduct--Other Plant ByProducts--Hops;AOM_000632$Crop Byproduct--Other Plant ByProducts--Humulus lupulus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AOM_001439</v>
      </c>
      <c r="B139" s="144" t="str">
        <v>Beetroot Discards</v>
      </c>
      <c r="C139" s="144" t="str">
        <v>Beet Discards</v>
      </c>
      <c r="D139" s="144" t="str">
        <v>Beta vulgaris Discards</v>
      </c>
      <c r="E139" s="144" t="str">
        <f t="shared" si="13"/>
        <v>Beet Discards;Beta vulgaris Discards</v>
      </c>
      <c r="F139" s="144" t="str">
        <v>Management--Livestock Management--Feed Characteristic--Feed Composition--Feed Ingredient--Crop Byproduct--Roots and Tuber ByProducts--Beetroot--Beetroot Discards--</v>
      </c>
      <c r="G139" s="143" t="str" cm="1">
        <f t="array" ref="G139">IFERROR(SUBSTITUTE(_xlfn.CHOOSECOLS(_xlfn.TEXTSPLIT(_xlfn.TEXTJOIN("|",,F139),"Feed Ingredient--","|",TRUE),2),"----",""),"")</f>
        <v>Crop Byproduct--Roots and Tuber ByProducts--Beetroot--Beetroot Discards--</v>
      </c>
      <c r="H139" s="143" t="str">
        <f t="shared" si="14"/>
        <v>Crop Byproduct--Roots and Tuber ByProducts--Beetroot--Beetroot Discards</v>
      </c>
      <c r="I139" s="143">
        <f t="shared" si="15"/>
        <v>3</v>
      </c>
      <c r="J139" s="143" t="str">
        <f t="shared" si="16"/>
        <v>Crop Byproduct--Roots and Tuber ByProducts--Beetroot</v>
      </c>
      <c r="K139" s="143" t="str" cm="1">
        <f t="array" ref="K139">IF(G139&lt;&gt;"",_xlfn.TEXTJOIN(";",TRUE,
CONCATENATE(A139,"$",H139),
IF(E139="","",IF(I139&lt;&gt;0,CONCATENATE(A139,"$",J139,"--",_xlfn.TEXTSPLIT(E139,";",TRUE,FALSE)),CONCATENATE(A139,"$",_xlfn.TEXTSPLIT(E139,";",TRUE,FALSE))))),"")</f>
        <v>AOM_001439$Crop Byproduct--Roots and Tuber ByProducts--Beetroot--Beetroot Discards;AOM_001439$Crop Byproduct--Roots and Tuber ByProducts--Beetroot--Beet Discards;AOM_001439$Crop Byproduct--Roots and Tuber ByProducts--Beetroot--Beta vulgaris Discards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AOM_001836</v>
      </c>
      <c r="B140" s="145" t="str">
        <v>Beet Pulp</v>
      </c>
      <c r="C140" s="145" t="str">
        <v/>
      </c>
      <c r="D140" s="145" t="str">
        <v/>
      </c>
      <c r="E140" s="145" t="str">
        <f t="shared" si="13"/>
        <v/>
      </c>
      <c r="F140" s="145" t="str">
        <v>Management--Livestock Management--Feed Characteristic--Feed Composition--Feed Ingredient--Crop Byproduct--Roots and Tuber ByProducts--Beet--Beet Pulp--</v>
      </c>
      <c r="G140" s="143" t="str" cm="1">
        <f t="array" ref="G140">IFERROR(SUBSTITUTE(_xlfn.CHOOSECOLS(_xlfn.TEXTSPLIT(_xlfn.TEXTJOIN("|",,F140),"Feed Ingredient--","|",TRUE),2),"----",""),"")</f>
        <v>Crop Byproduct--Roots and Tuber ByProducts--Beet--Beet Pulp--</v>
      </c>
      <c r="H140" s="143" t="str">
        <f t="shared" si="14"/>
        <v>Crop Byproduct--Roots and Tuber ByProducts--Beet--Beet Pulp</v>
      </c>
      <c r="I140" s="143">
        <f t="shared" si="15"/>
        <v>3</v>
      </c>
      <c r="J140" s="143" t="str">
        <f t="shared" si="16"/>
        <v>Crop Byproduct--Roots and Tuber ByProducts--Beet</v>
      </c>
      <c r="K140" s="143" t="str" cm="1">
        <f t="array" ref="K140">IF(G140&lt;&gt;"",_xlfn.TEXTJOIN(";",TRUE,
CONCATENATE(A140,"$",H140),
IF(E140="","",IF(I140&lt;&gt;0,CONCATENATE(A140,"$",J140,"--",_xlfn.TEXTSPLIT(E140,";",TRUE,FALSE)),CONCATENATE(A140,"$",_xlfn.TEXTSPLIT(E140,";",TRUE,FALSE))))),"")</f>
        <v>AOM_001836$Crop Byproduct--Roots and Tuber ByProducts--Beet--Beet Pulp</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AOM_000634</v>
      </c>
      <c r="B141" s="144" t="str">
        <v>Cassava Bran</v>
      </c>
      <c r="C141" s="144" t="str">
        <v>Yuca Bran;Tapioca Bran;Manioc Bran</v>
      </c>
      <c r="D141" s="144" t="str">
        <v>Manihot esculenta Bran</v>
      </c>
      <c r="E141" s="144" t="str">
        <f t="shared" si="13"/>
        <v>Yuca Bran;Tapioca Bran;Manioc Bran;Manihot esculenta Bran</v>
      </c>
      <c r="F141" s="144" t="str">
        <v>Management--Livestock Management--Feed Characteristic--Feed Composition--Feed Ingredient--Crop Byproduct--Roots and Tuber ByProducts--Cassava--Cassava Bran--</v>
      </c>
      <c r="G141" s="143" t="str" cm="1">
        <f t="array" ref="G141">IFERROR(SUBSTITUTE(_xlfn.CHOOSECOLS(_xlfn.TEXTSPLIT(_xlfn.TEXTJOIN("|",,F141),"Feed Ingredient--","|",TRUE),2),"----",""),"")</f>
        <v>Crop Byproduct--Roots and Tuber ByProducts--Cassava--Cassava Bran--</v>
      </c>
      <c r="H141" s="143" t="str">
        <f t="shared" si="14"/>
        <v>Crop Byproduct--Roots and Tuber ByProducts--Cassava--Cassava Bran</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AOM_000635</v>
      </c>
      <c r="B142" s="145" t="str">
        <v>Cassava Leaves</v>
      </c>
      <c r="C142" s="145" t="str">
        <v>Yuca Leaves;Tapioca Leaves;Manioc Leaves</v>
      </c>
      <c r="D142" s="145" t="str">
        <v>Manihot esculenta Leaves</v>
      </c>
      <c r="E142" s="145" t="str">
        <f t="shared" si="13"/>
        <v>Yuca Leaves;Tapioca Leaves;Manioc Leaves;Manihot esculenta Leaves</v>
      </c>
      <c r="F142" s="145" t="str">
        <v>Management--Livestock Management--Feed Characteristic--Feed Composition--Feed Ingredient--Crop Byproduct--Roots and Tuber ByProducts--Cassava--Cassava Leaves--</v>
      </c>
      <c r="G142" s="143" t="str" cm="1">
        <f t="array" ref="G142">IFERROR(SUBSTITUTE(_xlfn.CHOOSECOLS(_xlfn.TEXTSPLIT(_xlfn.TEXTJOIN("|",,F142),"Feed Ingredient--","|",TRUE),2),"----",""),"")</f>
        <v>Crop Byproduct--Roots and Tuber ByProducts--Cassava--Cassava Leaves--</v>
      </c>
      <c r="H142" s="143" t="str">
        <f t="shared" si="14"/>
        <v>Crop Byproduct--Roots and Tuber ByProducts--Cassava--Cassava Leaves</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AOM_002112</v>
      </c>
      <c r="B143" s="144" t="str">
        <v>Cassava Peel</v>
      </c>
      <c r="C143" s="144" t="str">
        <v>Yuca Peel;Tapioca Peel;Manioc Peel</v>
      </c>
      <c r="D143" s="144" t="str">
        <v>Manihot esculenta Peel</v>
      </c>
      <c r="E143" s="144" t="str">
        <f t="shared" si="13"/>
        <v>Yuca Peel;Tapioca Peel;Manioc Peel;Manihot esculenta Peel</v>
      </c>
      <c r="F143" s="144" t="str">
        <v>Management--Livestock Management--Feed Characteristic--Feed Composition--Feed Ingredient--Crop Byproduct--Roots and Tuber ByProducts--Cassava--Cassava Peel--</v>
      </c>
      <c r="G143" s="143" t="str" cm="1">
        <f t="array" ref="G143">IFERROR(SUBSTITUTE(_xlfn.CHOOSECOLS(_xlfn.TEXTSPLIT(_xlfn.TEXTJOIN("|",,F143),"Feed Ingredient--","|",TRUE),2),"----",""),"")</f>
        <v>Crop Byproduct--Roots and Tuber ByProducts--Cassava--Cassava Peel--</v>
      </c>
      <c r="H143" s="143" t="str">
        <f t="shared" si="14"/>
        <v>Crop Byproduct--Roots and Tuber ByProducts--Cassava--Cassava Peel</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AOM_002113</v>
      </c>
      <c r="B144" s="145" t="str">
        <v>Cassava Root</v>
      </c>
      <c r="C144" s="145" t="str">
        <v>Yuca Root;Tapioca Root;Manioc Root</v>
      </c>
      <c r="D144" s="145" t="str">
        <v/>
      </c>
      <c r="E144" s="145" t="str">
        <f t="shared" si="13"/>
        <v>Yuca Root;Tapioca Root;Manioc Root</v>
      </c>
      <c r="F144" s="145" t="str">
        <v>Management--Livestock Management--Feed Characteristic--Feed Composition--Feed Ingredient--Crop Byproduct--Roots and Tuber ByProducts--Cassava--Cassava Root--</v>
      </c>
      <c r="G144" s="143" t="str" cm="1">
        <f t="array" ref="G144">IFERROR(SUBSTITUTE(_xlfn.CHOOSECOLS(_xlfn.TEXTSPLIT(_xlfn.TEXTJOIN("|",,F144),"Feed Ingredient--","|",TRUE),2),"----",""),"")</f>
        <v>Crop Byproduct--Roots and Tuber ByProducts--Cassava--Cassava Root--</v>
      </c>
      <c r="H144" s="143" t="str">
        <f t="shared" si="14"/>
        <v>Crop Byproduct--Roots and Tuber ByProducts--Cassava--Cassava Root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AOM_000638</v>
      </c>
      <c r="B145" s="144" t="str">
        <v>Cassava Shaft</v>
      </c>
      <c r="C145" s="144" t="str">
        <v>Yuca Shaft;Tapioca Shaft;Manioc Shaft</v>
      </c>
      <c r="D145" s="144" t="str">
        <v/>
      </c>
      <c r="E145" s="144" t="str">
        <f t="shared" si="13"/>
        <v>Yuca Shaft;Tapioca Shaft;Manioc Shaft</v>
      </c>
      <c r="F145" s="144" t="str">
        <v>Management--Livestock Management--Feed Characteristic--Feed Composition--Feed Ingredient--Crop Byproduct--Roots and Tuber ByProducts--Cassava--Cassava Shaft--</v>
      </c>
      <c r="G145" s="143" t="str" cm="1">
        <f t="array" ref="G145">IFERROR(SUBSTITUTE(_xlfn.CHOOSECOLS(_xlfn.TEXTSPLIT(_xlfn.TEXTJOIN("|",,F145),"Feed Ingredient--","|",TRUE),2),"----",""),"")</f>
        <v>Crop Byproduct--Roots and Tuber ByProducts--Cassava--Cassava Shaft--</v>
      </c>
      <c r="H145" s="143" t="str">
        <f t="shared" si="14"/>
        <v>Crop Byproduct--Roots and Tuber ByProducts--Cassava--Cassava Shaft</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AOM_001251</v>
      </c>
      <c r="B146" s="145" t="str">
        <v>Cassava Waste</v>
      </c>
      <c r="C146" s="145" t="str">
        <v/>
      </c>
      <c r="D146" s="145" t="str">
        <v>Manihot esculenta Waste</v>
      </c>
      <c r="E146" s="145" t="str">
        <f t="shared" si="13"/>
        <v>Manihot esculenta Waste</v>
      </c>
      <c r="F146" s="145" t="str">
        <v>Management--Livestock Management--Feed Characteristic--Feed Composition--Feed Ingredient--Crop Byproduct--Roots and Tuber ByProducts--Cassava--Cassava Waste--</v>
      </c>
      <c r="G146" s="143" t="str" cm="1">
        <f t="array" ref="G146">IFERROR(SUBSTITUTE(_xlfn.CHOOSECOLS(_xlfn.TEXTSPLIT(_xlfn.TEXTJOIN("|",,F146),"Feed Ingredient--","|",TRUE),2),"----",""),"")</f>
        <v>Crop Byproduct--Roots and Tuber ByProducts--Cassava--Cassava Waste--</v>
      </c>
      <c r="H146" s="143" t="str">
        <f t="shared" si="14"/>
        <v>Crop Byproduct--Roots and Tuber ByProducts--Cassava--Cassava Waste</v>
      </c>
      <c r="I146" s="143">
        <f t="shared" si="15"/>
        <v>3</v>
      </c>
      <c r="J146" s="143" t="str">
        <f t="shared" si="16"/>
        <v>Crop Byproduct--Roots and Tuber ByProducts--Cassava</v>
      </c>
      <c r="K146" s="143" t="str" cm="1">
        <f t="array" ref="K146">IF(G146&lt;&gt;"",_xlfn.TEXTJOIN(";",TRUE,
CONCATENATE(A146,"$",H146),
IF(E146="","",IF(I146&lt;&gt;0,CONCATENATE(A146,"$",J146,"--",_xlfn.TEXTSPLIT(E146,";",TRUE,FALSE)),CONCATENATE(A146,"$",_xlfn.TEXTSPLIT(E146,";",TRUE,FALSE))))),"")</f>
        <v>AOM_001251$Crop Byproduct--Roots and Tuber ByProducts--Cassava--Cassava Waste;AOM_001251$Crop Byproduct--Roots and Tuber ByProducts--Cassava--Manihot esculenta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AOM_001281</v>
      </c>
      <c r="B147" s="144" t="str">
        <v>Potato Hash</v>
      </c>
      <c r="C147" s="144" t="str">
        <v/>
      </c>
      <c r="D147" s="144" t="str">
        <v>Solanum tuberosum</v>
      </c>
      <c r="E147" s="144" t="str">
        <f t="shared" si="13"/>
        <v>Solanum tuberosum</v>
      </c>
      <c r="F147" s="144" t="str">
        <v>Management--Livestock Management--Feed Characteristic--Feed Composition--Feed Ingredient--Crop Byproduct--Roots and Tuber ByProducts--Potato--Potato Hash--</v>
      </c>
      <c r="G147" s="143" t="str" cm="1">
        <f t="array" ref="G147">IFERROR(SUBSTITUTE(_xlfn.CHOOSECOLS(_xlfn.TEXTSPLIT(_xlfn.TEXTJOIN("|",,F147),"Feed Ingredient--","|",TRUE),2),"----",""),"")</f>
        <v>Crop Byproduct--Roots and Tuber ByProducts--Potato--Potato Hash--</v>
      </c>
      <c r="H147" s="143" t="str">
        <f t="shared" si="14"/>
        <v>Crop Byproduct--Roots and Tuber ByProducts--Potato--Potato Hash</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AOM_001281$Crop Byproduct--Roots and Tuber ByProducts--Potato--Potato Hash;AOM_001281$Crop Byproduct--Roots and Tuber ByProducts--Potato--Solanum tuberosum</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AOM_001777</v>
      </c>
      <c r="B148" s="145" t="str">
        <v>Potato Processing Waste</v>
      </c>
      <c r="C148" s="145" t="str">
        <v/>
      </c>
      <c r="D148" s="145" t="str">
        <v>Solanum tuberosum Processing Waste</v>
      </c>
      <c r="E148" s="145" t="str">
        <f t="shared" si="13"/>
        <v>Solanum tuberosum Processing Waste</v>
      </c>
      <c r="F148" s="145" t="str">
        <v>Management--Livestock Management--Feed Characteristic--Feed Composition--Feed Ingredient--Crop Byproduct--Roots and Tuber ByProducts--Potato--Potato Processing Waste--</v>
      </c>
      <c r="G148" s="143" t="str" cm="1">
        <f t="array" ref="G148">IFERROR(SUBSTITUTE(_xlfn.CHOOSECOLS(_xlfn.TEXTSPLIT(_xlfn.TEXTJOIN("|",,F148),"Feed Ingredient--","|",TRUE),2),"----",""),"")</f>
        <v>Crop Byproduct--Roots and Tuber ByProducts--Potato--Potato Processing Waste--</v>
      </c>
      <c r="H148" s="143" t="str">
        <f t="shared" si="14"/>
        <v>Crop Byproduct--Roots and Tuber ByProducts--Potato--Potato Processing Waste</v>
      </c>
      <c r="I148" s="143">
        <f t="shared" si="15"/>
        <v>3</v>
      </c>
      <c r="J148" s="143" t="str">
        <f t="shared" si="16"/>
        <v>Crop Byproduct--Roots and Tuber ByProducts--Potato</v>
      </c>
      <c r="K148" s="143" t="str" cm="1">
        <f t="array" ref="K148">IF(G148&lt;&gt;"",_xlfn.TEXTJOIN(";",TRUE,
CONCATENATE(A148,"$",H148),
IF(E148="","",IF(I148&lt;&gt;0,CONCATENATE(A148,"$",J148,"--",_xlfn.TEXTSPLIT(E148,";",TRUE,FALSE)),CONCATENATE(A148,"$",_xlfn.TEXTSPLIT(E148,";",TRUE,FALSE))))),"")</f>
        <v>AOM_001777$Crop Byproduct--Roots and Tuber ByProducts--Potato--Potato Processing Waste;AOM_001777$Crop Byproduct--Roots and Tuber ByProducts--Potato--Solanum tuberosum Processing Waste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AOM_001267</v>
      </c>
      <c r="B149" s="144" t="str">
        <v>Sweet Potato Vine</v>
      </c>
      <c r="C149" s="144" t="str">
        <v/>
      </c>
      <c r="D149" s="144" t="str">
        <v>Ipomoea batatas Vine</v>
      </c>
      <c r="E149" s="144" t="str">
        <f t="shared" si="13"/>
        <v>Ipomoea batatas Vine</v>
      </c>
      <c r="F149" s="144" t="str">
        <v>Management--Livestock Management--Feed Characteristic--Feed Composition--Feed Ingredient--Crop Byproduct--Roots and Tuber ByProducts--Sweet Potato--Sweet Potato Vine--</v>
      </c>
      <c r="G149" s="143" t="str" cm="1">
        <f t="array" ref="G149">IFERROR(SUBSTITUTE(_xlfn.CHOOSECOLS(_xlfn.TEXTSPLIT(_xlfn.TEXTJOIN("|",,F149),"Feed Ingredient--","|",TRUE),2),"----",""),"")</f>
        <v>Crop Byproduct--Roots and Tuber ByProducts--Sweet Potato--Sweet Potato Vine--</v>
      </c>
      <c r="H149" s="143" t="str">
        <f t="shared" si="14"/>
        <v>Crop Byproduct--Roots and Tuber ByProducts--Sweet Potato--Sweet Potato Vine</v>
      </c>
      <c r="I149" s="143">
        <f t="shared" si="15"/>
        <v>3</v>
      </c>
      <c r="J149" s="143" t="str">
        <f t="shared" si="16"/>
        <v>Crop Byproduct--Roots and Tuber ByProducts--Sweet Potato</v>
      </c>
      <c r="K149" s="143" t="str" cm="1">
        <f t="array" ref="K149">IF(G149&lt;&gt;"",_xlfn.TEXTJOIN(";",TRUE,
CONCATENATE(A149,"$",H149),
IF(E149="","",IF(I149&lt;&gt;0,CONCATENATE(A149,"$",J149,"--",_xlfn.TEXTSPLIT(E149,";",TRUE,FALSE)),CONCATENATE(A149,"$",_xlfn.TEXTSPLIT(E149,";",TRUE,FALSE))))),"")</f>
        <v>AOM_001267$Crop Byproduct--Roots and Tuber ByProducts--Sweet Potato--Sweet Potato Vine;AOM_001267$Crop Byproduct--Roots and Tuber ByProducts--Sweet Potato--Ipomoea batatas Vine</v>
      </c>
      <c r="L149" s="144" t="str">
        <v>AOM_003102$Crop Byproduct--Cereal ByProducts--Teff--Teff Straw</v>
      </c>
      <c r="M149" s="144" t="str" cm="1">
        <f t="array" ref="M149:N149">IF(L149&lt;&gt;"",_xlfn.TEXTSPLIT(L149, "$"),"")</f>
        <v>AOM_003102</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5" thickBot="1" x14ac:dyDescent="0.4">
      <c r="A150" s="145" t="str">
        <v>AOM_001266</v>
      </c>
      <c r="B150" s="145" t="str">
        <v>Taro Leaves</v>
      </c>
      <c r="C150" s="145" t="str">
        <v/>
      </c>
      <c r="D150" s="145" t="str">
        <v>Colocasia esculenta Leaves</v>
      </c>
      <c r="E150" s="145" t="str">
        <f t="shared" si="13"/>
        <v>Colocasia esculenta Leaves</v>
      </c>
      <c r="F150" s="145" t="str">
        <v>Management--Livestock Management--Feed Characteristic--Feed Composition--Feed Ingredient--Crop Byproduct--Roots and Tuber ByProducts--Taro--Taro Leaves--</v>
      </c>
      <c r="G150" s="143" t="str" cm="1">
        <f t="array" ref="G150">IFERROR(SUBSTITUTE(_xlfn.CHOOSECOLS(_xlfn.TEXTSPLIT(_xlfn.TEXTJOIN("|",,F150),"Feed Ingredient--","|",TRUE),2),"----",""),"")</f>
        <v>Crop Byproduct--Roots and Tuber ByProducts--Taro--Taro Leaves--</v>
      </c>
      <c r="H150" s="143" t="str">
        <f t="shared" si="14"/>
        <v>Crop Byproduct--Roots and Tuber ByProducts--Taro--Taro Leaves</v>
      </c>
      <c r="I150" s="143">
        <f t="shared" si="15"/>
        <v>3</v>
      </c>
      <c r="J150" s="143" t="str">
        <f t="shared" si="16"/>
        <v>Crop Byproduct--Roots and Tuber ByProducts--Taro</v>
      </c>
      <c r="K150" s="143" t="str" cm="1">
        <f t="array" ref="K150">IF(G150&lt;&gt;"",_xlfn.TEXTJOIN(";",TRUE,
CONCATENATE(A150,"$",H150),
IF(E150="","",IF(I150&lt;&gt;0,CONCATENATE(A150,"$",J150,"--",_xlfn.TEXTSPLIT(E150,";",TRUE,FALSE)),CONCATENATE(A150,"$",_xlfn.TEXTSPLIT(E150,";",TRUE,FALSE))))),"")</f>
        <v>AOM_001266$Crop Byproduct--Roots and Tuber ByProducts--Taro--Taro Leaves;AOM_001266$Crop Byproduct--Roots and Tuber ByProducts--Taro--Colocasia esculenta Leaves</v>
      </c>
      <c r="L150" s="145" t="str">
        <v>AOM_000585$Crop Byproduct--Cereal ByProducts--Wheat--Wheat Bran</v>
      </c>
      <c r="M150" s="145" t="str" cm="1">
        <f t="array" ref="M150:N150">IF(L150&lt;&gt;"",_xlfn.TEXTSPLIT(L150, "$"),"")</f>
        <v>AOM_000585</v>
      </c>
      <c r="N150" s="145" t="str">
        <v>Crop Byproduct--Cereal ByProducts--Wheat--Wheat Bran</v>
      </c>
      <c r="O150" s="145" t="str" cm="1">
        <f t="array" ref="O150">IF(L150&lt;&gt;"",_xlfn.CHOOSECOLS(_xlfn.TEXTSPLIT(N150,"--"),1),"")</f>
        <v>Crop Byproduct</v>
      </c>
      <c r="P150" s="145" t="str" cm="1">
        <f t="array" ref="P150">IF(L150&lt;&gt;"",IFERROR(_xlfn.CHOOSECOLS(_xlfn.TEXTSPLIT(N150,"--"),2),""),"")</f>
        <v>Cereal ByProducts</v>
      </c>
      <c r="Q150" s="145" t="str">
        <f t="shared" si="17"/>
        <v>Wheat--Wheat Bran</v>
      </c>
    </row>
    <row r="151" spans="1:17" ht="15" thickBot="1" x14ac:dyDescent="0.4">
      <c r="A151" s="144" t="str">
        <v>AOM_000640</v>
      </c>
      <c r="B151" s="144" t="str">
        <v>Yam Peels</v>
      </c>
      <c r="C151" s="144" t="str">
        <v>Nanarepenta Peels;Epipetrum Peels;Borderea Peels;Tamus Peels</v>
      </c>
      <c r="D151" s="144" t="str">
        <v>Dioscorea Peels</v>
      </c>
      <c r="E151" s="144" t="str">
        <f t="shared" si="13"/>
        <v>Nanarepenta Peels;Epipetrum Peels;Borderea Peels;Tamus Peels;Dioscorea Peels</v>
      </c>
      <c r="F151" s="144" t="str">
        <v>Management--Livestock Management--Feed Characteristic--Feed Composition--Feed Ingredient--Crop Byproduct--Roots and Tuber ByProducts--Yam--Yam Peels--</v>
      </c>
      <c r="G151" s="143" t="str" cm="1">
        <f t="array" ref="G151">IFERROR(SUBSTITUTE(_xlfn.CHOOSECOLS(_xlfn.TEXTSPLIT(_xlfn.TEXTJOIN("|",,F151),"Feed Ingredient--","|",TRUE),2),"----",""),"")</f>
        <v>Crop Byproduct--Roots and Tuber ByProducts--Yam--Yam Peels--</v>
      </c>
      <c r="H151" s="143" t="str">
        <f t="shared" si="14"/>
        <v>Crop Byproduct--Roots and Tuber ByProducts--Yam--Yam Peels</v>
      </c>
      <c r="I151" s="143">
        <f t="shared" si="15"/>
        <v>3</v>
      </c>
      <c r="J151" s="143" t="str">
        <f t="shared" si="16"/>
        <v>Crop Byproduct--Roots and Tuber ByProducts--Yam</v>
      </c>
      <c r="K151" s="143" t="str" cm="1">
        <f t="array" ref="K151">IF(G151&lt;&gt;"",_xlfn.TEXTJOIN(";",TRUE,
CONCATENATE(A151,"$",H151),
IF(E151="","",IF(I151&lt;&gt;0,CONCATENATE(A151,"$",J151,"--",_xlfn.TEXTSPLIT(E151,";",TRUE,FALSE)),CONCATENATE(A151,"$",_xlfn.TEXTSPLIT(E151,";",TRUE,FALSE))))),"")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1" s="144" t="str">
        <v>AOM_000585$Crop Byproduct--Cereal ByProducts--Wheat--Wheat Pollard</v>
      </c>
      <c r="M151" s="144" t="str" cm="1">
        <f t="array" ref="M151:N151">IF(L151&lt;&gt;"",_xlfn.TEXTSPLIT(L151, "$"),"")</f>
        <v>AOM_000585</v>
      </c>
      <c r="N151" s="144" t="str">
        <v>Crop Byproduct--Cereal ByProducts--Wheat--Wheat Pollard</v>
      </c>
      <c r="O151" s="144" t="str" cm="1">
        <f t="array" ref="O151">IF(L151&lt;&gt;"",_xlfn.CHOOSECOLS(_xlfn.TEXTSPLIT(N151,"--"),1),"")</f>
        <v>Crop Byproduct</v>
      </c>
      <c r="P151" s="144" t="str" cm="1">
        <f t="array" ref="P151">IF(L151&lt;&gt;"",IFERROR(_xlfn.CHOOSECOLS(_xlfn.TEXTSPLIT(N151,"--"),2),""),"")</f>
        <v>Cereal ByProducts</v>
      </c>
      <c r="Q151" s="144" t="str">
        <f t="shared" si="17"/>
        <v>Wheat--Wheat Pollard</v>
      </c>
    </row>
    <row r="152" spans="1:17" ht="15" thickBot="1" x14ac:dyDescent="0.4">
      <c r="A152" s="145" t="str">
        <v>AOM_001482</v>
      </c>
      <c r="B152" s="145" t="str">
        <v>Sugar Beet Molasses</v>
      </c>
      <c r="C152" s="145" t="str">
        <v/>
      </c>
      <c r="D152" s="145" t="str">
        <v>Beta vulgaris subsp. vulgaris Molasses</v>
      </c>
      <c r="E152" s="145" t="str">
        <f t="shared" si="13"/>
        <v>Beta vulgaris subsp. vulgaris Molasses</v>
      </c>
      <c r="F152" s="145" t="str">
        <v>Management--Livestock Management--Feed Characteristic--Feed Composition--Feed Ingredient--Crop Byproduct--Sugar Processing ByProducts--Sugar Beet--Sugar Beet Molasses--</v>
      </c>
      <c r="G152" s="143" t="str" cm="1">
        <f t="array" ref="G152">IFERROR(SUBSTITUTE(_xlfn.CHOOSECOLS(_xlfn.TEXTSPLIT(_xlfn.TEXTJOIN("|",,F152),"Feed Ingredient--","|",TRUE),2),"----",""),"")</f>
        <v>Crop Byproduct--Sugar Processing ByProducts--Sugar Beet--Sugar Beet Molasses--</v>
      </c>
      <c r="H152" s="143" t="str">
        <f t="shared" si="14"/>
        <v>Crop Byproduct--Sugar Processing ByProducts--Sugar Beet--Sugar Beet Molasses</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AOM_001482$Crop Byproduct--Sugar Processing ByProducts--Sugar Beet--Sugar Beet Molasses;AOM_001482$Crop Byproduct--Sugar Processing ByProducts--Sugar Beet--Beta vulgaris subsp. vulgaris Molasses</v>
      </c>
      <c r="L152" s="145" t="str">
        <v>AOM_000585$Crop Byproduct--Cereal ByProducts--Wheat--Triticum aestivum Bran</v>
      </c>
      <c r="M152" s="145" t="str" cm="1">
        <f t="array" ref="M152:N152">IF(L152&lt;&gt;"",_xlfn.TEXTSPLIT(L152, "$"),"")</f>
        <v>AOM_000585</v>
      </c>
      <c r="N152" s="145" t="str">
        <v>Crop Byproduct--Cereal ByProducts--Wheat--Triticum aestivum Bran</v>
      </c>
      <c r="O152" s="145" t="str" cm="1">
        <f t="array" ref="O152">IF(L152&lt;&gt;"",_xlfn.CHOOSECOLS(_xlfn.TEXTSPLIT(N152,"--"),1),"")</f>
        <v>Crop Byproduct</v>
      </c>
      <c r="P152" s="145" t="str" cm="1">
        <f t="array" ref="P152">IF(L152&lt;&gt;"",IFERROR(_xlfn.CHOOSECOLS(_xlfn.TEXTSPLIT(N152,"--"),2),""),"")</f>
        <v>Cereal ByProducts</v>
      </c>
      <c r="Q152" s="145" t="str">
        <f t="shared" si="17"/>
        <v>Wheat--Triticum aestivum Bran</v>
      </c>
    </row>
    <row r="153" spans="1:17" ht="15" thickBot="1" x14ac:dyDescent="0.4">
      <c r="A153" s="144" t="str">
        <v>AOM_001483</v>
      </c>
      <c r="B153" s="144" t="str">
        <v>Sugar Beet Pulp</v>
      </c>
      <c r="C153" s="144" t="str">
        <v/>
      </c>
      <c r="D153" s="144" t="str">
        <v>Beta vulgaris subsp. vulgaris Pulp</v>
      </c>
      <c r="E153" s="144" t="str">
        <f t="shared" si="13"/>
        <v>Beta vulgaris subsp. vulgaris Pulp</v>
      </c>
      <c r="F153" s="144" t="str">
        <v>Management--Livestock Management--Feed Characteristic--Feed Composition--Feed Ingredient--Crop Byproduct--Sugar Processing ByProducts--Sugar Beet--Sugar Beet Pulp--</v>
      </c>
      <c r="G153" s="143" t="str" cm="1">
        <f t="array" ref="G153">IFERROR(SUBSTITUTE(_xlfn.CHOOSECOLS(_xlfn.TEXTSPLIT(_xlfn.TEXTJOIN("|",,F153),"Feed Ingredient--","|",TRUE),2),"----",""),"")</f>
        <v>Crop Byproduct--Sugar Processing ByProducts--Sugar Beet--Sugar Beet Pulp--</v>
      </c>
      <c r="H153" s="143" t="str">
        <f t="shared" si="14"/>
        <v>Crop Byproduct--Sugar Processing ByProducts--Sugar Beet--Sugar Beet Pulp</v>
      </c>
      <c r="I153" s="143">
        <f t="shared" si="15"/>
        <v>3</v>
      </c>
      <c r="J153" s="143" t="str">
        <f t="shared" si="16"/>
        <v>Crop Byproduct--Sugar Processing ByProducts--Sugar Beet</v>
      </c>
      <c r="K153" s="143" t="str" cm="1">
        <f t="array" ref="K153">IF(G153&lt;&gt;"",_xlfn.TEXTJOIN(";",TRUE,
CONCATENATE(A153,"$",H153),
IF(E153="","",IF(I153&lt;&gt;0,CONCATENATE(A153,"$",J153,"--",_xlfn.TEXTSPLIT(E153,";",TRUE,FALSE)),CONCATENATE(A153,"$",_xlfn.TEXTSPLIT(E153,";",TRUE,FALSE))))),"")</f>
        <v>AOM_001483$Crop Byproduct--Sugar Processing ByProducts--Sugar Beet--Sugar Beet Pulp;AOM_001483$Crop Byproduct--Sugar Processing ByProducts--Sugar Beet--Beta vulgaris subsp. vulgaris Pulp</v>
      </c>
      <c r="L153" s="144" t="str">
        <v>AOM_000589$Crop Byproduct--Cereal ByProducts--Wheat--Wheat Offal</v>
      </c>
      <c r="M153" s="144" t="str" cm="1">
        <f t="array" ref="M153:N153">IF(L153&lt;&gt;"",_xlfn.TEXTSPLIT(L153, "$"),"")</f>
        <v>AOM_000589</v>
      </c>
      <c r="N153" s="144" t="str">
        <v>Crop Byproduct--Cereal ByProducts--Wheat--Wheat Offal</v>
      </c>
      <c r="O153" s="144" t="str" cm="1">
        <f t="array" ref="O153">IF(L153&lt;&gt;"",_xlfn.CHOOSECOLS(_xlfn.TEXTSPLIT(N153,"--"),1),"")</f>
        <v>Crop Byproduct</v>
      </c>
      <c r="P153" s="144" t="str" cm="1">
        <f t="array" ref="P153">IF(L153&lt;&gt;"",IFERROR(_xlfn.CHOOSECOLS(_xlfn.TEXTSPLIT(N153,"--"),2),""),"")</f>
        <v>Cereal ByProducts</v>
      </c>
      <c r="Q153" s="144" t="str">
        <f t="shared" si="17"/>
        <v>Wheat--Wheat Offal</v>
      </c>
    </row>
    <row r="154" spans="1:17" ht="15" thickBot="1" x14ac:dyDescent="0.4">
      <c r="A154" s="145" t="str">
        <v>AOM_000642</v>
      </c>
      <c r="B154" s="145" t="str">
        <v>Sugarcane Molasses</v>
      </c>
      <c r="C154" s="145" t="str">
        <v>Noble Cane Molasses;Sugarcane Molasses Powder;Sugarcane Molasses Ground;Sugarcane Molasses Block;Sugarcane Molasses Meal;Noble Cane Molasses Meal</v>
      </c>
      <c r="D154" s="145" t="str">
        <v>Saccharum officinarum Molasses</v>
      </c>
      <c r="E154" s="145" t="str">
        <f t="shared" si="13"/>
        <v>Noble Cane Molasses;Sugarcane Molasses Powder;Sugarcane Molasses Ground;Sugarcane Molasses Block;Sugarcane Molasses Meal;Noble Cane Molasses Meal;Saccharum officinarum Molasses</v>
      </c>
      <c r="F154" s="145" t="str">
        <v>Management--Livestock Management--Feed Characteristic--Feed Composition--Feed Ingredient--Crop Byproduct--Sugar Processing ByProducts--Sugarcane--Sugarcane Molasses--</v>
      </c>
      <c r="G154" s="143" t="str" cm="1">
        <f t="array" ref="G154">IFERROR(SUBSTITUTE(_xlfn.CHOOSECOLS(_xlfn.TEXTSPLIT(_xlfn.TEXTJOIN("|",,F154),"Feed Ingredient--","|",TRUE),2),"----",""),"")</f>
        <v>Crop Byproduct--Sugar Processing ByProducts--Sugarcane--Sugarcane Molasses--</v>
      </c>
      <c r="H154" s="143" t="str">
        <f t="shared" si="14"/>
        <v>Crop Byproduct--Sugar Processing ByProducts--Sugarcane--Sugarcane Molasses</v>
      </c>
      <c r="I154" s="143">
        <f t="shared" si="15"/>
        <v>3</v>
      </c>
      <c r="J154" s="143" t="str">
        <f t="shared" si="16"/>
        <v>Crop Byproduct--Sugar Processing ByProducts--Sugarcane</v>
      </c>
      <c r="K154" s="143" t="str" cm="1">
        <f t="array" ref="K154">IF(G154&lt;&gt;"",_xlfn.TEXTJOIN(";",TRUE,
CONCATENATE(A154,"$",H154),
IF(E154="","",IF(I154&lt;&gt;0,CONCATENATE(A154,"$",J154,"--",_xlfn.TEXTSPLIT(E154,";",TRUE,FALSE)),CONCATENATE(A154,"$",_xlfn.TEXTSPLIT(E154,";",TRUE,FALSE))))),"")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4" s="145" t="str">
        <v>AOM_000589$Crop Byproduct--Cereal ByProducts--Wheat--Triticum aestivum Offal</v>
      </c>
      <c r="M154" s="145" t="str" cm="1">
        <f t="array" ref="M154:N154">IF(L154&lt;&gt;"",_xlfn.TEXTSPLIT(L154, "$"),"")</f>
        <v>AOM_000589</v>
      </c>
      <c r="N154" s="145" t="str">
        <v>Crop Byproduct--Cereal ByProducts--Wheat--Triticum aestivum Offal</v>
      </c>
      <c r="O154" s="145" t="str" cm="1">
        <f t="array" ref="O154">IF(L154&lt;&gt;"",_xlfn.CHOOSECOLS(_xlfn.TEXTSPLIT(N154,"--"),1),"")</f>
        <v>Crop Byproduct</v>
      </c>
      <c r="P154" s="145" t="str" cm="1">
        <f t="array" ref="P154">IF(L154&lt;&gt;"",IFERROR(_xlfn.CHOOSECOLS(_xlfn.TEXTSPLIT(N154,"--"),2),""),"")</f>
        <v>Cereal ByProducts</v>
      </c>
      <c r="Q154" s="145" t="str">
        <f t="shared" si="17"/>
        <v>Wheat--Triticum aestivum Offal</v>
      </c>
    </row>
    <row r="155" spans="1:17" ht="15" thickBot="1" x14ac:dyDescent="0.4">
      <c r="A155" s="144" t="str">
        <v>AOM_006003</v>
      </c>
      <c r="B155" s="144" t="str">
        <v>Unspecified Molasses</v>
      </c>
      <c r="C155" s="144" t="str">
        <v>Molasses</v>
      </c>
      <c r="D155" s="144" t="str">
        <v/>
      </c>
      <c r="E155" s="144" t="str">
        <f t="shared" si="13"/>
        <v>Molasses</v>
      </c>
      <c r="F155" s="144" t="str">
        <v>Management--Livestock Management--Feed Characteristic--Feed Composition--Feed Ingredient--Crop Byproduct--Sugar Processing ByProducts--Unspecified Molasses----</v>
      </c>
      <c r="G155" s="143" t="str" cm="1">
        <f t="array" ref="G155">IFERROR(SUBSTITUTE(_xlfn.CHOOSECOLS(_xlfn.TEXTSPLIT(_xlfn.TEXTJOIN("|",,F155),"Feed Ingredient--","|",TRUE),2),"----",""),"")</f>
        <v>Crop Byproduct--Sugar Processing ByProducts--Unspecified Molasses</v>
      </c>
      <c r="H155" s="143" t="str">
        <f t="shared" si="14"/>
        <v>Crop Byproduct--Sugar Processing ByProducts--Unspecified Molasses</v>
      </c>
      <c r="I155" s="143">
        <f t="shared" si="15"/>
        <v>2</v>
      </c>
      <c r="J155" s="143" t="str">
        <f t="shared" si="16"/>
        <v>Crop Byproduct--Sugar Processing ByProducts</v>
      </c>
      <c r="K155" s="143" t="str" cm="1">
        <f t="array" ref="K155">IF(G155&lt;&gt;"",_xlfn.TEXTJOIN(";",TRUE,
CONCATENATE(A155,"$",H155),
IF(E155="","",IF(I155&lt;&gt;0,CONCATENATE(A155,"$",J155,"--",_xlfn.TEXTSPLIT(E155,";",TRUE,FALSE)),CONCATENATE(A155,"$",_xlfn.TEXTSPLIT(E155,";",TRUE,FALSE))))),"")</f>
        <v>AOM_006003$Crop Byproduct--Sugar Processing ByProducts--Unspecified Molasses;AOM_006003$Crop Byproduct--Sugar Processing ByProducts--Molasses</v>
      </c>
      <c r="L155" s="144" t="str">
        <v>AOM_000591$Crop Byproduct--Cereal ByProducts--Wheat--Wheat Shorts</v>
      </c>
      <c r="M155" s="144" t="str" cm="1">
        <f t="array" ref="M155:N155">IF(L155&lt;&gt;"",_xlfn.TEXTSPLIT(L155, "$"),"")</f>
        <v>AOM_000591</v>
      </c>
      <c r="N155" s="144" t="str">
        <v>Crop Byproduct--Cereal ByProducts--Wheat--Wheat Shorts</v>
      </c>
      <c r="O155" s="144" t="str" cm="1">
        <f t="array" ref="O155">IF(L155&lt;&gt;"",_xlfn.CHOOSECOLS(_xlfn.TEXTSPLIT(N155,"--"),1),"")</f>
        <v>Crop Byproduct</v>
      </c>
      <c r="P155" s="144" t="str" cm="1">
        <f t="array" ref="P155">IF(L155&lt;&gt;"",IFERROR(_xlfn.CHOOSECOLS(_xlfn.TEXTSPLIT(N155,"--"),2),""),"")</f>
        <v>Cereal ByProducts</v>
      </c>
      <c r="Q155" s="144" t="str">
        <f t="shared" si="17"/>
        <v>Wheat--Wheat Shorts</v>
      </c>
    </row>
    <row r="156" spans="1:17" ht="15" thickBot="1" x14ac:dyDescent="0.4">
      <c r="A156" s="145" t="str">
        <v>AOM_001273</v>
      </c>
      <c r="B156" s="145" t="str">
        <v>Unspecified Crop Residue</v>
      </c>
      <c r="C156" s="145" t="str">
        <v>Unspecified Residue</v>
      </c>
      <c r="D156" s="145" t="str">
        <v/>
      </c>
      <c r="E156" s="145" t="str">
        <f t="shared" si="13"/>
        <v>Unspecified Residue</v>
      </c>
      <c r="F156" s="145" t="str">
        <v>Management--Livestock Management--Feed Characteristic--Feed Composition--Feed Ingredient--Crop Byproduct--Unspecified Crop Residue------</v>
      </c>
      <c r="G156" s="143" t="str" cm="1">
        <f t="array" ref="G156">IFERROR(SUBSTITUTE(_xlfn.CHOOSECOLS(_xlfn.TEXTSPLIT(_xlfn.TEXTJOIN("|",,F156),"Feed Ingredient--","|",TRUE),2),"----",""),"")</f>
        <v>Crop Byproduct--Unspecified Crop Residue--</v>
      </c>
      <c r="H156" s="143" t="str">
        <f t="shared" si="14"/>
        <v>Crop Byproduct--Unspecified Crop Residue</v>
      </c>
      <c r="I156" s="143">
        <f t="shared" si="15"/>
        <v>1</v>
      </c>
      <c r="J156" s="143" t="str">
        <f t="shared" si="16"/>
        <v>Crop Byproduct</v>
      </c>
      <c r="K156" s="143" t="str" cm="1">
        <f t="array" ref="K156">IF(G156&lt;&gt;"",_xlfn.TEXTJOIN(";",TRUE,
CONCATENATE(A156,"$",H156),
IF(E156="","",IF(I156&lt;&gt;0,CONCATENATE(A156,"$",J156,"--",_xlfn.TEXTSPLIT(E156,";",TRUE,FALSE)),CONCATENATE(A156,"$",_xlfn.TEXTSPLIT(E156,";",TRUE,FALSE))))),"")</f>
        <v>AOM_001273$Crop Byproduct--Unspecified Crop Residue;AOM_001273$Crop Byproduct--Unspecified Residue</v>
      </c>
      <c r="L156" s="145" t="str">
        <v>AOM_000591$Crop Byproduct--Cereal ByProducts--Wheat--Triticum aestivum Shorts</v>
      </c>
      <c r="M156" s="145" t="str" cm="1">
        <f t="array" ref="M156:N156">IF(L156&lt;&gt;"",_xlfn.TEXTSPLIT(L156, "$"),"")</f>
        <v>AOM_000591</v>
      </c>
      <c r="N156" s="145" t="str">
        <v>Crop Byproduct--Cereal ByProducts--Wheat--Triticum aestivum Shorts</v>
      </c>
      <c r="O156" s="145" t="str" cm="1">
        <f t="array" ref="O156">IF(L156&lt;&gt;"",_xlfn.CHOOSECOLS(_xlfn.TEXTSPLIT(N156,"--"),1),"")</f>
        <v>Crop Byproduct</v>
      </c>
      <c r="P156" s="145" t="str" cm="1">
        <f t="array" ref="P156">IF(L156&lt;&gt;"",IFERROR(_xlfn.CHOOSECOLS(_xlfn.TEXTSPLIT(N156,"--"),2),""),"")</f>
        <v>Cereal ByProducts</v>
      </c>
      <c r="Q156" s="145" t="str">
        <f t="shared" si="17"/>
        <v>Wheat--Triticum aestivum Shorts</v>
      </c>
    </row>
    <row r="157" spans="1:17" ht="15" thickBot="1" x14ac:dyDescent="0.4">
      <c r="A157" s="144" t="str">
        <v>AOM_001842</v>
      </c>
      <c r="B157" s="144" t="str">
        <v>Cabbage Discards</v>
      </c>
      <c r="C157" s="144" t="str">
        <v/>
      </c>
      <c r="D157" s="144" t="str">
        <v>Brassica oleracea Discards</v>
      </c>
      <c r="E157" s="144" t="str">
        <f t="shared" si="13"/>
        <v>Brassica oleracea Discards</v>
      </c>
      <c r="F157" s="144" t="str">
        <v>Management--Livestock Management--Feed Characteristic--Feed Composition--Feed Ingredient--Crop Byproduct--Vegetable ByProducts--Cabbage--Cabbage Discards--</v>
      </c>
      <c r="G157" s="143" t="str" cm="1">
        <f t="array" ref="G157">IFERROR(SUBSTITUTE(_xlfn.CHOOSECOLS(_xlfn.TEXTSPLIT(_xlfn.TEXTJOIN("|",,F157),"Feed Ingredient--","|",TRUE),2),"----",""),"")</f>
        <v>Crop Byproduct--Vegetable ByProducts--Cabbage--Cabbage Discards--</v>
      </c>
      <c r="H157" s="143" t="str">
        <f t="shared" si="14"/>
        <v>Crop Byproduct--Vegetable ByProducts--Cabbage--Cabbage Discards</v>
      </c>
      <c r="I157" s="143">
        <f t="shared" si="15"/>
        <v>3</v>
      </c>
      <c r="J157" s="143" t="str">
        <f t="shared" si="16"/>
        <v>Crop Byproduct--Vegetable ByProducts--Cabbage</v>
      </c>
      <c r="K157" s="143" t="str" cm="1">
        <f t="array" ref="K157">IF(G157&lt;&gt;"",_xlfn.TEXTJOIN(";",TRUE,
CONCATENATE(A157,"$",H157),
IF(E157="","",IF(I157&lt;&gt;0,CONCATENATE(A157,"$",J157,"--",_xlfn.TEXTSPLIT(E157,";",TRUE,FALSE)),CONCATENATE(A157,"$",_xlfn.TEXTSPLIT(E157,";",TRUE,FALSE))))),"")</f>
        <v>AOM_001842$Crop Byproduct--Vegetable ByProducts--Cabbage--Cabbage Discards;AOM_001842$Crop Byproduct--Vegetable ByProducts--Cabbage--Brassica oleracea Discards</v>
      </c>
      <c r="L157" s="144" t="str">
        <v>AOM_001887$Crop Byproduct--Cereal ByProducts--Wheat--Wheat Straw</v>
      </c>
      <c r="M157" s="144" t="str" cm="1">
        <f t="array" ref="M157:N157">IF(L157&lt;&gt;"",_xlfn.TEXTSPLIT(L157, "$"),"")</f>
        <v>AOM_001887</v>
      </c>
      <c r="N157" s="144" t="str">
        <v>Crop Byproduct--Cereal ByProducts--Wheat--Wheat Straw</v>
      </c>
      <c r="O157" s="144" t="str" cm="1">
        <f t="array" ref="O157">IF(L157&lt;&gt;"",_xlfn.CHOOSECOLS(_xlfn.TEXTSPLIT(N157,"--"),1),"")</f>
        <v>Crop Byproduct</v>
      </c>
      <c r="P157" s="144" t="str" cm="1">
        <f t="array" ref="P157">IF(L157&lt;&gt;"",IFERROR(_xlfn.CHOOSECOLS(_xlfn.TEXTSPLIT(N157,"--"),2),""),"")</f>
        <v>Cereal ByProducts</v>
      </c>
      <c r="Q157" s="144" t="str">
        <f t="shared" si="17"/>
        <v>Wheat--Wheat Straw</v>
      </c>
    </row>
    <row r="158" spans="1:17" ht="15" thickBot="1" x14ac:dyDescent="0.4">
      <c r="A158" s="145" t="str">
        <v>AOM_001956</v>
      </c>
      <c r="B158" s="145" t="str">
        <v>Tomato Waste</v>
      </c>
      <c r="C158" s="145" t="str">
        <v/>
      </c>
      <c r="D158" s="145" t="str">
        <v/>
      </c>
      <c r="E158" s="145" t="str">
        <f t="shared" si="13"/>
        <v/>
      </c>
      <c r="F158" s="145" t="str">
        <v>Management--Livestock Management--Feed Characteristic--Feed Composition--Feed Ingredient--Crop Byproduct--Vegetable ByProducts--Tomato--Tomato Waste--</v>
      </c>
      <c r="G158" s="143" t="str" cm="1">
        <f t="array" ref="G158">IFERROR(SUBSTITUTE(_xlfn.CHOOSECOLS(_xlfn.TEXTSPLIT(_xlfn.TEXTJOIN("|",,F158),"Feed Ingredient--","|",TRUE),2),"----",""),"")</f>
        <v>Crop Byproduct--Vegetable ByProducts--Tomato--Tomato Waste--</v>
      </c>
      <c r="H158" s="143" t="str">
        <f t="shared" si="14"/>
        <v>Crop Byproduct--Vegetable ByProducts--Tomato--Tomato Waste</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AOM_001956$Crop Byproduct--Vegetable ByProducts--Tomato--Tomato Waste</v>
      </c>
      <c r="L158" s="145" t="str">
        <v>AOM_001887$Crop Byproduct--Cereal ByProducts--Wheat--Triticum aestivum Straw</v>
      </c>
      <c r="M158" s="145" t="str" cm="1">
        <f t="array" ref="M158:N158">IF(L158&lt;&gt;"",_xlfn.TEXTSPLIT(L158, "$"),"")</f>
        <v>AOM_001887</v>
      </c>
      <c r="N158" s="145" t="str">
        <v>Crop Byproduct--Cereal ByProducts--Wheat--Triticum aestivum Straw</v>
      </c>
      <c r="O158" s="145" t="str" cm="1">
        <f t="array" ref="O158">IF(L158&lt;&gt;"",_xlfn.CHOOSECOLS(_xlfn.TEXTSPLIT(N158,"--"),1),"")</f>
        <v>Crop Byproduct</v>
      </c>
      <c r="P158" s="145" t="str" cm="1">
        <f t="array" ref="P158">IF(L158&lt;&gt;"",IFERROR(_xlfn.CHOOSECOLS(_xlfn.TEXTSPLIT(N158,"--"),2),""),"")</f>
        <v>Cereal ByProducts</v>
      </c>
      <c r="Q158" s="145" t="str">
        <f t="shared" si="17"/>
        <v>Wheat--Triticum aestivum Straw</v>
      </c>
    </row>
    <row r="159" spans="1:17" ht="15" thickBot="1" x14ac:dyDescent="0.4">
      <c r="A159" s="144" t="str">
        <v>AOM_001436</v>
      </c>
      <c r="B159" s="144" t="str">
        <v>Tomato Skin Seed</v>
      </c>
      <c r="C159" s="144" t="str">
        <v/>
      </c>
      <c r="D159" s="144" t="str">
        <v>Solanum lycopersicum Skin;Seed</v>
      </c>
      <c r="E159" s="144" t="str">
        <f t="shared" si="13"/>
        <v>Solanum lycopersicum Skin;Seed</v>
      </c>
      <c r="F159" s="144" t="str">
        <v>Management--Livestock Management--Feed Characteristic--Feed Composition--Feed Ingredient--Crop Byproduct--Vegetable ByProducts--Tomato--Tomato Skin Seed--</v>
      </c>
      <c r="G159" s="143" t="str" cm="1">
        <f t="array" ref="G159">IFERROR(SUBSTITUTE(_xlfn.CHOOSECOLS(_xlfn.TEXTSPLIT(_xlfn.TEXTJOIN("|",,F159),"Feed Ingredient--","|",TRUE),2),"----",""),"")</f>
        <v>Crop Byproduct--Vegetable ByProducts--Tomato--Tomato Skin Seed--</v>
      </c>
      <c r="H159" s="143" t="str">
        <f t="shared" si="14"/>
        <v>Crop Byproduct--Vegetable ByProducts--Tomato--Tomato Skin Seed</v>
      </c>
      <c r="I159" s="143">
        <f t="shared" si="15"/>
        <v>3</v>
      </c>
      <c r="J159" s="143" t="str">
        <f t="shared" si="16"/>
        <v>Crop Byproduct--Vegetable ByProducts--Tomato</v>
      </c>
      <c r="K159" s="143" t="str" cm="1">
        <f t="array" ref="K159">IF(G159&lt;&gt;"",_xlfn.TEXTJOIN(";",TRUE,
CONCATENATE(A159,"$",H159),
IF(E159="","",IF(I159&lt;&gt;0,CONCATENATE(A159,"$",J159,"--",_xlfn.TEXTSPLIT(E159,";",TRUE,FALSE)),CONCATENATE(A159,"$",_xlfn.TEXTSPLIT(E159,";",TRUE,FALSE))))),"")</f>
        <v>AOM_001436$Crop Byproduct--Vegetable ByProducts--Tomato--Tomato Skin Seed;AOM_001436$Crop Byproduct--Vegetable ByProducts--Tomato--Solanum lycopersicum Skin;AOM_001436$Crop Byproduct--Vegetable ByProducts--Tomato--Seed</v>
      </c>
      <c r="L159" s="144" t="str">
        <v>AOM_001318$Crop Byproduct--Cereal Products--Wheat--Wheat Grain</v>
      </c>
      <c r="M159" s="144" t="str" cm="1">
        <f t="array" ref="M159:N159">IF(L159&lt;&gt;"",_xlfn.TEXTSPLIT(L159, "$"),"")</f>
        <v>AOM_001318</v>
      </c>
      <c r="N159" s="144" t="str">
        <v>Crop Byproduct--Cereal Products--Wheat--Wheat Grain</v>
      </c>
      <c r="O159" s="144" t="str" cm="1">
        <f t="array" ref="O159">IF(L159&lt;&gt;"",_xlfn.CHOOSECOLS(_xlfn.TEXTSPLIT(N159,"--"),1),"")</f>
        <v>Crop Byproduct</v>
      </c>
      <c r="P159" s="144" t="str" cm="1">
        <f t="array" ref="P159">IF(L159&lt;&gt;"",IFERROR(_xlfn.CHOOSECOLS(_xlfn.TEXTSPLIT(N159,"--"),2),""),"")</f>
        <v>Cereal Products</v>
      </c>
      <c r="Q159" s="144" t="str">
        <f t="shared" si="17"/>
        <v>Wheat--Wheat Grain</v>
      </c>
    </row>
    <row r="160" spans="1:17" ht="15" thickBot="1" x14ac:dyDescent="0.4">
      <c r="A160" s="145" t="str">
        <v>AOM_002106</v>
      </c>
      <c r="B160" s="145" t="str">
        <v>Cocoa Bean Cake</v>
      </c>
      <c r="C160" s="145" t="str">
        <v/>
      </c>
      <c r="D160" s="145" t="str">
        <v>Theobroma cacao Bean Cake</v>
      </c>
      <c r="E160" s="145" t="str">
        <f t="shared" si="13"/>
        <v>Theobroma cacao Bean Cake</v>
      </c>
      <c r="F160" s="145" t="str">
        <v>Management--Livestock Management--Feed Characteristic--Feed Composition--Feed Ingredient--Crop Product--Cash Crops Products--Cocoa--Cocoa Bean Cake--</v>
      </c>
      <c r="G160" s="143" t="str" cm="1">
        <f t="array" ref="G160">IFERROR(SUBSTITUTE(_xlfn.CHOOSECOLS(_xlfn.TEXTSPLIT(_xlfn.TEXTJOIN("|",,F160),"Feed Ingredient--","|",TRUE),2),"----",""),"")</f>
        <v>Crop Product--Cash Crops Products--Cocoa--Cocoa Bean Cake--</v>
      </c>
      <c r="H160" s="143" t="str">
        <f t="shared" si="14"/>
        <v>Crop Product--Cash Crops Products--Cocoa--Cocoa Bean Cake</v>
      </c>
      <c r="I160" s="143">
        <f t="shared" si="15"/>
        <v>3</v>
      </c>
      <c r="J160" s="143" t="str">
        <f t="shared" si="16"/>
        <v>Crop Product--Cash Crops Products--Cocoa</v>
      </c>
      <c r="K160" s="143" t="str" cm="1">
        <f t="array" ref="K160">IF(G160&lt;&gt;"",_xlfn.TEXTJOIN(";",TRUE,
CONCATENATE(A160,"$",H160),
IF(E160="","",IF(I160&lt;&gt;0,CONCATENATE(A160,"$",J160,"--",_xlfn.TEXTSPLIT(E160,";",TRUE,FALSE)),CONCATENATE(A160,"$",_xlfn.TEXTSPLIT(E160,";",TRUE,FALSE))))),"")</f>
        <v>AOM_002106$Crop Product--Cash Crops Products--Cocoa--Cocoa Bean Cake;AOM_002106$Crop Product--Cash Crops Products--Cocoa--Theobroma cacao Bean Cake</v>
      </c>
      <c r="L160" s="145" t="str">
        <v>AOM_001318$Crop Byproduct--Cereal Products--Wheat--Triticum aestivum Grain</v>
      </c>
      <c r="M160" s="145" t="str" cm="1">
        <f t="array" ref="M160:N160">IF(L160&lt;&gt;"",_xlfn.TEXTSPLIT(L160, "$"),"")</f>
        <v>AOM_001318</v>
      </c>
      <c r="N160" s="145" t="str">
        <v>Crop Byproduct--Cereal Products--Wheat--Triticum aestivum Grain</v>
      </c>
      <c r="O160" s="145" t="str" cm="1">
        <f t="array" ref="O160">IF(L160&lt;&gt;"",_xlfn.CHOOSECOLS(_xlfn.TEXTSPLIT(N160,"--"),1),"")</f>
        <v>Crop Byproduct</v>
      </c>
      <c r="P160" s="145" t="str" cm="1">
        <f t="array" ref="P160">IF(L160&lt;&gt;"",IFERROR(_xlfn.CHOOSECOLS(_xlfn.TEXTSPLIT(N160,"--"),2),""),"")</f>
        <v>Cereal Products</v>
      </c>
      <c r="Q160" s="145" t="str">
        <f t="shared" si="17"/>
        <v>Wheat--Triticum aestivum Grain</v>
      </c>
    </row>
    <row r="161" spans="1:17" ht="15" thickBot="1" x14ac:dyDescent="0.4">
      <c r="A161" s="144" t="str">
        <v>AOM_000647</v>
      </c>
      <c r="B161" s="144" t="str">
        <v>Barley Grain</v>
      </c>
      <c r="C161" s="144" t="str">
        <v/>
      </c>
      <c r="D161" s="144" t="str">
        <v>Hordeum vulgare Grain</v>
      </c>
      <c r="E161" s="144" t="str">
        <f t="shared" si="13"/>
        <v>Hordeum vulgare Grain</v>
      </c>
      <c r="F161" s="144" t="str">
        <v>Management--Livestock Management--Feed Characteristic--Feed Composition--Feed Ingredient--Crop Product--Cereal Products--Barley--Barley Grain--</v>
      </c>
      <c r="G161" s="143" t="str" cm="1">
        <f t="array" ref="G161">IFERROR(SUBSTITUTE(_xlfn.CHOOSECOLS(_xlfn.TEXTSPLIT(_xlfn.TEXTJOIN("|",,F161),"Feed Ingredient--","|",TRUE),2),"----",""),"")</f>
        <v>Crop Product--Cereal Products--Barley--Barley Grain--</v>
      </c>
      <c r="H161" s="143" t="str">
        <f t="shared" si="14"/>
        <v>Crop Product--Cereal Products--Barley--Barley Grain</v>
      </c>
      <c r="I161" s="143">
        <f t="shared" si="15"/>
        <v>3</v>
      </c>
      <c r="J161" s="143" t="str">
        <f t="shared" si="16"/>
        <v>Crop Product--Cereal Products--Barley</v>
      </c>
      <c r="K161" s="143" t="str" cm="1">
        <f t="array" ref="K161">IF(G161&lt;&gt;"",_xlfn.TEXTJOIN(";",TRUE,
CONCATENATE(A161,"$",H161),
IF(E161="","",IF(I161&lt;&gt;0,CONCATENATE(A161,"$",J161,"--",_xlfn.TEXTSPLIT(E161,";",TRUE,FALSE)),CONCATENATE(A161,"$",_xlfn.TEXTSPLIT(E161,";",TRUE,FALSE))))),"")</f>
        <v>AOM_000647$Crop Product--Cereal Products--Barley--Barley Grain;AOM_000647$Crop Product--Cereal Products--Barley--Hordeum vulgare Grain</v>
      </c>
      <c r="L161" s="144" t="str">
        <v>AOM_000595$Crop Byproduct--Fruit ByProducts--Banana--Banana Leaves</v>
      </c>
      <c r="M161" s="144" t="str" cm="1">
        <f t="array" ref="M161:N161">IF(L161&lt;&gt;"",_xlfn.TEXTSPLIT(L161, "$"),"")</f>
        <v>AOM_000595</v>
      </c>
      <c r="N161" s="144" t="str">
        <v>Crop Byproduct--Fruit ByProducts--Banana--Banana Leaves</v>
      </c>
      <c r="O161" s="144" t="str" cm="1">
        <f t="array" ref="O161">IF(L161&lt;&gt;"",_xlfn.CHOOSECOLS(_xlfn.TEXTSPLIT(N161,"--"),1),"")</f>
        <v>Crop Byproduct</v>
      </c>
      <c r="P161" s="144" t="str" cm="1">
        <f t="array" ref="P161">IF(L161&lt;&gt;"",IFERROR(_xlfn.CHOOSECOLS(_xlfn.TEXTSPLIT(N161,"--"),2),""),"")</f>
        <v>Fruit ByProducts</v>
      </c>
      <c r="Q161" s="144" t="str">
        <f t="shared" si="17"/>
        <v>Banana--Banana Leaves</v>
      </c>
    </row>
    <row r="162" spans="1:17" ht="15" thickBot="1" x14ac:dyDescent="0.4">
      <c r="A162" s="145" t="str">
        <v>AOM_001202</v>
      </c>
      <c r="B162" s="145" t="str">
        <v>Barley</v>
      </c>
      <c r="C162" s="145" t="str">
        <v/>
      </c>
      <c r="D162" s="145" t="str">
        <v>Hordeum vulgare</v>
      </c>
      <c r="E162" s="145" t="str">
        <f t="shared" si="13"/>
        <v>Hordeum vulgare</v>
      </c>
      <c r="F162" s="145" t="str">
        <v>Management--Livestock Management--Feed Characteristic--Feed Composition--Feed Ingredient--Crop Product--Cereal Products--Barley----</v>
      </c>
      <c r="G162" s="143" t="str" cm="1">
        <f t="array" ref="G162">IFERROR(SUBSTITUTE(_xlfn.CHOOSECOLS(_xlfn.TEXTSPLIT(_xlfn.TEXTJOIN("|",,F162),"Feed Ingredient--","|",TRUE),2),"----",""),"")</f>
        <v>Crop Product--Cereal Products--Barley</v>
      </c>
      <c r="H162" s="143" t="str">
        <f t="shared" si="14"/>
        <v>Crop Product--Cereal Products--Barley</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AOM_001202$Crop Product--Cereal Products--Barley;AOM_001202$Crop Product--Cereal Products--Hordeum vulgare</v>
      </c>
      <c r="L162" s="145" t="str">
        <v>AOM_000595$Crop Byproduct--Fruit ByProducts--Banana--Musa  Leaves</v>
      </c>
      <c r="M162" s="145" t="str" cm="1">
        <f t="array" ref="M162:N162">IF(L162&lt;&gt;"",_xlfn.TEXTSPLIT(L162, "$"),"")</f>
        <v>AOM_000595</v>
      </c>
      <c r="N162" s="145" t="str">
        <v>Crop Byproduct--Fruit ByProducts--Banana--Musa  Leaves</v>
      </c>
      <c r="O162" s="145" t="str" cm="1">
        <f t="array" ref="O162">IF(L162&lt;&gt;"",_xlfn.CHOOSECOLS(_xlfn.TEXTSPLIT(N162,"--"),1),"")</f>
        <v>Crop Byproduct</v>
      </c>
      <c r="P162" s="145" t="str" cm="1">
        <f t="array" ref="P162">IF(L162&lt;&gt;"",IFERROR(_xlfn.CHOOSECOLS(_xlfn.TEXTSPLIT(N162,"--"),2),""),"")</f>
        <v>Fruit ByProducts</v>
      </c>
      <c r="Q162" s="145" t="str">
        <f t="shared" si="17"/>
        <v>Banana--Musa  Leaves</v>
      </c>
    </row>
    <row r="163" spans="1:17" ht="15" thickBot="1" x14ac:dyDescent="0.4">
      <c r="A163" s="144" t="str">
        <v>AOM_000648</v>
      </c>
      <c r="B163" s="144" t="str">
        <v>Maize</v>
      </c>
      <c r="C163" s="144" t="str">
        <v>Corn;Snap Corn</v>
      </c>
      <c r="D163" s="144" t="str">
        <v>Zea mays</v>
      </c>
      <c r="E163" s="144" t="str">
        <f t="shared" si="13"/>
        <v>Corn;Snap Corn;Zea mays</v>
      </c>
      <c r="F163" s="144" t="str">
        <v>Management--Livestock Management--Feed Characteristic--Feed Composition--Feed Ingredient--Crop Product--Cereal Products--Maize----</v>
      </c>
      <c r="G163" s="143" t="str" cm="1">
        <f t="array" ref="G163">IFERROR(SUBSTITUTE(_xlfn.CHOOSECOLS(_xlfn.TEXTSPLIT(_xlfn.TEXTJOIN("|",,F163),"Feed Ingredient--","|",TRUE),2),"----",""),"")</f>
        <v>Crop Product--Cereal Products--Maize</v>
      </c>
      <c r="H163" s="143" t="str">
        <f t="shared" si="14"/>
        <v>Crop Product--Cereal Products--Maize</v>
      </c>
      <c r="I163" s="143">
        <f t="shared" si="15"/>
        <v>2</v>
      </c>
      <c r="J163" s="143" t="str">
        <f t="shared" si="16"/>
        <v>Crop Product--Cereal Products</v>
      </c>
      <c r="K163" s="143" t="str" cm="1">
        <f t="array" ref="K163">IF(G163&lt;&gt;"",_xlfn.TEXTJOIN(";",TRUE,
CONCATENATE(A163,"$",H163),
IF(E163="","",IF(I163&lt;&gt;0,CONCATENATE(A163,"$",J163,"--",_xlfn.TEXTSPLIT(E163,";",TRUE,FALSE)),CONCATENATE(A163,"$",_xlfn.TEXTSPLIT(E163,";",TRUE,FALSE))))),"")</f>
        <v>AOM_000648$Crop Product--Cereal Products--Maize;AOM_000648$Crop Product--Cereal Products--Corn;AOM_000648$Crop Product--Cereal Products--Snap Corn;AOM_000648$Crop Product--Cereal Products--Zea mays</v>
      </c>
      <c r="L163" s="144" t="str">
        <v>AOM_001176$Crop Byproduct--Fruit ByProducts--Banana--Banana Peel</v>
      </c>
      <c r="M163" s="144" t="str" cm="1">
        <f t="array" ref="M163:N163">IF(L163&lt;&gt;"",_xlfn.TEXTSPLIT(L163, "$"),"")</f>
        <v>AOM_001176</v>
      </c>
      <c r="N163" s="144" t="str">
        <v>Crop Byproduct--Fruit ByProducts--Banana--Banana Peel</v>
      </c>
      <c r="O163" s="144" t="str" cm="1">
        <f t="array" ref="O163">IF(L163&lt;&gt;"",_xlfn.CHOOSECOLS(_xlfn.TEXTSPLIT(N163,"--"),1),"")</f>
        <v>Crop Byproduct</v>
      </c>
      <c r="P163" s="144" t="str" cm="1">
        <f t="array" ref="P163">IF(L163&lt;&gt;"",IFERROR(_xlfn.CHOOSECOLS(_xlfn.TEXTSPLIT(N163,"--"),2),""),"")</f>
        <v>Fruit ByProducts</v>
      </c>
      <c r="Q163" s="144" t="str">
        <f t="shared" si="17"/>
        <v>Banana--Banana Peel</v>
      </c>
    </row>
    <row r="164" spans="1:17" ht="15" thickBot="1" x14ac:dyDescent="0.4">
      <c r="A164" s="145" t="str">
        <v>AOM_000649</v>
      </c>
      <c r="B164" s="145" t="str">
        <v>Maize Grain</v>
      </c>
      <c r="C164" s="145" t="str">
        <v>Corn Grain</v>
      </c>
      <c r="D164" s="145" t="str">
        <v>Zea mays Grain</v>
      </c>
      <c r="E164" s="145" t="str">
        <f t="shared" si="13"/>
        <v>Corn Grain;Zea mays Grain</v>
      </c>
      <c r="F164" s="145" t="str">
        <v>Management--Livestock Management--Feed Characteristic--Feed Composition--Feed Ingredient--Crop Product--Cereal Products--Maize--Maize Grain--</v>
      </c>
      <c r="G164" s="143" t="str" cm="1">
        <f t="array" ref="G164">IFERROR(SUBSTITUTE(_xlfn.CHOOSECOLS(_xlfn.TEXTSPLIT(_xlfn.TEXTJOIN("|",,F164),"Feed Ingredient--","|",TRUE),2),"----",""),"")</f>
        <v>Crop Product--Cereal Products--Maize--Maize Grain--</v>
      </c>
      <c r="H164" s="143" t="str">
        <f t="shared" si="14"/>
        <v>Crop Product--Cereal Products--Maize--Maize Grain</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AOM_000649$Crop Product--Cereal Products--Maize--Maize Grain;AOM_000649$Crop Product--Cereal Products--Maize--Corn Grain;AOM_000649$Crop Product--Cereal Products--Maize--Zea mays Grain</v>
      </c>
      <c r="L164" s="145" t="str">
        <v>AOM_001176$Crop Byproduct--Fruit ByProducts--Banana--Musa  Peel</v>
      </c>
      <c r="M164" s="145" t="str" cm="1">
        <f t="array" ref="M164:N164">IF(L164&lt;&gt;"",_xlfn.TEXTSPLIT(L164, "$"),"")</f>
        <v>AOM_001176</v>
      </c>
      <c r="N164" s="145" t="str">
        <v>Crop Byproduct--Fruit ByProducts--Banana--Musa  Peel</v>
      </c>
      <c r="O164" s="145" t="str" cm="1">
        <f t="array" ref="O164">IF(L164&lt;&gt;"",_xlfn.CHOOSECOLS(_xlfn.TEXTSPLIT(N164,"--"),1),"")</f>
        <v>Crop Byproduct</v>
      </c>
      <c r="P164" s="145" t="str" cm="1">
        <f t="array" ref="P164">IF(L164&lt;&gt;"",IFERROR(_xlfn.CHOOSECOLS(_xlfn.TEXTSPLIT(N164,"--"),2),""),"")</f>
        <v>Fruit ByProducts</v>
      </c>
      <c r="Q164" s="145" t="str">
        <f t="shared" si="17"/>
        <v>Banana--Musa  Peel</v>
      </c>
    </row>
    <row r="165" spans="1:17" ht="15" thickBot="1" x14ac:dyDescent="0.4">
      <c r="A165" s="144" t="str">
        <v>AOM_000651</v>
      </c>
      <c r="B165" s="144" t="str">
        <v>Maize Oil</v>
      </c>
      <c r="C165" s="144" t="str">
        <v>Corn Oil</v>
      </c>
      <c r="D165" s="144" t="str">
        <v>Zea mays Oil</v>
      </c>
      <c r="E165" s="144" t="str">
        <f t="shared" si="13"/>
        <v>Corn Oil;Zea mays Oil</v>
      </c>
      <c r="F165" s="144" t="str">
        <v>Management--Livestock Management--Feed Characteristic--Feed Composition--Feed Ingredient--Crop Product--Cereal Products--Maize--Maize Oil--</v>
      </c>
      <c r="G165" s="143" t="str" cm="1">
        <f t="array" ref="G165">IFERROR(SUBSTITUTE(_xlfn.CHOOSECOLS(_xlfn.TEXTSPLIT(_xlfn.TEXTJOIN("|",,F165),"Feed Ingredient--","|",TRUE),2),"----",""),"")</f>
        <v>Crop Product--Cereal Products--Maize--Maize Oil--</v>
      </c>
      <c r="H165" s="143" t="str">
        <f t="shared" si="14"/>
        <v>Crop Product--Cereal Products--Maize--Maize Oil</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AOM_000651$Crop Product--Cereal Products--Maize--Maize Oil;AOM_000651$Crop Product--Cereal Products--Maize--Corn Oil;AOM_000651$Crop Product--Cereal Products--Maize--Zea mays Oil</v>
      </c>
      <c r="L165" s="144" t="str">
        <v>AOM_001177$Crop Byproduct--Fruit ByProducts--Banana--Banana Pseudo-stem</v>
      </c>
      <c r="M165" s="144" t="str" cm="1">
        <f t="array" ref="M165:N165">IF(L165&lt;&gt;"",_xlfn.TEXTSPLIT(L165, "$"),"")</f>
        <v>AOM_001177</v>
      </c>
      <c r="N165" s="144" t="str">
        <v>Crop Byproduct--Fruit ByProducts--Banana--Banana Pseudo-stem</v>
      </c>
      <c r="O165" s="144" t="str" cm="1">
        <f t="array" ref="O165">IF(L165&lt;&gt;"",_xlfn.CHOOSECOLS(_xlfn.TEXTSPLIT(N165,"--"),1),"")</f>
        <v>Crop Byproduct</v>
      </c>
      <c r="P165" s="144" t="str" cm="1">
        <f t="array" ref="P165">IF(L165&lt;&gt;"",IFERROR(_xlfn.CHOOSECOLS(_xlfn.TEXTSPLIT(N165,"--"),2),""),"")</f>
        <v>Fruit ByProducts</v>
      </c>
      <c r="Q165" s="144" t="str">
        <f t="shared" si="17"/>
        <v>Banana--Banana Pseudo-stem</v>
      </c>
    </row>
    <row r="166" spans="1:17" ht="15" thickBot="1" x14ac:dyDescent="0.4">
      <c r="A166" s="145" t="str">
        <v>AOM_001289</v>
      </c>
      <c r="B166" s="145" t="str">
        <v>Maize Starch</v>
      </c>
      <c r="C166" s="145" t="str">
        <v>Corn Starch</v>
      </c>
      <c r="D166" s="145" t="str">
        <v>Zea mays Starch</v>
      </c>
      <c r="E166" s="145" t="str">
        <f t="shared" si="13"/>
        <v>Corn Starch;Zea mays Starch</v>
      </c>
      <c r="F166" s="145" t="str">
        <v>Management--Livestock Management--Feed Characteristic--Feed Composition--Feed Ingredient--Crop Product--Cereal Products--Maize--Maize Starch--</v>
      </c>
      <c r="G166" s="143" t="str" cm="1">
        <f t="array" ref="G166">IFERROR(SUBSTITUTE(_xlfn.CHOOSECOLS(_xlfn.TEXTSPLIT(_xlfn.TEXTJOIN("|",,F166),"Feed Ingredient--","|",TRUE),2),"----",""),"")</f>
        <v>Crop Product--Cereal Products--Maize--Maize Starch--</v>
      </c>
      <c r="H166" s="143" t="str">
        <f t="shared" si="14"/>
        <v>Crop Product--Cereal Products--Maize--Maize Starch</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AOM_001289$Crop Product--Cereal Products--Maize--Maize Starch;AOM_001289$Crop Product--Cereal Products--Maize--Corn Starch;AOM_001289$Crop Product--Cereal Products--Maize--Zea mays Starch</v>
      </c>
      <c r="L166" s="145" t="str">
        <v>AOM_001177$Crop Byproduct--Fruit ByProducts--Banana--Musa  Pseudo-stem</v>
      </c>
      <c r="M166" s="145" t="str" cm="1">
        <f t="array" ref="M166:N166">IF(L166&lt;&gt;"",_xlfn.TEXTSPLIT(L166, "$"),"")</f>
        <v>AOM_001177</v>
      </c>
      <c r="N166" s="145" t="str">
        <v>Crop Byproduct--Fruit ByProducts--Banana--Musa  Pseudo-stem</v>
      </c>
      <c r="O166" s="145" t="str" cm="1">
        <f t="array" ref="O166">IF(L166&lt;&gt;"",_xlfn.CHOOSECOLS(_xlfn.TEXTSPLIT(N166,"--"),1),"")</f>
        <v>Crop Byproduct</v>
      </c>
      <c r="P166" s="145" t="str" cm="1">
        <f t="array" ref="P166">IF(L166&lt;&gt;"",IFERROR(_xlfn.CHOOSECOLS(_xlfn.TEXTSPLIT(N166,"--"),2),""),"")</f>
        <v>Fruit ByProducts</v>
      </c>
      <c r="Q166" s="145" t="str">
        <f t="shared" si="17"/>
        <v>Banana--Musa  Pseudo-stem</v>
      </c>
    </row>
    <row r="167" spans="1:17" ht="15" thickBot="1" x14ac:dyDescent="0.4">
      <c r="A167" s="144" t="str">
        <v>AOM_001313</v>
      </c>
      <c r="B167" s="144" t="str">
        <v>Maize Whole</v>
      </c>
      <c r="C167" s="144" t="str">
        <v>Corn Whole</v>
      </c>
      <c r="D167" s="144" t="str">
        <v>Zea mays Whole</v>
      </c>
      <c r="E167" s="144" t="str">
        <f t="shared" si="13"/>
        <v>Corn Whole;Zea mays Whole</v>
      </c>
      <c r="F167" s="144" t="str">
        <v>Management--Livestock Management--Feed Characteristic--Feed Composition--Feed Ingredient--Crop Product--Cereal Products--Maize--Maize Whole--</v>
      </c>
      <c r="G167" s="143" t="str" cm="1">
        <f t="array" ref="G167">IFERROR(SUBSTITUTE(_xlfn.CHOOSECOLS(_xlfn.TEXTSPLIT(_xlfn.TEXTJOIN("|",,F167),"Feed Ingredient--","|",TRUE),2),"----",""),"")</f>
        <v>Crop Product--Cereal Products--Maize--Maize Whole--</v>
      </c>
      <c r="H167" s="143" t="str">
        <f t="shared" si="14"/>
        <v>Crop Product--Cereal Products--Maize--Maize Whole</v>
      </c>
      <c r="I167" s="143">
        <f t="shared" si="15"/>
        <v>3</v>
      </c>
      <c r="J167" s="143" t="str">
        <f t="shared" si="16"/>
        <v>Crop Product--Cereal Products--Maize</v>
      </c>
      <c r="K167" s="143" t="str" cm="1">
        <f t="array" ref="K167">IF(G167&lt;&gt;"",_xlfn.TEXTJOIN(";",TRUE,
CONCATENATE(A167,"$",H167),
IF(E167="","",IF(I167&lt;&gt;0,CONCATENATE(A167,"$",J167,"--",_xlfn.TEXTSPLIT(E167,";",TRUE,FALSE)),CONCATENATE(A167,"$",_xlfn.TEXTSPLIT(E167,";",TRUE,FALSE))))),"")</f>
        <v>AOM_001313$Crop Product--Cereal Products--Maize--Maize Whole;AOM_001313$Crop Product--Cereal Products--Maize--Corn Whole;AOM_001313$Crop Product--Cereal Products--Maize--Zea mays Whole</v>
      </c>
      <c r="L167" s="144" t="str">
        <v>AOM_001815$Crop Byproduct--Fruit ByProducts--Date--Date Cull</v>
      </c>
      <c r="M167" s="144" t="str" cm="1">
        <f t="array" ref="M167:N167">IF(L167&lt;&gt;"",_xlfn.TEXTSPLIT(L167, "$"),"")</f>
        <v>AOM_001815</v>
      </c>
      <c r="N167" s="144" t="str">
        <v>Crop Byproduct--Fruit ByProducts--Date--Date Cull</v>
      </c>
      <c r="O167" s="144" t="str" cm="1">
        <f t="array" ref="O167">IF(L167&lt;&gt;"",_xlfn.CHOOSECOLS(_xlfn.TEXTSPLIT(N167,"--"),1),"")</f>
        <v>Crop Byproduct</v>
      </c>
      <c r="P167" s="144" t="str" cm="1">
        <f t="array" ref="P167">IF(L167&lt;&gt;"",IFERROR(_xlfn.CHOOSECOLS(_xlfn.TEXTSPLIT(N167,"--"),2),""),"")</f>
        <v>Fruit ByProducts</v>
      </c>
      <c r="Q167" s="144" t="str">
        <f t="shared" si="17"/>
        <v>Date--Date Cull</v>
      </c>
    </row>
    <row r="168" spans="1:17" ht="15" thickBot="1" x14ac:dyDescent="0.4">
      <c r="A168" s="145" t="str">
        <v>AOM_000654</v>
      </c>
      <c r="B168" s="145" t="str">
        <v>Millet</v>
      </c>
      <c r="C168" s="145" t="str">
        <v/>
      </c>
      <c r="D168" s="145" t="str">
        <v/>
      </c>
      <c r="E168" s="145" t="str">
        <f t="shared" si="13"/>
        <v/>
      </c>
      <c r="F168" s="145" t="str">
        <v>Management--Livestock Management--Feed Characteristic--Feed Composition--Feed Ingredient--Crop Product--Cereal Products--Millet----</v>
      </c>
      <c r="G168" s="143" t="str" cm="1">
        <f t="array" ref="G168">IFERROR(SUBSTITUTE(_xlfn.CHOOSECOLS(_xlfn.TEXTSPLIT(_xlfn.TEXTJOIN("|",,F168),"Feed Ingredient--","|",TRUE),2),"----",""),"")</f>
        <v>Crop Product--Cereal Products--Millet</v>
      </c>
      <c r="H168" s="143" t="str">
        <f t="shared" si="14"/>
        <v>Crop Product--Cereal Products--Millet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AOM_000654$Crop Product--Cereal Products--Millet</v>
      </c>
      <c r="L168" s="145" t="str">
        <v>AOM_001815$Crop Byproduct--Fruit ByProducts--Date--Phoenix dactylifera</v>
      </c>
      <c r="M168" s="145" t="str" cm="1">
        <f t="array" ref="M168:N168">IF(L168&lt;&gt;"",_xlfn.TEXTSPLIT(L168, "$"),"")</f>
        <v>AOM_001815</v>
      </c>
      <c r="N168" s="145" t="str">
        <v>Crop Byproduct--Fruit ByProducts--Date--Phoenix dactylifera</v>
      </c>
      <c r="O168" s="145" t="str" cm="1">
        <f t="array" ref="O168">IF(L168&lt;&gt;"",_xlfn.CHOOSECOLS(_xlfn.TEXTSPLIT(N168,"--"),1),"")</f>
        <v>Crop Byproduct</v>
      </c>
      <c r="P168" s="145" t="str" cm="1">
        <f t="array" ref="P168">IF(L168&lt;&gt;"",IFERROR(_xlfn.CHOOSECOLS(_xlfn.TEXTSPLIT(N168,"--"),2),""),"")</f>
        <v>Fruit ByProducts</v>
      </c>
      <c r="Q168" s="145" t="str">
        <f t="shared" si="17"/>
        <v>Date--Phoenix dactylifera</v>
      </c>
    </row>
    <row r="169" spans="1:17" ht="15" thickBot="1" x14ac:dyDescent="0.4">
      <c r="A169" s="144" t="str">
        <v>AOM_001895</v>
      </c>
      <c r="B169" s="144" t="str">
        <v>Oat</v>
      </c>
      <c r="C169" s="144" t="str">
        <v/>
      </c>
      <c r="D169" s="144" t="str">
        <v/>
      </c>
      <c r="E169" s="144" t="str">
        <f t="shared" si="13"/>
        <v/>
      </c>
      <c r="F169" s="144" t="str">
        <v>Management--Livestock Management--Feed Characteristic--Feed Composition--Feed Ingredient--Crop Product--Cereal Products--Oat----</v>
      </c>
      <c r="G169" s="143" t="str" cm="1">
        <f t="array" ref="G169">IFERROR(SUBSTITUTE(_xlfn.CHOOSECOLS(_xlfn.TEXTSPLIT(_xlfn.TEXTJOIN("|",,F169),"Feed Ingredient--","|",TRUE),2),"----",""),"")</f>
        <v>Crop Product--Cereal Products--Oat</v>
      </c>
      <c r="H169" s="143" t="str">
        <f t="shared" si="14"/>
        <v>Crop Product--Cereal Products--Oat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AOM_001895$Crop Product--Cereal Products--Oat</v>
      </c>
      <c r="L169" s="144" t="str">
        <v>AOM_001625$Crop Byproduct--Fruit ByProducts--Mango--Mango Seed--Mango Seed Kernel</v>
      </c>
      <c r="M169" s="144" t="str" cm="1">
        <f t="array" ref="M169:N169">IF(L169&lt;&gt;"",_xlfn.TEXTSPLIT(L169, "$"),"")</f>
        <v>AOM_001625</v>
      </c>
      <c r="N169" s="144" t="str">
        <v>Crop Byproduct--Fruit ByProducts--Mango--Mango Seed--Mango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Seed--Mango Seed Kernel</v>
      </c>
    </row>
    <row r="170" spans="1:17" ht="15" thickBot="1" x14ac:dyDescent="0.4">
      <c r="A170" s="145" t="str">
        <v>AOM_001331</v>
      </c>
      <c r="B170" s="145" t="str">
        <v>Oat Grain</v>
      </c>
      <c r="C170" s="145" t="str">
        <v/>
      </c>
      <c r="D170" s="145" t="str">
        <v>Avena sativa  Grain</v>
      </c>
      <c r="E170" s="145" t="str">
        <f t="shared" si="13"/>
        <v>Avena sativa  Grain</v>
      </c>
      <c r="F170" s="145" t="str">
        <v>Management--Livestock Management--Feed Characteristic--Feed Composition--Feed Ingredient--Crop Product--Cereal Products--Oat--Oat Grain--</v>
      </c>
      <c r="G170" s="143" t="str" cm="1">
        <f t="array" ref="G170">IFERROR(SUBSTITUTE(_xlfn.CHOOSECOLS(_xlfn.TEXTSPLIT(_xlfn.TEXTJOIN("|",,F170),"Feed Ingredient--","|",TRUE),2),"----",""),"")</f>
        <v>Crop Product--Cereal Products--Oat--Oat Grain--</v>
      </c>
      <c r="H170" s="143" t="str">
        <f t="shared" si="14"/>
        <v>Crop Product--Cereal Products--Oat--Oat Grain</v>
      </c>
      <c r="I170" s="143">
        <f t="shared" si="15"/>
        <v>3</v>
      </c>
      <c r="J170" s="143" t="str">
        <f t="shared" si="16"/>
        <v>Crop Product--Cereal Products--Oat</v>
      </c>
      <c r="K170" s="143" t="str" cm="1">
        <f t="array" ref="K170">IF(G170&lt;&gt;"",_xlfn.TEXTJOIN(";",TRUE,
CONCATENATE(A170,"$",H170),
IF(E170="","",IF(I170&lt;&gt;0,CONCATENATE(A170,"$",J170,"--",_xlfn.TEXTSPLIT(E170,";",TRUE,FALSE)),CONCATENATE(A170,"$",_xlfn.TEXTSPLIT(E170,";",TRUE,FALSE))))),"")</f>
        <v>AOM_001331$Crop Product--Cereal Products--Oat--Oat Grain;AOM_001331$Crop Product--Cereal Products--Oat--Avena sativa  Grain</v>
      </c>
      <c r="L170" s="145" t="str">
        <v>AOM_001625$Crop Byproduct--Fruit ByProducts--Mango--Mango Seed--Mangifera indica Seed Kernel</v>
      </c>
      <c r="M170" s="145" t="str" cm="1">
        <f t="array" ref="M170:N170">IF(L170&lt;&gt;"",_xlfn.TEXTSPLIT(L170, "$"),"")</f>
        <v>AOM_001625</v>
      </c>
      <c r="N170" s="145" t="str">
        <v>Crop Byproduct--Fruit ByProducts--Mango--Mango Seed--Mangifera indica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Seed--Mangifera indica Seed Kernel</v>
      </c>
    </row>
    <row r="171" spans="1:17" ht="15" thickBot="1" x14ac:dyDescent="0.4">
      <c r="A171" s="144" t="str">
        <v>AOM_001334</v>
      </c>
      <c r="B171" s="144" t="str">
        <v>Pearl Millet</v>
      </c>
      <c r="C171" s="144" t="str">
        <v/>
      </c>
      <c r="D171" s="144" t="str">
        <v>Pennisetum glaucum</v>
      </c>
      <c r="E171" s="144" t="str">
        <f t="shared" si="13"/>
        <v>Pennisetum glaucum</v>
      </c>
      <c r="F171" s="144" t="str">
        <v>Management--Livestock Management--Feed Characteristic--Feed Composition--Feed Ingredient--Crop Product--Cereal Products--Pearl Millet----</v>
      </c>
      <c r="G171" s="143" t="str" cm="1">
        <f t="array" ref="G171">IFERROR(SUBSTITUTE(_xlfn.CHOOSECOLS(_xlfn.TEXTSPLIT(_xlfn.TEXTJOIN("|",,F171),"Feed Ingredient--","|",TRUE),2),"----",""),"")</f>
        <v>Crop Product--Cereal Products--Pearl Millet</v>
      </c>
      <c r="H171" s="143" t="str">
        <f t="shared" si="14"/>
        <v>Crop Product--Cereal Products--Pearl Millet</v>
      </c>
      <c r="I171" s="143">
        <f t="shared" si="15"/>
        <v>2</v>
      </c>
      <c r="J171" s="143" t="str">
        <f t="shared" si="16"/>
        <v>Crop Product--Cereal Products</v>
      </c>
      <c r="K171" s="143" t="str" cm="1">
        <f t="array" ref="K171">IF(G171&lt;&gt;"",_xlfn.TEXTJOIN(";",TRUE,
CONCATENATE(A171,"$",H171),
IF(E171="","",IF(I171&lt;&gt;0,CONCATENATE(A171,"$",J171,"--",_xlfn.TEXTSPLIT(E171,";",TRUE,FALSE)),CONCATENATE(A171,"$",_xlfn.TEXTSPLIT(E171,";",TRUE,FALSE))))),"")</f>
        <v>AOM_001334$Crop Product--Cereal Products--Pearl Millet;AOM_001334$Crop Product--Cereal Products--Pennisetum glaucum</v>
      </c>
      <c r="L171" s="144" t="str">
        <v>AOM_001196$Crop Byproduct--Fruit ByProducts--Mango--Mango Seed</v>
      </c>
      <c r="M171" s="144" t="str" cm="1">
        <f t="array" ref="M171:N171">IF(L171&lt;&gt;"",_xlfn.TEXTSPLIT(L171, "$"),"")</f>
        <v>AOM_001196</v>
      </c>
      <c r="N171" s="144" t="str">
        <v>Crop Byproduct--Fruit ByProducts--Mango--Mango Seed</v>
      </c>
      <c r="O171" s="144" t="str" cm="1">
        <f t="array" ref="O171">IF(L171&lt;&gt;"",_xlfn.CHOOSECOLS(_xlfn.TEXTSPLIT(N171,"--"),1),"")</f>
        <v>Crop Byproduct</v>
      </c>
      <c r="P171" s="144" t="str" cm="1">
        <f t="array" ref="P171">IF(L171&lt;&gt;"",IFERROR(_xlfn.CHOOSECOLS(_xlfn.TEXTSPLIT(N171,"--"),2),""),"")</f>
        <v>Fruit ByProducts</v>
      </c>
      <c r="Q171" s="144" t="str">
        <f t="shared" si="17"/>
        <v>Mango--Mango Seed</v>
      </c>
    </row>
    <row r="172" spans="1:17" ht="15" thickBot="1" x14ac:dyDescent="0.4">
      <c r="A172" s="145" t="str">
        <v>AOM_000655</v>
      </c>
      <c r="B172" s="145" t="str">
        <v>Rice Grain</v>
      </c>
      <c r="C172" s="145" t="str">
        <v/>
      </c>
      <c r="D172" s="145" t="str">
        <v>Oryza sativa  Grain</v>
      </c>
      <c r="E172" s="145" t="str">
        <f t="shared" si="13"/>
        <v>Oryza sativa  Grain</v>
      </c>
      <c r="F172" s="145" t="str">
        <v>Management--Livestock Management--Feed Characteristic--Feed Composition--Feed Ingredient--Crop Product--Cereal Products--Rice--Rice Grain--</v>
      </c>
      <c r="G172" s="143" t="str" cm="1">
        <f t="array" ref="G172">IFERROR(SUBSTITUTE(_xlfn.CHOOSECOLS(_xlfn.TEXTSPLIT(_xlfn.TEXTJOIN("|",,F172),"Feed Ingredient--","|",TRUE),2),"----",""),"")</f>
        <v>Crop Product--Cereal Products--Rice--Rice Grain--</v>
      </c>
      <c r="H172" s="143" t="str">
        <f t="shared" si="14"/>
        <v>Crop Product--Cereal Products--Rice--Rice Grain</v>
      </c>
      <c r="I172" s="143">
        <f t="shared" si="15"/>
        <v>3</v>
      </c>
      <c r="J172" s="143" t="str">
        <f t="shared" si="16"/>
        <v>Crop Product--Cereal Products--Rice</v>
      </c>
      <c r="K172" s="143" t="str" cm="1">
        <f t="array" ref="K172">IF(G172&lt;&gt;"",_xlfn.TEXTJOIN(";",TRUE,
CONCATENATE(A172,"$",H172),
IF(E172="","",IF(I172&lt;&gt;0,CONCATENATE(A172,"$",J172,"--",_xlfn.TEXTSPLIT(E172,";",TRUE,FALSE)),CONCATENATE(A172,"$",_xlfn.TEXTSPLIT(E172,";",TRUE,FALSE))))),"")</f>
        <v>AOM_000655$Crop Product--Cereal Products--Rice--Rice Grain;AOM_000655$Crop Product--Cereal Products--Rice--Oryza sativa  Grain</v>
      </c>
      <c r="L172" s="145" t="str">
        <v>AOM_001286$Crop Byproduct--Fruit ByProducts--Papaya--Papaya Leaves</v>
      </c>
      <c r="M172" s="145" t="str" cm="1">
        <f t="array" ref="M172:N172">IF(L172&lt;&gt;"",_xlfn.TEXTSPLIT(L172, "$"),"")</f>
        <v>AOM_001286</v>
      </c>
      <c r="N172" s="145" t="str">
        <v>Crop Byproduct--Fruit ByProducts--Papaya--Papaya Leaves</v>
      </c>
      <c r="O172" s="145" t="str" cm="1">
        <f t="array" ref="O172">IF(L172&lt;&gt;"",_xlfn.CHOOSECOLS(_xlfn.TEXTSPLIT(N172,"--"),1),"")</f>
        <v>Crop Byproduct</v>
      </c>
      <c r="P172" s="145" t="str" cm="1">
        <f t="array" ref="P172">IF(L172&lt;&gt;"",IFERROR(_xlfn.CHOOSECOLS(_xlfn.TEXTSPLIT(N172,"--"),2),""),"")</f>
        <v>Fruit ByProducts</v>
      </c>
      <c r="Q172" s="145" t="str">
        <f t="shared" si="17"/>
        <v>Papaya--Papaya Leaves</v>
      </c>
    </row>
    <row r="173" spans="1:17" ht="15" thickBot="1" x14ac:dyDescent="0.4">
      <c r="A173" s="144" t="str">
        <v>AOM_001315</v>
      </c>
      <c r="B173" s="144" t="str">
        <v>Sorghum Seed</v>
      </c>
      <c r="C173" s="144" t="str">
        <v/>
      </c>
      <c r="D173" s="144" t="str">
        <v>Sorghum bicolor Seed</v>
      </c>
      <c r="E173" s="144" t="str">
        <f t="shared" si="13"/>
        <v>Sorghum bicolor Seed</v>
      </c>
      <c r="F173" s="144" t="str">
        <v>Management--Livestock Management--Feed Characteristic--Feed Composition--Feed Ingredient--Crop Product--Cereal Products--Sorghum--Sorghum Seed--</v>
      </c>
      <c r="G173" s="143" t="str" cm="1">
        <f t="array" ref="G173">IFERROR(SUBSTITUTE(_xlfn.CHOOSECOLS(_xlfn.TEXTSPLIT(_xlfn.TEXTJOIN("|",,F173),"Feed Ingredient--","|",TRUE),2),"----",""),"")</f>
        <v>Crop Product--Cereal Products--Sorghum--Sorghum Seed--</v>
      </c>
      <c r="H173" s="143" t="str">
        <f t="shared" si="14"/>
        <v>Crop Product--Cereal Products--Sorghum--Sorghum Seed</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AOM_001315$Crop Product--Cereal Products--Sorghum--Sorghum Seed;AOM_001315$Crop Product--Cereal Products--Sorghum--Sorghum bicolor Seed</v>
      </c>
      <c r="L173" s="144" t="str">
        <v>AOM_001286$Crop Byproduct--Fruit ByProducts--Papaya--Carica papaya Leaves</v>
      </c>
      <c r="M173" s="144" t="str" cm="1">
        <f t="array" ref="M173:N173">IF(L173&lt;&gt;"",_xlfn.TEXTSPLIT(L173, "$"),"")</f>
        <v>AOM_001286</v>
      </c>
      <c r="N173" s="144" t="str">
        <v>Crop Byproduct--Fruit ByProducts--Papaya--Carica papaya Leaves</v>
      </c>
      <c r="O173" s="144" t="str" cm="1">
        <f t="array" ref="O173">IF(L173&lt;&gt;"",_xlfn.CHOOSECOLS(_xlfn.TEXTSPLIT(N173,"--"),1),"")</f>
        <v>Crop Byproduct</v>
      </c>
      <c r="P173" s="144" t="str" cm="1">
        <f t="array" ref="P173">IF(L173&lt;&gt;"",IFERROR(_xlfn.CHOOSECOLS(_xlfn.TEXTSPLIT(N173,"--"),2),""),"")</f>
        <v>Fruit ByProducts</v>
      </c>
      <c r="Q173" s="144" t="str">
        <f t="shared" si="17"/>
        <v>Papaya--Carica papaya Leaves</v>
      </c>
    </row>
    <row r="174" spans="1:17" ht="15" thickBot="1" x14ac:dyDescent="0.4">
      <c r="A174" s="145" t="str">
        <v>AOM_001365</v>
      </c>
      <c r="B174" s="145" t="str">
        <v>Sorghum Sprout</v>
      </c>
      <c r="C174" s="145" t="str">
        <v/>
      </c>
      <c r="D174" s="145" t="str">
        <v>Sorghum bicolor Sprout</v>
      </c>
      <c r="E174" s="145" t="str">
        <f t="shared" si="13"/>
        <v>Sorghum bicolor Sprout</v>
      </c>
      <c r="F174" s="145" t="str">
        <v>Management--Livestock Management--Feed Characteristic--Feed Composition--Feed Ingredient--Crop Product--Cereal Products--Sorghum--Sorghum Sprout--</v>
      </c>
      <c r="G174" s="143" t="str" cm="1">
        <f t="array" ref="G174">IFERROR(SUBSTITUTE(_xlfn.CHOOSECOLS(_xlfn.TEXTSPLIT(_xlfn.TEXTJOIN("|",,F174),"Feed Ingredient--","|",TRUE),2),"----",""),"")</f>
        <v>Crop Product--Cereal Products--Sorghum--Sorghum Sprout--</v>
      </c>
      <c r="H174" s="143" t="str">
        <f t="shared" si="14"/>
        <v>Crop Product--Cereal Products--Sorghum--Sorghum Sprout</v>
      </c>
      <c r="I174" s="143">
        <f t="shared" si="15"/>
        <v>3</v>
      </c>
      <c r="J174" s="143" t="str">
        <f t="shared" si="16"/>
        <v>Crop Product--Cereal Products--Sorghum</v>
      </c>
      <c r="K174" s="143" t="str" cm="1">
        <f t="array" ref="K174">IF(G174&lt;&gt;"",_xlfn.TEXTJOIN(";",TRUE,
CONCATENATE(A174,"$",H174),
IF(E174="","",IF(I174&lt;&gt;0,CONCATENATE(A174,"$",J174,"--",_xlfn.TEXTSPLIT(E174,";",TRUE,FALSE)),CONCATENATE(A174,"$",_xlfn.TEXTSPLIT(E174,";",TRUE,FALSE))))),"")</f>
        <v>AOM_001365$Crop Product--Cereal Products--Sorghum--Sorghum Sprout;AOM_001365$Crop Product--Cereal Products--Sorghum--Sorghum bicolor Sprout</v>
      </c>
      <c r="L174" s="145" t="str">
        <v>AOM_001283$Crop Byproduct--Fruit ByProducts--Plantain--Plantain Peel</v>
      </c>
      <c r="M174" s="145" t="str" cm="1">
        <f t="array" ref="M174:N174">IF(L174&lt;&gt;"",_xlfn.TEXTSPLIT(L174, "$"),"")</f>
        <v>AOM_001283</v>
      </c>
      <c r="N174" s="145" t="str">
        <v>Crop Byproduct--Fruit ByProducts--Plantain--Plantain Peel</v>
      </c>
      <c r="O174" s="145" t="str" cm="1">
        <f t="array" ref="O174">IF(L174&lt;&gt;"",_xlfn.CHOOSECOLS(_xlfn.TEXTSPLIT(N174,"--"),1),"")</f>
        <v>Crop Byproduct</v>
      </c>
      <c r="P174" s="145" t="str" cm="1">
        <f t="array" ref="P174">IF(L174&lt;&gt;"",IFERROR(_xlfn.CHOOSECOLS(_xlfn.TEXTSPLIT(N174,"--"),2),""),"")</f>
        <v>Fruit ByProducts</v>
      </c>
      <c r="Q174" s="145" t="str">
        <f t="shared" si="17"/>
        <v>Plantain--Plantain Peel</v>
      </c>
    </row>
    <row r="175" spans="1:17" ht="15" thickBot="1" x14ac:dyDescent="0.4">
      <c r="A175" s="144" t="str">
        <v>AOM_001316</v>
      </c>
      <c r="B175" s="144" t="str">
        <v>Sorghum</v>
      </c>
      <c r="C175" s="144" t="str">
        <v/>
      </c>
      <c r="D175" s="144" t="str">
        <v>Sorghum bicolor</v>
      </c>
      <c r="E175" s="144" t="str">
        <f t="shared" si="13"/>
        <v>Sorghum bicolor</v>
      </c>
      <c r="F175" s="144" t="str">
        <v>Management--Livestock Management--Feed Characteristic--Feed Composition--Feed Ingredient--Crop Product--Cereal Products--Sorghum----</v>
      </c>
      <c r="G175" s="143" t="str" cm="1">
        <f t="array" ref="G175">IFERROR(SUBSTITUTE(_xlfn.CHOOSECOLS(_xlfn.TEXTSPLIT(_xlfn.TEXTJOIN("|",,F175),"Feed Ingredient--","|",TRUE),2),"----",""),"")</f>
        <v>Crop Product--Cereal Products--Sorghum</v>
      </c>
      <c r="H175" s="143" t="str">
        <f t="shared" si="14"/>
        <v>Crop Product--Cereal Products--Sorghum</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AOM_001316$Crop Product--Cereal Products--Sorghum;AOM_001316$Crop Product--Cereal Products--Sorghum bicolor</v>
      </c>
      <c r="L175" s="144" t="str">
        <v>AOM_001283$Crop Byproduct--Fruit ByProducts--Plantain--Musa paradisiaca Peel</v>
      </c>
      <c r="M175" s="144" t="str" cm="1">
        <f t="array" ref="M175:N175">IF(L175&lt;&gt;"",_xlfn.TEXTSPLIT(L175, "$"),"")</f>
        <v>AOM_001283</v>
      </c>
      <c r="N175" s="144" t="str">
        <v>Crop Byproduct--Fruit ByProducts--Plantain--Musa paradisiaca Peel</v>
      </c>
      <c r="O175" s="144" t="str" cm="1">
        <f t="array" ref="O175">IF(L175&lt;&gt;"",_xlfn.CHOOSECOLS(_xlfn.TEXTSPLIT(N175,"--"),1),"")</f>
        <v>Crop Byproduct</v>
      </c>
      <c r="P175" s="144" t="str" cm="1">
        <f t="array" ref="P175">IF(L175&lt;&gt;"",IFERROR(_xlfn.CHOOSECOLS(_xlfn.TEXTSPLIT(N175,"--"),2),""),"")</f>
        <v>Fruit ByProducts</v>
      </c>
      <c r="Q175" s="144" t="str">
        <f t="shared" si="17"/>
        <v>Plantain--Musa paradisiaca Peel</v>
      </c>
    </row>
    <row r="176" spans="1:17" ht="15" thickBot="1" x14ac:dyDescent="0.4">
      <c r="A176" s="145" t="str">
        <v>AOM_001319</v>
      </c>
      <c r="B176" s="145" t="str">
        <v>Wheat</v>
      </c>
      <c r="C176" s="145" t="str">
        <v/>
      </c>
      <c r="D176" s="145" t="str">
        <v>Triticum aestivum</v>
      </c>
      <c r="E176" s="145" t="str">
        <f t="shared" si="13"/>
        <v>Triticum aestivum</v>
      </c>
      <c r="F176" s="145" t="str">
        <v>Management--Livestock Management--Feed Characteristic--Feed Composition--Feed Ingredient--Crop Product--Cereal Products--Wheat----</v>
      </c>
      <c r="G176" s="143" t="str" cm="1">
        <f t="array" ref="G176">IFERROR(SUBSTITUTE(_xlfn.CHOOSECOLS(_xlfn.TEXTSPLIT(_xlfn.TEXTJOIN("|",,F176),"Feed Ingredient--","|",TRUE),2),"----",""),"")</f>
        <v>Crop Product--Cereal Products--Wheat</v>
      </c>
      <c r="H176" s="143" t="str">
        <f t="shared" si="14"/>
        <v>Crop Product--Cereal Products--Wheat</v>
      </c>
      <c r="I176" s="143">
        <f t="shared" si="15"/>
        <v>2</v>
      </c>
      <c r="J176" s="143" t="str">
        <f t="shared" si="16"/>
        <v>Crop Product--Cereal Products</v>
      </c>
      <c r="K176" s="143" t="str" cm="1">
        <f t="array" ref="K176">IF(G176&lt;&gt;"",_xlfn.TEXTJOIN(";",TRUE,
CONCATENATE(A176,"$",H176),
IF(E176="","",IF(I176&lt;&gt;0,CONCATENATE(A176,"$",J176,"--",_xlfn.TEXTSPLIT(E176,";",TRUE,FALSE)),CONCATENATE(A176,"$",_xlfn.TEXTSPLIT(E176,";",TRUE,FALSE))))),"")</f>
        <v>AOM_001319$Crop Product--Cereal Products--Wheat;AOM_001319$Crop Product--Cereal Products--Triticum aestivum</v>
      </c>
      <c r="L176" s="145" t="str">
        <v>AOM_001889$Crop Byproduct--Fruit ByProducts--Orange--Orange Peels</v>
      </c>
      <c r="M176" s="145" t="str" cm="1">
        <f t="array" ref="M176:N176">IF(L176&lt;&gt;"",_xlfn.TEXTSPLIT(L176, "$"),"")</f>
        <v>AOM_001889</v>
      </c>
      <c r="N176" s="145" t="str">
        <v>Crop Byproduct--Fruit ByProducts--Orange--Orange Peels</v>
      </c>
      <c r="O176" s="145" t="str" cm="1">
        <f t="array" ref="O176">IF(L176&lt;&gt;"",_xlfn.CHOOSECOLS(_xlfn.TEXTSPLIT(N176,"--"),1),"")</f>
        <v>Crop Byproduct</v>
      </c>
      <c r="P176" s="145" t="str" cm="1">
        <f t="array" ref="P176">IF(L176&lt;&gt;"",IFERROR(_xlfn.CHOOSECOLS(_xlfn.TEXTSPLIT(N176,"--"),2),""),"")</f>
        <v>Fruit ByProducts</v>
      </c>
      <c r="Q176" s="145" t="str">
        <f t="shared" si="17"/>
        <v>Orange--Orange Peels</v>
      </c>
    </row>
    <row r="177" spans="1:17" ht="15" thickBot="1" x14ac:dyDescent="0.4">
      <c r="A177" s="144" t="str">
        <v>AOM_001201</v>
      </c>
      <c r="B177" s="144" t="str">
        <v>Avocado</v>
      </c>
      <c r="C177" s="144" t="str">
        <v/>
      </c>
      <c r="D177" s="144" t="str">
        <v>Persea americana</v>
      </c>
      <c r="E177" s="144" t="str">
        <f t="shared" si="13"/>
        <v>Persea americana</v>
      </c>
      <c r="F177" s="144" t="str">
        <v>Management--Livestock Management--Feed Characteristic--Feed Composition--Feed Ingredient--Crop Product--Fruit Product--Avocado----</v>
      </c>
      <c r="G177" s="143" t="str" cm="1">
        <f t="array" ref="G177">IFERROR(SUBSTITUTE(_xlfn.CHOOSECOLS(_xlfn.TEXTSPLIT(_xlfn.TEXTJOIN("|",,F177),"Feed Ingredient--","|",TRUE),2),"----",""),"")</f>
        <v>Crop Product--Fruit Product--Avocado</v>
      </c>
      <c r="H177" s="143" t="str">
        <f t="shared" si="14"/>
        <v>Crop Product--Fruit Product--Avocado</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AOM_001201$Crop Product--Fruit Product--Avocado;AOM_001201$Crop Product--Fruit Product--Persea americana</v>
      </c>
      <c r="L177" s="144" t="str">
        <v>AOM_001889$Crop Byproduct--Fruit ByProducts--Orange--Citrus sinensis Peels</v>
      </c>
      <c r="M177" s="144" t="str" cm="1">
        <f t="array" ref="M177:N177">IF(L177&lt;&gt;"",_xlfn.TEXTSPLIT(L177, "$"),"")</f>
        <v>AOM_001889</v>
      </c>
      <c r="N177" s="144" t="str">
        <v>Crop Byproduct--Fruit ByProducts--Orange--Citrus sinensis Peels</v>
      </c>
      <c r="O177" s="144" t="str" cm="1">
        <f t="array" ref="O177">IF(L177&lt;&gt;"",_xlfn.CHOOSECOLS(_xlfn.TEXTSPLIT(N177,"--"),1),"")</f>
        <v>Crop Byproduct</v>
      </c>
      <c r="P177" s="144" t="str" cm="1">
        <f t="array" ref="P177">IF(L177&lt;&gt;"",IFERROR(_xlfn.CHOOSECOLS(_xlfn.TEXTSPLIT(N177,"--"),2),""),"")</f>
        <v>Fruit ByProducts</v>
      </c>
      <c r="Q177" s="144" t="str">
        <f t="shared" si="17"/>
        <v>Orange--Citrus sinensis Peels</v>
      </c>
    </row>
    <row r="178" spans="1:17" ht="15" thickBot="1" x14ac:dyDescent="0.4">
      <c r="A178" s="145" t="str">
        <v>AOM_001199</v>
      </c>
      <c r="B178" s="145" t="str">
        <v>Breadfruit</v>
      </c>
      <c r="C178" s="145" t="str">
        <v/>
      </c>
      <c r="D178" s="145" t="str">
        <v/>
      </c>
      <c r="E178" s="145" t="str">
        <f t="shared" si="13"/>
        <v/>
      </c>
      <c r="F178" s="145" t="str">
        <v>Management--Livestock Management--Feed Characteristic--Feed Composition--Feed Ingredient--Crop Product--Fruit Product--Breadfruit----</v>
      </c>
      <c r="G178" s="143" t="str" cm="1">
        <f t="array" ref="G178">IFERROR(SUBSTITUTE(_xlfn.CHOOSECOLS(_xlfn.TEXTSPLIT(_xlfn.TEXTJOIN("|",,F178),"Feed Ingredient--","|",TRUE),2),"----",""),"")</f>
        <v>Crop Product--Fruit Product--Breadfruit</v>
      </c>
      <c r="H178" s="143" t="str">
        <f t="shared" si="14"/>
        <v>Crop Product--Fruit Product--Breadfruit</v>
      </c>
      <c r="I178" s="143">
        <f t="shared" si="15"/>
        <v>2</v>
      </c>
      <c r="J178" s="143" t="str">
        <f t="shared" si="16"/>
        <v>Crop Product--Fruit Product</v>
      </c>
      <c r="K178" s="143" t="str" cm="1">
        <f t="array" ref="K178">IF(G178&lt;&gt;"",_xlfn.TEXTJOIN(";",TRUE,
CONCATENATE(A178,"$",H178),
IF(E178="","",IF(I178&lt;&gt;0,CONCATENATE(A178,"$",J178,"--",_xlfn.TEXTSPLIT(E178,";",TRUE,FALSE)),CONCATENATE(A178,"$",_xlfn.TEXTSPLIT(E178,";",TRUE,FALSE))))),"")</f>
        <v>AOM_001199$Crop Product--Fruit Product--Breadfruit</v>
      </c>
      <c r="L178" s="145" t="str">
        <v>AOM_001311$Crop Byproduct--Fruit Product--Date</v>
      </c>
      <c r="M178" s="145" t="str" cm="1">
        <f t="array" ref="M178:N178">IF(L178&lt;&gt;"",_xlfn.TEXTSPLIT(L178, "$"),"")</f>
        <v>AOM_001311</v>
      </c>
      <c r="N178" s="145" t="str">
        <v>Crop Byproduct--Fruit Product--Date</v>
      </c>
      <c r="O178" s="145" t="str" cm="1">
        <f t="array" ref="O178">IF(L178&lt;&gt;"",_xlfn.CHOOSECOLS(_xlfn.TEXTSPLIT(N178,"--"),1),"")</f>
        <v>Crop Byproduct</v>
      </c>
      <c r="P178" s="145" t="str" cm="1">
        <f t="array" ref="P178">IF(L178&lt;&gt;"",IFERROR(_xlfn.CHOOSECOLS(_xlfn.TEXTSPLIT(N178,"--"),2),""),"")</f>
        <v>Fruit Product</v>
      </c>
      <c r="Q178" s="145" t="str">
        <f t="shared" si="17"/>
        <v>Date</v>
      </c>
    </row>
    <row r="179" spans="1:17" ht="15" thickBot="1" x14ac:dyDescent="0.4">
      <c r="A179" s="144" t="str">
        <v>AOM_001848</v>
      </c>
      <c r="B179" s="144" t="str">
        <v>Ficus sur Fruits</v>
      </c>
      <c r="C179" s="144" t="str">
        <v/>
      </c>
      <c r="D179" s="144" t="str">
        <v/>
      </c>
      <c r="E179" s="144" t="str">
        <f t="shared" si="13"/>
        <v/>
      </c>
      <c r="F179" s="144" t="str">
        <v>Management--Livestock Management--Feed Characteristic--Feed Composition--Feed Ingredient--Crop Product--Fruit Products--Ficus sur--Ficus sur Fruits--</v>
      </c>
      <c r="G179" s="143" t="str" cm="1">
        <f t="array" ref="G179">IFERROR(SUBSTITUTE(_xlfn.CHOOSECOLS(_xlfn.TEXTSPLIT(_xlfn.TEXTJOIN("|",,F179),"Feed Ingredient--","|",TRUE),2),"----",""),"")</f>
        <v>Crop Product--Fruit Products--Ficus sur--Ficus sur Fruits--</v>
      </c>
      <c r="H179" s="143" t="str">
        <f t="shared" si="14"/>
        <v>Crop Product--Fruit Products--Ficus sur--Ficus sur Fruits</v>
      </c>
      <c r="I179" s="143">
        <f t="shared" si="15"/>
        <v>3</v>
      </c>
      <c r="J179" s="143" t="str">
        <f t="shared" si="16"/>
        <v>Crop Product--Fruit Products--Ficus sur</v>
      </c>
      <c r="K179" s="143" t="str" cm="1">
        <f t="array" ref="K179">IF(G179&lt;&gt;"",_xlfn.TEXTJOIN(";",TRUE,
CONCATENATE(A179,"$",H179),
IF(E179="","",IF(I179&lt;&gt;0,CONCATENATE(A179,"$",J179,"--",_xlfn.TEXTSPLIT(E179,";",TRUE,FALSE)),CONCATENATE(A179,"$",_xlfn.TEXTSPLIT(E179,";",TRUE,FALSE))))),"")</f>
        <v>AOM_001848$Crop Product--Fruit Products--Ficus sur--Ficus sur Fruits</v>
      </c>
      <c r="L179" s="144" t="str">
        <v>AOM_001311$Crop Byproduct--Fruit Product--Phoenix dactylifera</v>
      </c>
      <c r="M179" s="144" t="str" cm="1">
        <f t="array" ref="M179:N179">IF(L179&lt;&gt;"",_xlfn.TEXTSPLIT(L179, "$"),"")</f>
        <v>AOM_001311</v>
      </c>
      <c r="N179" s="144" t="str">
        <v>Crop Byproduct--Fruit Product--Phoenix dactylifera</v>
      </c>
      <c r="O179" s="144" t="str" cm="1">
        <f t="array" ref="O179">IF(L179&lt;&gt;"",_xlfn.CHOOSECOLS(_xlfn.TEXTSPLIT(N179,"--"),1),"")</f>
        <v>Crop Byproduct</v>
      </c>
      <c r="P179" s="144" t="str" cm="1">
        <f t="array" ref="P179">IF(L179&lt;&gt;"",IFERROR(_xlfn.CHOOSECOLS(_xlfn.TEXTSPLIT(N179,"--"),2),""),"")</f>
        <v>Fruit Product</v>
      </c>
      <c r="Q179" s="144" t="str">
        <f t="shared" si="17"/>
        <v>Phoenix dactylifera</v>
      </c>
    </row>
    <row r="180" spans="1:17" ht="15" thickBot="1" x14ac:dyDescent="0.4">
      <c r="A180" s="145" t="str">
        <v>AOM_000663</v>
      </c>
      <c r="B180" s="145" t="str">
        <v>Jackfruit</v>
      </c>
      <c r="C180" s="145" t="str">
        <v/>
      </c>
      <c r="D180" s="145" t="str">
        <v>Artocarpus heterophylla</v>
      </c>
      <c r="E180" s="145" t="str">
        <f t="shared" si="13"/>
        <v>Artocarpus heterophylla</v>
      </c>
      <c r="F180" s="145" t="str">
        <v>Management--Livestock Management--Feed Characteristic--Feed Composition--Feed Ingredient--Crop Product--Fruit Products--Jackfruit----</v>
      </c>
      <c r="G180" s="143" t="str" cm="1">
        <f t="array" ref="G180">IFERROR(SUBSTITUTE(_xlfn.CHOOSECOLS(_xlfn.TEXTSPLIT(_xlfn.TEXTJOIN("|",,F180),"Feed Ingredient--","|",TRUE),2),"----",""),"")</f>
        <v>Crop Product--Fruit Products--Jackfruit</v>
      </c>
      <c r="H180" s="143" t="str">
        <f t="shared" si="14"/>
        <v>Crop Product--Fruit Products--Jackfruit</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AOM_000663$Crop Product--Fruit Products--Jackfruit;AOM_000663$Crop Product--Fruit Products--Artocarpus heterophylla</v>
      </c>
      <c r="L180" s="145" t="str">
        <v>AOM_001258$Crop Byproduct--Legume ByProducts--Common Bean --Common Bean Haulm</v>
      </c>
      <c r="M180" s="145" t="str" cm="1">
        <f t="array" ref="M180:N180">IF(L180&lt;&gt;"",_xlfn.TEXTSPLIT(L180, "$"),"")</f>
        <v>AOM_001258</v>
      </c>
      <c r="N180" s="145" t="str">
        <v>Crop Byproduct--Legume ByProducts--Common Bean --Common Bean Haulm</v>
      </c>
      <c r="O180" s="145" t="str" cm="1">
        <f t="array" ref="O180">IF(L180&lt;&gt;"",_xlfn.CHOOSECOLS(_xlfn.TEXTSPLIT(N180,"--"),1),"")</f>
        <v>Crop Byproduct</v>
      </c>
      <c r="P180" s="145" t="str" cm="1">
        <f t="array" ref="P180">IF(L180&lt;&gt;"",IFERROR(_xlfn.CHOOSECOLS(_xlfn.TEXTSPLIT(N180,"--"),2),""),"")</f>
        <v>Legume ByProducts</v>
      </c>
      <c r="Q180" s="145" t="str">
        <f t="shared" si="17"/>
        <v>Common Bean --Common Bean Haulm</v>
      </c>
    </row>
    <row r="181" spans="1:17" ht="15" thickBot="1" x14ac:dyDescent="0.4">
      <c r="A181" s="144" t="str">
        <v>AOM_001259</v>
      </c>
      <c r="B181" s="144" t="str">
        <v>Lemon Peel Essential Oil</v>
      </c>
      <c r="C181" s="144" t="str">
        <v/>
      </c>
      <c r="D181" s="144" t="str">
        <v>Citrus limon Peel Essential Oil</v>
      </c>
      <c r="E181" s="144" t="str">
        <f t="shared" si="13"/>
        <v>Citrus limon Peel Essential Oil</v>
      </c>
      <c r="F181" s="144" t="str">
        <v>Management--Livestock Management--Feed Characteristic--Feed Composition--Feed Ingredient--Crop Product--Fruit Products--Lemon--Lemon Peel Essential Oil--</v>
      </c>
      <c r="G181" s="143" t="str" cm="1">
        <f t="array" ref="G181">IFERROR(SUBSTITUTE(_xlfn.CHOOSECOLS(_xlfn.TEXTSPLIT(_xlfn.TEXTJOIN("|",,F181),"Feed Ingredient--","|",TRUE),2),"----",""),"")</f>
        <v>Crop Product--Fruit Products--Lemon--Lemon Peel Essential Oil--</v>
      </c>
      <c r="H181" s="143" t="str">
        <f t="shared" si="14"/>
        <v>Crop Product--Fruit Products--Lemon--Lemon Peel Essential Oil</v>
      </c>
      <c r="I181" s="143">
        <f t="shared" si="15"/>
        <v>3</v>
      </c>
      <c r="J181" s="143" t="str">
        <f t="shared" si="16"/>
        <v>Crop Product--Fruit Products--Lemon</v>
      </c>
      <c r="K181" s="143" t="str" cm="1">
        <f t="array" ref="K181">IF(G181&lt;&gt;"",_xlfn.TEXTJOIN(";",TRUE,
CONCATENATE(A181,"$",H181),
IF(E181="","",IF(I181&lt;&gt;0,CONCATENATE(A181,"$",J181,"--",_xlfn.TEXTSPLIT(E181,";",TRUE,FALSE)),CONCATENATE(A181,"$",_xlfn.TEXTSPLIT(E181,";",TRUE,FALSE))))),"")</f>
        <v>AOM_001259$Crop Product--Fruit Products--Lemon--Lemon Peel Essential Oil;AOM_001259$Crop Product--Fruit Products--Lemon--Citrus limon Peel Essential Oil</v>
      </c>
      <c r="L181" s="144" t="str">
        <v>AOM_001258$Crop Byproduct--Legume ByProducts--Common Bean --Phaseolus vulgaris Haulm</v>
      </c>
      <c r="M181" s="144" t="str" cm="1">
        <f t="array" ref="M181:N181">IF(L181&lt;&gt;"",_xlfn.TEXTSPLIT(L181, "$"),"")</f>
        <v>AOM_001258</v>
      </c>
      <c r="N181" s="144" t="str">
        <v>Crop Byproduct--Legume ByProducts--Common Bean --Phaseolus vulgaris Haulm</v>
      </c>
      <c r="O181" s="144" t="str" cm="1">
        <f t="array" ref="O181">IF(L181&lt;&gt;"",_xlfn.CHOOSECOLS(_xlfn.TEXTSPLIT(N181,"--"),1),"")</f>
        <v>Crop Byproduct</v>
      </c>
      <c r="P181" s="144" t="str" cm="1">
        <f t="array" ref="P181">IF(L181&lt;&gt;"",IFERROR(_xlfn.CHOOSECOLS(_xlfn.TEXTSPLIT(N181,"--"),2),""),"")</f>
        <v>Legume ByProducts</v>
      </c>
      <c r="Q181" s="144" t="str">
        <f t="shared" si="17"/>
        <v>Common Bean --Phaseolus vulgaris Haulm</v>
      </c>
    </row>
    <row r="182" spans="1:17" ht="15" thickBot="1" x14ac:dyDescent="0.4">
      <c r="A182" s="145" t="str">
        <v>AOM_001435</v>
      </c>
      <c r="B182" s="145" t="str">
        <v>Mango</v>
      </c>
      <c r="C182" s="145" t="str">
        <v/>
      </c>
      <c r="D182" s="145" t="str">
        <v>Mangifera indica</v>
      </c>
      <c r="E182" s="145" t="str">
        <f t="shared" si="13"/>
        <v>Mangifera indica</v>
      </c>
      <c r="F182" s="145" t="str">
        <v>Management--Livestock Management--Feed Characteristic--Feed Composition--Feed Ingredient--Crop Product--Fruit Products--Mango----</v>
      </c>
      <c r="G182" s="143" t="str" cm="1">
        <f t="array" ref="G182">IFERROR(SUBSTITUTE(_xlfn.CHOOSECOLS(_xlfn.TEXTSPLIT(_xlfn.TEXTJOIN("|",,F182),"Feed Ingredient--","|",TRUE),2),"----",""),"")</f>
        <v>Crop Product--Fruit Products--Mango</v>
      </c>
      <c r="H182" s="143" t="str">
        <f t="shared" si="14"/>
        <v>Crop Product--Fruit Products--Mango</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AOM_001435$Crop Product--Fruit Products--Mango;AOM_001435$Crop Product--Fruit Products--Mangifera indica</v>
      </c>
      <c r="L182" s="145" t="str">
        <v>AOM_001179$Crop Byproduct--Legume ByProducts--Common Bean --Common Bean Straw</v>
      </c>
      <c r="M182" s="145" t="str" cm="1">
        <f t="array" ref="M182:N182">IF(L182&lt;&gt;"",_xlfn.TEXTSPLIT(L182, "$"),"")</f>
        <v>AOM_001179</v>
      </c>
      <c r="N182" s="145" t="str">
        <v>Crop Byproduct--Legume ByProducts--Common Bean --Common Bean Straw</v>
      </c>
      <c r="O182" s="145" t="str" cm="1">
        <f t="array" ref="O182">IF(L182&lt;&gt;"",_xlfn.CHOOSECOLS(_xlfn.TEXTSPLIT(N182,"--"),1),"")</f>
        <v>Crop Byproduct</v>
      </c>
      <c r="P182" s="145" t="str" cm="1">
        <f t="array" ref="P182">IF(L182&lt;&gt;"",IFERROR(_xlfn.CHOOSECOLS(_xlfn.TEXTSPLIT(N182,"--"),2),""),"")</f>
        <v>Legume ByProducts</v>
      </c>
      <c r="Q182" s="145" t="str">
        <f t="shared" si="17"/>
        <v>Common Bean --Common Bean Straw</v>
      </c>
    </row>
    <row r="183" spans="1:17" ht="15" thickBot="1" x14ac:dyDescent="0.4">
      <c r="A183" s="144" t="str">
        <v>AOM_002137</v>
      </c>
      <c r="B183" s="144" t="str">
        <v>Tomato Pulp</v>
      </c>
      <c r="C183" s="144" t="str">
        <v/>
      </c>
      <c r="D183" s="144" t="str">
        <v>Solanum lycopersicum Pulp</v>
      </c>
      <c r="E183" s="144" t="str">
        <f t="shared" si="13"/>
        <v>Solanum lycopersicum Pulp</v>
      </c>
      <c r="F183" s="144" t="str">
        <v>Management--Livestock Management--Feed Characteristic--Feed Composition--Feed Ingredient--Crop Product--Fruit Products--Tomato--Tomato Pulp--</v>
      </c>
      <c r="G183" s="143" t="str" cm="1">
        <f t="array" ref="G183">IFERROR(SUBSTITUTE(_xlfn.CHOOSECOLS(_xlfn.TEXTSPLIT(_xlfn.TEXTJOIN("|",,F183),"Feed Ingredient--","|",TRUE),2),"----",""),"")</f>
        <v>Crop Product--Fruit Products--Tomato--Tomato Pulp--</v>
      </c>
      <c r="H183" s="143" t="str">
        <f t="shared" si="14"/>
        <v>Crop Product--Fruit Products--Tomato--Tomato Pulp</v>
      </c>
      <c r="I183" s="143">
        <f t="shared" si="15"/>
        <v>3</v>
      </c>
      <c r="J183" s="143" t="str">
        <f t="shared" si="16"/>
        <v>Crop Product--Fruit Products--Tomato</v>
      </c>
      <c r="K183" s="143" t="str" cm="1">
        <f t="array" ref="K183">IF(G183&lt;&gt;"",_xlfn.TEXTJOIN(";",TRUE,
CONCATENATE(A183,"$",H183),
IF(E183="","",IF(I183&lt;&gt;0,CONCATENATE(A183,"$",J183,"--",_xlfn.TEXTSPLIT(E183,";",TRUE,FALSE)),CONCATENATE(A183,"$",_xlfn.TEXTSPLIT(E183,";",TRUE,FALSE))))),"")</f>
        <v>AOM_002137$Crop Product--Fruit Products--Tomato--Tomato Pulp;AOM_002137$Crop Product--Fruit Products--Tomato--Solanum lycopersicum Pulp</v>
      </c>
      <c r="L183" s="144" t="str">
        <v>AOM_001179$Crop Byproduct--Legume ByProducts--Common Bean --Phaseolus vulgaris Straw</v>
      </c>
      <c r="M183" s="144" t="str" cm="1">
        <f t="array" ref="M183:N183">IF(L183&lt;&gt;"",_xlfn.TEXTSPLIT(L183, "$"),"")</f>
        <v>AOM_001179</v>
      </c>
      <c r="N183" s="144" t="str">
        <v>Crop Byproduct--Legume ByProducts--Common Bean --Phaseolus vulgaris Straw</v>
      </c>
      <c r="O183" s="144" t="str" cm="1">
        <f t="array" ref="O183">IF(L183&lt;&gt;"",_xlfn.CHOOSECOLS(_xlfn.TEXTSPLIT(N183,"--"),1),"")</f>
        <v>Crop Byproduct</v>
      </c>
      <c r="P183" s="144" t="str" cm="1">
        <f t="array" ref="P183">IF(L183&lt;&gt;"",IFERROR(_xlfn.CHOOSECOLS(_xlfn.TEXTSPLIT(N183,"--"),2),""),"")</f>
        <v>Legume ByProducts</v>
      </c>
      <c r="Q183" s="144" t="str">
        <f t="shared" si="17"/>
        <v>Common Bean --Phaseolus vulgaris Straw</v>
      </c>
    </row>
    <row r="184" spans="1:17" ht="15" thickBot="1" x14ac:dyDescent="0.4">
      <c r="A184" s="145" t="str">
        <v>AOM_001265</v>
      </c>
      <c r="B184" s="145" t="str">
        <v>Ziziphus mauritiania</v>
      </c>
      <c r="C184" s="145" t="str">
        <v/>
      </c>
      <c r="D184" s="145" t="str">
        <v>Ziziphus mauritiana</v>
      </c>
      <c r="E184" s="145" t="str">
        <f t="shared" si="13"/>
        <v>Ziziphus mauritiana</v>
      </c>
      <c r="F184" s="145" t="str">
        <v>Management--Livestock Management--Feed Characteristic--Feed Composition--Feed Ingredient--Crop Product--Fruit Products--Ziziphus mauritiania----</v>
      </c>
      <c r="G184" s="143" t="str" cm="1">
        <f t="array" ref="G184">IFERROR(SUBSTITUTE(_xlfn.CHOOSECOLS(_xlfn.TEXTSPLIT(_xlfn.TEXTJOIN("|",,F184),"Feed Ingredient--","|",TRUE),2),"----",""),"")</f>
        <v>Crop Product--Fruit Products--Ziziphus mauritiania</v>
      </c>
      <c r="H184" s="143" t="str">
        <f t="shared" si="14"/>
        <v>Crop Product--Fruit Products--Ziziphus mauritiania</v>
      </c>
      <c r="I184" s="143">
        <f t="shared" si="15"/>
        <v>2</v>
      </c>
      <c r="J184" s="143" t="str">
        <f t="shared" si="16"/>
        <v>Crop Product--Fruit Products</v>
      </c>
      <c r="K184" s="143" t="str" cm="1">
        <f t="array" ref="K184">IF(G184&lt;&gt;"",_xlfn.TEXTJOIN(";",TRUE,
CONCATENATE(A184,"$",H184),
IF(E184="","",IF(I184&lt;&gt;0,CONCATENATE(A184,"$",J184,"--",_xlfn.TEXTSPLIT(E184,";",TRUE,FALSE)),CONCATENATE(A184,"$",_xlfn.TEXTSPLIT(E184,";",TRUE,FALSE))))),"")</f>
        <v>AOM_001265$Crop Product--Fruit Products--Ziziphus mauritiania;AOM_001265$Crop Product--Fruit Products--Ziziphus mauritiana</v>
      </c>
      <c r="L184" s="145" t="str">
        <v>AOM_001180$Crop Byproduct--Legume ByProducts--Common Bean --Common Bean Tops</v>
      </c>
      <c r="M184" s="145" t="str" cm="1">
        <f t="array" ref="M184:N184">IF(L184&lt;&gt;"",_xlfn.TEXTSPLIT(L184, "$"),"")</f>
        <v>AOM_001180</v>
      </c>
      <c r="N184" s="145" t="str">
        <v>Crop Byproduct--Legume ByProducts--Common Bean --Common Bean Tops</v>
      </c>
      <c r="O184" s="145" t="str" cm="1">
        <f t="array" ref="O184">IF(L184&lt;&gt;"",_xlfn.CHOOSECOLS(_xlfn.TEXTSPLIT(N184,"--"),1),"")</f>
        <v>Crop Byproduct</v>
      </c>
      <c r="P184" s="145" t="str" cm="1">
        <f t="array" ref="P184">IF(L184&lt;&gt;"",IFERROR(_xlfn.CHOOSECOLS(_xlfn.TEXTSPLIT(N184,"--"),2),""),"")</f>
        <v>Legume ByProducts</v>
      </c>
      <c r="Q184" s="145" t="str">
        <f t="shared" si="17"/>
        <v>Common Bean --Common Bean Tops</v>
      </c>
    </row>
    <row r="185" spans="1:17" ht="15" thickBot="1" x14ac:dyDescent="0.4">
      <c r="A185" s="144" t="str">
        <v>AOM_001896</v>
      </c>
      <c r="B185" s="144" t="str">
        <v>Blue Lupin Grain</v>
      </c>
      <c r="C185" s="144" t="str">
        <v/>
      </c>
      <c r="D185" s="144" t="str">
        <v>Lupinus angustifolius Grain</v>
      </c>
      <c r="E185" s="144" t="str">
        <f t="shared" si="13"/>
        <v>Lupinus angustifolius Grain</v>
      </c>
      <c r="F185" s="144" t="str">
        <v>Management--Livestock Management--Feed Characteristic--Feed Composition--Feed Ingredient--Crop Product--Legume Products--Blue Lupin--Blue Lupin Grain--</v>
      </c>
      <c r="G185" s="143" t="str" cm="1">
        <f t="array" ref="G185">IFERROR(SUBSTITUTE(_xlfn.CHOOSECOLS(_xlfn.TEXTSPLIT(_xlfn.TEXTJOIN("|",,F185),"Feed Ingredient--","|",TRUE),2),"----",""),"")</f>
        <v>Crop Product--Legume Products--Blue Lupin--Blue Lupin Grain--</v>
      </c>
      <c r="H185" s="143" t="str">
        <f t="shared" si="14"/>
        <v>Crop Product--Legume Products--Blue Lupin--Blue Lupin Grain</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AOM_001896$Crop Product--Legume Products--Blue Lupin--Blue Lupin Grain;AOM_001896$Crop Product--Legume Products--Blue Lupin--Lupinus angustifolius Grain</v>
      </c>
      <c r="L185" s="144" t="str">
        <v>AOM_001180$Crop Byproduct--Legume ByProducts--Common Bean --Phaseolus vulgaris Tops</v>
      </c>
      <c r="M185" s="144" t="str" cm="1">
        <f t="array" ref="M185:N185">IF(L185&lt;&gt;"",_xlfn.TEXTSPLIT(L185, "$"),"")</f>
        <v>AOM_001180</v>
      </c>
      <c r="N185" s="144" t="str">
        <v>Crop Byproduct--Legume ByProducts--Common Bean --Phaseolus vulgaris Tops</v>
      </c>
      <c r="O185" s="144" t="str" cm="1">
        <f t="array" ref="O185">IF(L185&lt;&gt;"",_xlfn.CHOOSECOLS(_xlfn.TEXTSPLIT(N185,"--"),1),"")</f>
        <v>Crop Byproduct</v>
      </c>
      <c r="P185" s="144" t="str" cm="1">
        <f t="array" ref="P185">IF(L185&lt;&gt;"",IFERROR(_xlfn.CHOOSECOLS(_xlfn.TEXTSPLIT(N185,"--"),2),""),"")</f>
        <v>Legume ByProducts</v>
      </c>
      <c r="Q185" s="144" t="str">
        <f t="shared" si="17"/>
        <v>Common Bean --Phaseolus vulgaris Tops</v>
      </c>
    </row>
    <row r="186" spans="1:17" ht="15" thickBot="1" x14ac:dyDescent="0.4">
      <c r="A186" s="145" t="str">
        <v>AOM_001353</v>
      </c>
      <c r="B186" s="145" t="str">
        <v>Blue Lupin Seed</v>
      </c>
      <c r="C186" s="145" t="str">
        <v/>
      </c>
      <c r="D186" s="145" t="str">
        <v>Lupinus angustifolius Seed</v>
      </c>
      <c r="E186" s="145" t="str">
        <f t="shared" si="13"/>
        <v>Lupinus angustifolius Seed</v>
      </c>
      <c r="F186" s="145" t="str">
        <v>Management--Livestock Management--Feed Characteristic--Feed Composition--Feed Ingredient--Crop Product--Legume Products--Blue Lupin--Blue Lupin Seed--</v>
      </c>
      <c r="G186" s="143" t="str" cm="1">
        <f t="array" ref="G186">IFERROR(SUBSTITUTE(_xlfn.CHOOSECOLS(_xlfn.TEXTSPLIT(_xlfn.TEXTJOIN("|",,F186),"Feed Ingredient--","|",TRUE),2),"----",""),"")</f>
        <v>Crop Product--Legume Products--Blue Lupin--Blue Lupin Seed--</v>
      </c>
      <c r="H186" s="143" t="str">
        <f t="shared" si="14"/>
        <v>Crop Product--Legume Products--Blue Lupin--Blue Lupin Seed</v>
      </c>
      <c r="I186" s="143">
        <f t="shared" si="15"/>
        <v>3</v>
      </c>
      <c r="J186" s="143" t="str">
        <f t="shared" si="16"/>
        <v>Crop Product--Legume Products--Blue Lupin</v>
      </c>
      <c r="K186" s="143" t="str" cm="1">
        <f t="array" ref="K186">IF(G186&lt;&gt;"",_xlfn.TEXTJOIN(";",TRUE,
CONCATENATE(A186,"$",H186),
IF(E186="","",IF(I186&lt;&gt;0,CONCATENATE(A186,"$",J186,"--",_xlfn.TEXTSPLIT(E186,";",TRUE,FALSE)),CONCATENATE(A186,"$",_xlfn.TEXTSPLIT(E186,";",TRUE,FALSE))))),"")</f>
        <v>AOM_001353$Crop Product--Legume Products--Blue Lupin--Blue Lupin Seed;AOM_001353$Crop Product--Legume Products--Blue Lupin--Lupinus angustifolius Seed</v>
      </c>
      <c r="L186" s="145" t="str">
        <v>AOM_001181$Crop Byproduct--Legume ByProducts--Chickpea--Chickpea Haulm</v>
      </c>
      <c r="M186" s="145" t="str" cm="1">
        <f t="array" ref="M186:N186">IF(L186&lt;&gt;"",_xlfn.TEXTSPLIT(L186, "$"),"")</f>
        <v>AOM_001181</v>
      </c>
      <c r="N186" s="145" t="str">
        <v>Crop Byproduct--Legume ByProducts--Chickpea--Chickpea Haulm</v>
      </c>
      <c r="O186" s="145" t="str" cm="1">
        <f t="array" ref="O186">IF(L186&lt;&gt;"",_xlfn.CHOOSECOLS(_xlfn.TEXTSPLIT(N186,"--"),1),"")</f>
        <v>Crop Byproduct</v>
      </c>
      <c r="P186" s="145" t="str" cm="1">
        <f t="array" ref="P186">IF(L186&lt;&gt;"",IFERROR(_xlfn.CHOOSECOLS(_xlfn.TEXTSPLIT(N186,"--"),2),""),"")</f>
        <v>Legume ByProducts</v>
      </c>
      <c r="Q186" s="145" t="str">
        <f t="shared" si="17"/>
        <v>Chickpea--Chickpea Haulm</v>
      </c>
    </row>
    <row r="187" spans="1:17" ht="15" thickBot="1" x14ac:dyDescent="0.4">
      <c r="A187" s="144" t="str">
        <v>AOM_003072</v>
      </c>
      <c r="B187" s="144" t="str">
        <v>Groundnut</v>
      </c>
      <c r="C187" s="144" t="str">
        <v/>
      </c>
      <c r="D187" s="144" t="str">
        <v/>
      </c>
      <c r="E187" s="144" t="str">
        <f t="shared" si="13"/>
        <v/>
      </c>
      <c r="F187" s="144" t="str">
        <v>Management--Livestock Management--Feed Characteristic--Feed Composition--Feed Ingredient--Crop Product--Legume Products--Groundnut----</v>
      </c>
      <c r="G187" s="143" t="str" cm="1">
        <f t="array" ref="G187">IFERROR(SUBSTITUTE(_xlfn.CHOOSECOLS(_xlfn.TEXTSPLIT(_xlfn.TEXTJOIN("|",,F187),"Feed Ingredient--","|",TRUE),2),"----",""),"")</f>
        <v>Crop Product--Legume Products--Groundnut</v>
      </c>
      <c r="H187" s="143" t="str">
        <f t="shared" si="14"/>
        <v>Crop Product--Legume Products--Groundnut</v>
      </c>
      <c r="I187" s="143">
        <f t="shared" si="15"/>
        <v>2</v>
      </c>
      <c r="J187" s="143" t="str">
        <f t="shared" si="16"/>
        <v>Crop Product--Legume Products</v>
      </c>
      <c r="K187" s="143" t="str" cm="1">
        <f t="array" ref="K187">IF(G187&lt;&gt;"",_xlfn.TEXTJOIN(";",TRUE,
CONCATENATE(A187,"$",H187),
IF(E187="","",IF(I187&lt;&gt;0,CONCATENATE(A187,"$",J187,"--",_xlfn.TEXTSPLIT(E187,";",TRUE,FALSE)),CONCATENATE(A187,"$",_xlfn.TEXTSPLIT(E187,";",TRUE,FALSE))))),"")</f>
        <v>AOM_003072$Crop Product--Legume Products--Groundnut</v>
      </c>
      <c r="L187" s="144" t="str">
        <v>AOM_001181$Crop Byproduct--Legume ByProducts--Chickpea--Cicer arietinum Haulm</v>
      </c>
      <c r="M187" s="144" t="str" cm="1">
        <f t="array" ref="M187:N187">IF(L187&lt;&gt;"",_xlfn.TEXTSPLIT(L187, "$"),"")</f>
        <v>AOM_001181</v>
      </c>
      <c r="N187" s="144" t="str">
        <v>Crop Byproduct--Legume ByProducts--Chickpea--Cicer arietinum Haulm</v>
      </c>
      <c r="O187" s="144" t="str" cm="1">
        <f t="array" ref="O187">IF(L187&lt;&gt;"",_xlfn.CHOOSECOLS(_xlfn.TEXTSPLIT(N187,"--"),1),"")</f>
        <v>Crop Byproduct</v>
      </c>
      <c r="P187" s="144" t="str" cm="1">
        <f t="array" ref="P187">IF(L187&lt;&gt;"",IFERROR(_xlfn.CHOOSECOLS(_xlfn.TEXTSPLIT(N187,"--"),2),""),"")</f>
        <v>Legume ByProducts</v>
      </c>
      <c r="Q187" s="144" t="str">
        <f t="shared" si="17"/>
        <v>Chickpea--Cicer arietinum Haulm</v>
      </c>
    </row>
    <row r="188" spans="1:17" ht="15" thickBot="1" x14ac:dyDescent="0.4">
      <c r="A188" s="145" t="str">
        <v>AOM_001193</v>
      </c>
      <c r="B188" s="145" t="str">
        <v>Groundnut Oil</v>
      </c>
      <c r="C188" s="145" t="str">
        <v/>
      </c>
      <c r="D188" s="145" t="str">
        <v>Arachis hypogaea Oil</v>
      </c>
      <c r="E188" s="145" t="str">
        <f t="shared" si="13"/>
        <v>Arachis hypogaea Oil</v>
      </c>
      <c r="F188" s="145" t="str">
        <v>Management--Livestock Management--Feed Characteristic--Feed Composition--Feed Ingredient--Crop Product--Legume Products--Groundnut--Groundnut Oil--</v>
      </c>
      <c r="G188" s="143" t="str" cm="1">
        <f t="array" ref="G188">IFERROR(SUBSTITUTE(_xlfn.CHOOSECOLS(_xlfn.TEXTSPLIT(_xlfn.TEXTJOIN("|",,F188),"Feed Ingredient--","|",TRUE),2),"----",""),"")</f>
        <v>Crop Product--Legume Products--Groundnut--Groundnut Oil--</v>
      </c>
      <c r="H188" s="143" t="str">
        <f t="shared" si="14"/>
        <v>Crop Product--Legume Products--Groundnut--Groundnut Oil</v>
      </c>
      <c r="I188" s="143">
        <f t="shared" si="15"/>
        <v>3</v>
      </c>
      <c r="J188" s="143" t="str">
        <f t="shared" si="16"/>
        <v>Crop Product--Legume Products--Groundnut</v>
      </c>
      <c r="K188" s="143" t="str" cm="1">
        <f t="array" ref="K188">IF(G188&lt;&gt;"",_xlfn.TEXTJOIN(";",TRUE,
CONCATENATE(A188,"$",H188),
IF(E188="","",IF(I188&lt;&gt;0,CONCATENATE(A188,"$",J188,"--",_xlfn.TEXTSPLIT(E188,";",TRUE,FALSE)),CONCATENATE(A188,"$",_xlfn.TEXTSPLIT(E188,";",TRUE,FALSE))))),"")</f>
        <v>AOM_001193$Crop Product--Legume Products--Groundnut--Groundnut Oil;AOM_001193$Crop Product--Legume Products--Groundnut--Arachis hypogaea Oil</v>
      </c>
      <c r="L188" s="145" t="str">
        <v>AOM_000601$Crop Byproduct--Legume ByProducts--Cowpea--Cowpea Haulm</v>
      </c>
      <c r="M188" s="145" t="str" cm="1">
        <f t="array" ref="M188:N188">IF(L188&lt;&gt;"",_xlfn.TEXTSPLIT(L188, "$"),"")</f>
        <v>AOM_000601</v>
      </c>
      <c r="N188" s="145" t="str">
        <v>Crop Byproduct--Legume ByProducts--Cowpea--Cowpea Haulm</v>
      </c>
      <c r="O188" s="145" t="str" cm="1">
        <f t="array" ref="O188">IF(L188&lt;&gt;"",_xlfn.CHOOSECOLS(_xlfn.TEXTSPLIT(N188,"--"),1),"")</f>
        <v>Crop Byproduct</v>
      </c>
      <c r="P188" s="145" t="str" cm="1">
        <f t="array" ref="P188">IF(L188&lt;&gt;"",IFERROR(_xlfn.CHOOSECOLS(_xlfn.TEXTSPLIT(N188,"--"),2),""),"")</f>
        <v>Legume ByProducts</v>
      </c>
      <c r="Q188" s="145" t="str">
        <f t="shared" si="17"/>
        <v>Cowpea--Cowpea Haulm</v>
      </c>
    </row>
    <row r="189" spans="1:17" ht="15" thickBot="1" x14ac:dyDescent="0.4">
      <c r="A189" s="144" t="str">
        <v>AOM_001582</v>
      </c>
      <c r="B189" s="144" t="str">
        <v>Soybean</v>
      </c>
      <c r="C189" s="144" t="str">
        <v/>
      </c>
      <c r="D189" s="144" t="str">
        <v>Glycine max</v>
      </c>
      <c r="E189" s="144" t="str">
        <f t="shared" si="13"/>
        <v>Glycine max</v>
      </c>
      <c r="F189" s="144" t="str">
        <v>Management--Livestock Management--Feed Characteristic--Feed Composition--Feed Ingredient--Crop Product--Legume Products--Soybean----</v>
      </c>
      <c r="G189" s="143" t="str" cm="1">
        <f t="array" ref="G189">IFERROR(SUBSTITUTE(_xlfn.CHOOSECOLS(_xlfn.TEXTSPLIT(_xlfn.TEXTJOIN("|",,F189),"Feed Ingredient--","|",TRUE),2),"----",""),"")</f>
        <v>Crop Product--Legume Products--Soybean</v>
      </c>
      <c r="H189" s="143" t="str">
        <f t="shared" si="14"/>
        <v>Crop Product--Legume Products--Soybean</v>
      </c>
      <c r="I189" s="143">
        <f t="shared" si="15"/>
        <v>2</v>
      </c>
      <c r="J189" s="143" t="str">
        <f t="shared" si="16"/>
        <v>Crop Product--Legume Products</v>
      </c>
      <c r="K189" s="143" t="str" cm="1">
        <f t="array" ref="K189">IF(G189&lt;&gt;"",_xlfn.TEXTJOIN(";",TRUE,
CONCATENATE(A189,"$",H189),
IF(E189="","",IF(I189&lt;&gt;0,CONCATENATE(A189,"$",J189,"--",_xlfn.TEXTSPLIT(E189,";",TRUE,FALSE)),CONCATENATE(A189,"$",_xlfn.TEXTSPLIT(E189,";",TRUE,FALSE))))),"")</f>
        <v>AOM_001582$Crop Product--Legume Products--Soybean;AOM_001582$Crop Product--Legume Products--Glycine max</v>
      </c>
      <c r="L189" s="144" t="str">
        <v>AOM_000601$Crop Byproduct--Legume ByProducts--Cowpea--Vigna unguiculata Haulm</v>
      </c>
      <c r="M189" s="144" t="str" cm="1">
        <f t="array" ref="M189:N189">IF(L189&lt;&gt;"",_xlfn.TEXTSPLIT(L189, "$"),"")</f>
        <v>AOM_000601</v>
      </c>
      <c r="N189" s="144" t="str">
        <v>Crop Byproduct--Legume ByProducts--Cowpea--Vigna unguiculata Haulm</v>
      </c>
      <c r="O189" s="144" t="str" cm="1">
        <f t="array" ref="O189">IF(L189&lt;&gt;"",_xlfn.CHOOSECOLS(_xlfn.TEXTSPLIT(N189,"--"),1),"")</f>
        <v>Crop Byproduct</v>
      </c>
      <c r="P189" s="144" t="str" cm="1">
        <f t="array" ref="P189">IF(L189&lt;&gt;"",IFERROR(_xlfn.CHOOSECOLS(_xlfn.TEXTSPLIT(N189,"--"),2),""),"")</f>
        <v>Legume ByProducts</v>
      </c>
      <c r="Q189" s="144" t="str">
        <f t="shared" si="17"/>
        <v>Cowpea--Vigna unguiculata Haulm</v>
      </c>
    </row>
    <row r="190" spans="1:17" ht="15" thickBot="1" x14ac:dyDescent="0.4">
      <c r="A190" s="145" t="str">
        <v>AOM_001317</v>
      </c>
      <c r="B190" s="145" t="str">
        <v>Soybean Full Fat</v>
      </c>
      <c r="C190" s="145" t="str">
        <v/>
      </c>
      <c r="D190" s="145" t="str">
        <v/>
      </c>
      <c r="E190" s="145" t="str">
        <f t="shared" si="13"/>
        <v/>
      </c>
      <c r="F190" s="145" t="str">
        <v>Management--Livestock Management--Feed Characteristic--Feed Composition--Feed Ingredient--Crop Product--Legume Products--Soybean--Soybean Full Fat--</v>
      </c>
      <c r="G190" s="143" t="str" cm="1">
        <f t="array" ref="G190">IFERROR(SUBSTITUTE(_xlfn.CHOOSECOLS(_xlfn.TEXTSPLIT(_xlfn.TEXTJOIN("|",,F190),"Feed Ingredient--","|",TRUE),2),"----",""),"")</f>
        <v>Crop Product--Legume Products--Soybean--Soybean Full Fat--</v>
      </c>
      <c r="H190" s="143" t="str">
        <f t="shared" si="14"/>
        <v>Crop Product--Legume Products--Soybean--Soybean Full Fat</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AOM_001317$Crop Product--Legume Products--Soybean--Soybean Full Fat</v>
      </c>
      <c r="L190" s="145" t="str">
        <v>AOM_000602$Crop Byproduct--Legume ByProducts--Cowpea--Cowpea Husk</v>
      </c>
      <c r="M190" s="145" t="str" cm="1">
        <f t="array" ref="M190:N190">IF(L190&lt;&gt;"",_xlfn.TEXTSPLIT(L190, "$"),"")</f>
        <v>AOM_000602</v>
      </c>
      <c r="N190" s="145" t="str">
        <v>Crop Byproduct--Legume ByProducts--Cowpea--Cowpea Husk</v>
      </c>
      <c r="O190" s="145" t="str" cm="1">
        <f t="array" ref="O190">IF(L190&lt;&gt;"",_xlfn.CHOOSECOLS(_xlfn.TEXTSPLIT(N190,"--"),1),"")</f>
        <v>Crop Byproduct</v>
      </c>
      <c r="P190" s="145" t="str" cm="1">
        <f t="array" ref="P190">IF(L190&lt;&gt;"",IFERROR(_xlfn.CHOOSECOLS(_xlfn.TEXTSPLIT(N190,"--"),2),""),"")</f>
        <v>Legume ByProducts</v>
      </c>
      <c r="Q190" s="145" t="str">
        <f t="shared" si="17"/>
        <v>Cowpea--Cowpea Husk</v>
      </c>
    </row>
    <row r="191" spans="1:17" ht="15" thickBot="1" x14ac:dyDescent="0.4">
      <c r="A191" s="144" t="str">
        <v>AOM_001586</v>
      </c>
      <c r="B191" s="144" t="str">
        <v>Soybean Oil</v>
      </c>
      <c r="C191" s="144" t="str">
        <v>Soybean Oil Cold Pressed</v>
      </c>
      <c r="D191" s="144" t="str">
        <v>Glycine max Oil</v>
      </c>
      <c r="E191" s="144" t="str">
        <f t="shared" si="13"/>
        <v>Soybean Oil Cold Pressed;Glycine max Oil</v>
      </c>
      <c r="F191" s="144" t="str">
        <v>Management--Livestock Management--Feed Characteristic--Feed Composition--Feed Ingredient--Crop Product--Legume Products--Soybean--Soybean Oil--</v>
      </c>
      <c r="G191" s="143" t="str" cm="1">
        <f t="array" ref="G191">IFERROR(SUBSTITUTE(_xlfn.CHOOSECOLS(_xlfn.TEXTSPLIT(_xlfn.TEXTJOIN("|",,F191),"Feed Ingredient--","|",TRUE),2),"----",""),"")</f>
        <v>Crop Product--Legume Products--Soybean--Soybean Oil--</v>
      </c>
      <c r="H191" s="143" t="str">
        <f t="shared" si="14"/>
        <v>Crop Product--Legume Products--Soybean--Soybean Oil</v>
      </c>
      <c r="I191" s="143">
        <f t="shared" si="15"/>
        <v>3</v>
      </c>
      <c r="J191" s="143" t="str">
        <f t="shared" si="16"/>
        <v>Crop Product--Legume Products--Soybean</v>
      </c>
      <c r="K191" s="143" t="str" cm="1">
        <f t="array" ref="K191">IF(G191&lt;&gt;"",_xlfn.TEXTJOIN(";",TRUE,
CONCATENATE(A191,"$",H191),
IF(E191="","",IF(I191&lt;&gt;0,CONCATENATE(A191,"$",J191,"--",_xlfn.TEXTSPLIT(E191,";",TRUE,FALSE)),CONCATENATE(A191,"$",_xlfn.TEXTSPLIT(E191,";",TRUE,FALSE))))),"")</f>
        <v>AOM_001586$Crop Product--Legume Products--Soybean--Soybean Oil;AOM_001586$Crop Product--Legume Products--Soybean--Soybean Oil Cold Pressed;AOM_001586$Crop Product--Legume Products--Soybean--Glycine max Oil</v>
      </c>
      <c r="L191" s="144" t="str">
        <v>AOM_000602$Crop Byproduct--Legume ByProducts--Cowpea--Vigna unguiculata Husk</v>
      </c>
      <c r="M191" s="144" t="str" cm="1">
        <f t="array" ref="M191:N191">IF(L191&lt;&gt;"",_xlfn.TEXTSPLIT(L191, "$"),"")</f>
        <v>AOM_000602</v>
      </c>
      <c r="N191" s="144" t="str">
        <v>Crop Byproduct--Legume ByProducts--Cowpea--Vigna unguiculata Husk</v>
      </c>
      <c r="O191" s="144" t="str" cm="1">
        <f t="array" ref="O191">IF(L191&lt;&gt;"",_xlfn.CHOOSECOLS(_xlfn.TEXTSPLIT(N191,"--"),1),"")</f>
        <v>Crop Byproduct</v>
      </c>
      <c r="P191" s="144" t="str" cm="1">
        <f t="array" ref="P191">IF(L191&lt;&gt;"",IFERROR(_xlfn.CHOOSECOLS(_xlfn.TEXTSPLIT(N191,"--"),2),""),"")</f>
        <v>Legume ByProducts</v>
      </c>
      <c r="Q191" s="144" t="str">
        <f t="shared" si="17"/>
        <v>Cowpea--Vigna unguiculata Husk</v>
      </c>
    </row>
    <row r="192" spans="1:17" ht="15" thickBot="1" x14ac:dyDescent="0.4">
      <c r="A192" s="145" t="str">
        <v>AOM_002116</v>
      </c>
      <c r="B192" s="145" t="str">
        <v>Sweet Lupin Seed</v>
      </c>
      <c r="C192" s="145" t="str">
        <v/>
      </c>
      <c r="D192" s="145" t="str">
        <v>Lupinus albus Seed</v>
      </c>
      <c r="E192" s="145" t="str">
        <f t="shared" si="13"/>
        <v>Lupinus albus Seed</v>
      </c>
      <c r="F192" s="145" t="str">
        <v>Management--Livestock Management--Feed Characteristic--Feed Composition--Feed Ingredient--Crop Product--Legume Products--Sweet Lupin--Sweet Lupin Seed--</v>
      </c>
      <c r="G192" s="143" t="str" cm="1">
        <f t="array" ref="G192">IFERROR(SUBSTITUTE(_xlfn.CHOOSECOLS(_xlfn.TEXTSPLIT(_xlfn.TEXTJOIN("|",,F192),"Feed Ingredient--","|",TRUE),2),"----",""),"")</f>
        <v>Crop Product--Legume Products--Sweet Lupin--Sweet Lupin Seed--</v>
      </c>
      <c r="H192" s="143" t="str">
        <f t="shared" si="14"/>
        <v>Crop Product--Legume Products--Sweet Lupin--Sweet Lupin Seed</v>
      </c>
      <c r="I192" s="143">
        <f t="shared" si="15"/>
        <v>3</v>
      </c>
      <c r="J192" s="143" t="str">
        <f t="shared" si="16"/>
        <v>Crop Product--Legume Products--Sweet Lupin</v>
      </c>
      <c r="K192" s="143" t="str" cm="1">
        <f t="array" ref="K192">IF(G192&lt;&gt;"",_xlfn.TEXTJOIN(";",TRUE,
CONCATENATE(A192,"$",H192),
IF(E192="","",IF(I192&lt;&gt;0,CONCATENATE(A192,"$",J192,"--",_xlfn.TEXTSPLIT(E192,";",TRUE,FALSE)),CONCATENATE(A192,"$",_xlfn.TEXTSPLIT(E192,";",TRUE,FALSE))))),"")</f>
        <v>AOM_002116$Crop Product--Legume Products--Sweet Lupin--Sweet Lupin Seed;AOM_002116$Crop Product--Legume Products--Sweet Lupin--Lupinus albus Seed</v>
      </c>
      <c r="L192" s="145" t="str">
        <v>AOM_001263$Crop Byproduct--Legume ByProducts--Cowpea--Cowpea Leaves</v>
      </c>
      <c r="M192" s="145" t="str" cm="1">
        <f t="array" ref="M192:N192">IF(L192&lt;&gt;"",_xlfn.TEXTSPLIT(L192, "$"),"")</f>
        <v>AOM_001263</v>
      </c>
      <c r="N192" s="145" t="str">
        <v>Crop Byproduct--Legume ByProducts--Cowpea--Cowpea Leaves</v>
      </c>
      <c r="O192" s="145" t="str" cm="1">
        <f t="array" ref="O192">IF(L192&lt;&gt;"",_xlfn.CHOOSECOLS(_xlfn.TEXTSPLIT(N192,"--"),1),"")</f>
        <v>Crop Byproduct</v>
      </c>
      <c r="P192" s="145" t="str" cm="1">
        <f t="array" ref="P192">IF(L192&lt;&gt;"",IFERROR(_xlfn.CHOOSECOLS(_xlfn.TEXTSPLIT(N192,"--"),2),""),"")</f>
        <v>Legume ByProducts</v>
      </c>
      <c r="Q192" s="145" t="str">
        <f t="shared" si="17"/>
        <v>Cowpea--Cowpea Leaves</v>
      </c>
    </row>
    <row r="193" spans="1:17" ht="15" thickBot="1" x14ac:dyDescent="0.4">
      <c r="A193" s="144" t="str">
        <v>AOM_001309</v>
      </c>
      <c r="B193" s="144" t="str">
        <v>Canola</v>
      </c>
      <c r="C193" s="144" t="str">
        <v>Rapeseed</v>
      </c>
      <c r="D193" s="144" t="str">
        <v>Brassica napus</v>
      </c>
      <c r="E193" s="144" t="str">
        <f t="shared" si="13"/>
        <v>Rapeseed;Brassica napus</v>
      </c>
      <c r="F193" s="144" t="str">
        <v>Management--Livestock Management--Feed Characteristic--Feed Composition--Feed Ingredient--Crop Product--Oil Plant Products--Canola----</v>
      </c>
      <c r="G193" s="143" t="str" cm="1">
        <f t="array" ref="G193">IFERROR(SUBSTITUTE(_xlfn.CHOOSECOLS(_xlfn.TEXTSPLIT(_xlfn.TEXTJOIN("|",,F193),"Feed Ingredient--","|",TRUE),2),"----",""),"")</f>
        <v>Crop Product--Oil Plant Products--Canola</v>
      </c>
      <c r="H193" s="143" t="str">
        <f t="shared" si="14"/>
        <v>Crop Product--Oil Plant Products--Canola</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AOM_001309$Crop Product--Oil Plant Products--Canola;AOM_001309$Crop Product--Oil Plant Products--Rapeseed;AOM_001309$Crop Product--Oil Plant Products--Brassica napus</v>
      </c>
      <c r="L193" s="144" t="str">
        <v>AOM_001263$Crop Byproduct--Legume ByProducts--Cowpea--Vigna unguiculata Leaves</v>
      </c>
      <c r="M193" s="144" t="str" cm="1">
        <f t="array" ref="M193:N193">IF(L193&lt;&gt;"",_xlfn.TEXTSPLIT(L193, "$"),"")</f>
        <v>AOM_001263</v>
      </c>
      <c r="N193" s="144" t="str">
        <v>Crop Byproduct--Legume ByProducts--Cowpea--Vigna unguiculata Leaves</v>
      </c>
      <c r="O193" s="144" t="str" cm="1">
        <f t="array" ref="O193">IF(L193&lt;&gt;"",_xlfn.CHOOSECOLS(_xlfn.TEXTSPLIT(N193,"--"),1),"")</f>
        <v>Crop Byproduct</v>
      </c>
      <c r="P193" s="144" t="str" cm="1">
        <f t="array" ref="P193">IF(L193&lt;&gt;"",IFERROR(_xlfn.CHOOSECOLS(_xlfn.TEXTSPLIT(N193,"--"),2),""),"")</f>
        <v>Legume ByProducts</v>
      </c>
      <c r="Q193" s="144" t="str">
        <f t="shared" si="17"/>
        <v>Cowpea--Vigna unguiculata Leaves</v>
      </c>
    </row>
    <row r="194" spans="1:17" ht="15" thickBot="1" x14ac:dyDescent="0.4">
      <c r="A194" s="145" t="str">
        <v>AOM_001308</v>
      </c>
      <c r="B194" s="145" t="str">
        <v>Canola Oil</v>
      </c>
      <c r="C194" s="145" t="str">
        <v>Rapeseed Oil</v>
      </c>
      <c r="D194" s="145" t="str">
        <v>Brassica napus Oil</v>
      </c>
      <c r="E194" s="145" t="str">
        <f t="shared" si="13"/>
        <v>Rapeseed Oil;Brassica napus Oil</v>
      </c>
      <c r="F194" s="145" t="str">
        <v>Management--Livestock Management--Feed Characteristic--Feed Composition--Feed Ingredient--Crop Product--Oil Plant Products--Canola--Canola Oil--</v>
      </c>
      <c r="G194" s="143" t="str" cm="1">
        <f t="array" ref="G194">IFERROR(SUBSTITUTE(_xlfn.CHOOSECOLS(_xlfn.TEXTSPLIT(_xlfn.TEXTJOIN("|",,F194),"Feed Ingredient--","|",TRUE),2),"----",""),"")</f>
        <v>Crop Product--Oil Plant Products--Canola--Canola Oil--</v>
      </c>
      <c r="H194" s="143" t="str">
        <f t="shared" si="14"/>
        <v>Crop Product--Oil Plant Products--Canola--Canola Oil</v>
      </c>
      <c r="I194" s="143">
        <f t="shared" si="15"/>
        <v>3</v>
      </c>
      <c r="J194" s="143" t="str">
        <f t="shared" si="16"/>
        <v>Crop Product--Oil Plant Products--Canola</v>
      </c>
      <c r="K194" s="143" t="str" cm="1">
        <f t="array" ref="K194">IF(G194&lt;&gt;"",_xlfn.TEXTJOIN(";",TRUE,
CONCATENATE(A194,"$",H194),
IF(E194="","",IF(I194&lt;&gt;0,CONCATENATE(A194,"$",J194,"--",_xlfn.TEXTSPLIT(E194,";",TRUE,FALSE)),CONCATENATE(A194,"$",_xlfn.TEXTSPLIT(E194,";",TRUE,FALSE))))),"")</f>
        <v>AOM_001308$Crop Product--Oil Plant Products--Canola--Canola Oil;AOM_001308$Crop Product--Oil Plant Products--Canola--Rapeseed Oil;AOM_001308$Crop Product--Oil Plant Products--Canola--Brassica napus Oil</v>
      </c>
      <c r="L194" s="145" t="str">
        <v>AOM_001189$Crop Byproduct--Legume ByProducts--Cowpea--Cowpea Vine</v>
      </c>
      <c r="M194" s="145" t="str" cm="1">
        <f t="array" ref="M194:N194">IF(L194&lt;&gt;"",_xlfn.TEXTSPLIT(L194, "$"),"")</f>
        <v>AOM_001189</v>
      </c>
      <c r="N194" s="145" t="str">
        <v>Crop Byproduct--Legume ByProducts--Cowpea--Cowpea Vine</v>
      </c>
      <c r="O194" s="145" t="str" cm="1">
        <f t="array" ref="O194">IF(L194&lt;&gt;"",_xlfn.CHOOSECOLS(_xlfn.TEXTSPLIT(N194,"--"),1),"")</f>
        <v>Crop Byproduct</v>
      </c>
      <c r="P194" s="145" t="str" cm="1">
        <f t="array" ref="P194">IF(L194&lt;&gt;"",IFERROR(_xlfn.CHOOSECOLS(_xlfn.TEXTSPLIT(N194,"--"),2),""),"")</f>
        <v>Legume ByProducts</v>
      </c>
      <c r="Q194" s="145" t="str">
        <f t="shared" si="17"/>
        <v>Cowpea--Cowpea Vine</v>
      </c>
    </row>
    <row r="195" spans="1:17" ht="15" thickBot="1" x14ac:dyDescent="0.4">
      <c r="A195" s="144" t="str">
        <v>AOM_001185</v>
      </c>
      <c r="B195" s="144" t="str">
        <v>Coconut Oil</v>
      </c>
      <c r="C195" s="144" t="str">
        <v/>
      </c>
      <c r="D195" s="144" t="str">
        <v>Cocos nucifera Oil</v>
      </c>
      <c r="E195" s="144" t="str">
        <f t="shared" ref="E195:E258" si="18">_xlfn.TEXTJOIN(";",TRUE,C195,D195)</f>
        <v>Cocos nucifera Oil</v>
      </c>
      <c r="F195" s="144" t="str">
        <v>Management--Livestock Management--Feed Characteristic--Feed Composition--Feed Ingredient--Crop Product--Oil Plant Products--Coconut--Coconut Oil--</v>
      </c>
      <c r="G195" s="143" t="str" cm="1">
        <f t="array" ref="G195">IFERROR(SUBSTITUTE(_xlfn.CHOOSECOLS(_xlfn.TEXTSPLIT(_xlfn.TEXTJOIN("|",,F195),"Feed Ingredient--","|",TRUE),2),"----",""),"")</f>
        <v>Crop Product--Oil Plant Products--Coconut--Coconut Oil--</v>
      </c>
      <c r="H195" s="143" t="str">
        <f t="shared" ref="H195:H258" si="19">IF(G195&lt;&gt;"",_xlfn.TEXTJOIN("--",TRUE,_xlfn.TEXTSPLIT(G195,"--","|",TRUE)),"")</f>
        <v>Crop Product--Oil Plant Products--Coconut--Coconut Oil</v>
      </c>
      <c r="I195" s="143">
        <f t="shared" ref="I195:I258" si="20">IF(G195&lt;&gt;"",SUM(LEN(H195)-LEN(SUBSTITUTE(H195,"--","")))/LEN("--"),"")</f>
        <v>3</v>
      </c>
      <c r="J195" s="143" t="str">
        <f t="shared" ref="J195:J258" si="21">IF(G195&lt;&gt;"",IFERROR(_xlfn.TEXTJOIN("--",TRUE,_xlfn.CHOOSECOLS(_xlfn.TEXTSPLIT(H195,"--"),_xlfn.SEQUENCE(1,I195))),""),"")</f>
        <v>Crop Product--Oil Plant Products--Coconut</v>
      </c>
      <c r="K195" s="143" t="str" cm="1">
        <f t="array" ref="K195">IF(G195&lt;&gt;"",_xlfn.TEXTJOIN(";",TRUE,
CONCATENATE(A195,"$",H195),
IF(E195="","",IF(I195&lt;&gt;0,CONCATENATE(A195,"$",J195,"--",_xlfn.TEXTSPLIT(E195,";",TRUE,FALSE)),CONCATENATE(A195,"$",_xlfn.TEXTSPLIT(E195,";",TRUE,FALSE))))),"")</f>
        <v>AOM_001185$Crop Product--Oil Plant Products--Coconut--Coconut Oil;AOM_001185$Crop Product--Oil Plant Products--Coconut--Cocos nucifera Oil</v>
      </c>
      <c r="L195" s="144" t="str">
        <v>AOM_001189$Crop Byproduct--Legume ByProducts--Cowpea--Vigna unguiculata Vine</v>
      </c>
      <c r="M195" s="144" t="str" cm="1">
        <f t="array" ref="M195:N195">IF(L195&lt;&gt;"",_xlfn.TEXTSPLIT(L195, "$"),"")</f>
        <v>AOM_001189</v>
      </c>
      <c r="N195" s="144" t="str">
        <v>Crop Byproduct--Legume ByProducts--Cowpea--Vigna unguiculata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Cowpea--Vigna unguiculata Vine</v>
      </c>
    </row>
    <row r="196" spans="1:17" ht="15" thickBot="1" x14ac:dyDescent="0.4">
      <c r="A196" s="145" t="str">
        <v>AOM_001333</v>
      </c>
      <c r="B196" s="145" t="str">
        <v>Oil</v>
      </c>
      <c r="C196" s="145" t="str">
        <v/>
      </c>
      <c r="D196" s="145" t="str">
        <v/>
      </c>
      <c r="E196" s="145" t="str">
        <f t="shared" si="18"/>
        <v/>
      </c>
      <c r="F196" s="145" t="str">
        <v>Management--Livestock Management--Feed Characteristic--Feed Composition--Feed Ingredient--Crop Product--Oil Plant Products--Oil----</v>
      </c>
      <c r="G196" s="143" t="str" cm="1">
        <f t="array" ref="G196">IFERROR(SUBSTITUTE(_xlfn.CHOOSECOLS(_xlfn.TEXTSPLIT(_xlfn.TEXTJOIN("|",,F196),"Feed Ingredient--","|",TRUE),2),"----",""),"")</f>
        <v>Crop Product--Oil Plant Products--Oil</v>
      </c>
      <c r="H196" s="143" t="str">
        <f t="shared" si="19"/>
        <v>Crop Product--Oil Plant Products--Oil</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AOM_001333$Crop Product--Oil Plant Products--Oil</v>
      </c>
      <c r="L196" s="145" t="str">
        <v>AOM_000603$Crop Byproduct--Legume ByProducts--Fava Bean--Fava Bean Haulm</v>
      </c>
      <c r="M196" s="145" t="str" cm="1">
        <f t="array" ref="M196:N196">IF(L196&lt;&gt;"",_xlfn.TEXTSPLIT(L196, "$"),"")</f>
        <v>AOM_000603</v>
      </c>
      <c r="N196" s="145" t="str">
        <v>Crop Byproduct--Legume ByProducts--Fava Bean--Fava Bean Haulm</v>
      </c>
      <c r="O196" s="145" t="str" cm="1">
        <f t="array" ref="O196">IF(L196&lt;&gt;"",_xlfn.CHOOSECOLS(_xlfn.TEXTSPLIT(N196,"--"),1),"")</f>
        <v>Crop Byproduct</v>
      </c>
      <c r="P196" s="145" t="str" cm="1">
        <f t="array" ref="P196">IF(L196&lt;&gt;"",IFERROR(_xlfn.CHOOSECOLS(_xlfn.TEXTSPLIT(N196,"--"),2),""),"")</f>
        <v>Legume ByProducts</v>
      </c>
      <c r="Q196" s="145" t="str">
        <f t="shared" si="22"/>
        <v>Fava Bean--Fava Bean Haulm</v>
      </c>
    </row>
    <row r="197" spans="1:17" ht="15" thickBot="1" x14ac:dyDescent="0.4">
      <c r="A197" s="144" t="str">
        <v>AOM_000671</v>
      </c>
      <c r="B197" s="144" t="str">
        <v>Palm Oil</v>
      </c>
      <c r="C197" s="144" t="str">
        <v>Palmae Oil</v>
      </c>
      <c r="D197" s="144" t="str">
        <v>Arecaceae</v>
      </c>
      <c r="E197" s="144" t="str">
        <f t="shared" si="18"/>
        <v>Palmae Oil;Arecaceae</v>
      </c>
      <c r="F197" s="144" t="str">
        <v>Management--Livestock Management--Feed Characteristic--Feed Composition--Feed Ingredient--Crop Product--Oil Plant Products--Palm--Palm Oil--</v>
      </c>
      <c r="G197" s="143" t="str" cm="1">
        <f t="array" ref="G197">IFERROR(SUBSTITUTE(_xlfn.CHOOSECOLS(_xlfn.TEXTSPLIT(_xlfn.TEXTJOIN("|",,F197),"Feed Ingredient--","|",TRUE),2),"----",""),"")</f>
        <v>Crop Product--Oil Plant Products--Palm--Palm Oil--</v>
      </c>
      <c r="H197" s="143" t="str">
        <f t="shared" si="19"/>
        <v>Crop Product--Oil Plant Products--Palm--Palm Oil</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AOM_000671$Crop Product--Oil Plant Products--Palm--Palm Oil;AOM_000671$Crop Product--Oil Plant Products--Palm--Palmae Oil;AOM_000671$Crop Product--Oil Plant Products--Palm--Arecaceae</v>
      </c>
      <c r="L197" s="144" t="str">
        <v>AOM_000603$Crop Byproduct--Legume ByProducts--Fava Bean--Vicia faba Haulm</v>
      </c>
      <c r="M197" s="144" t="str" cm="1">
        <f t="array" ref="M197:N197">IF(L197&lt;&gt;"",_xlfn.TEXTSPLIT(L197, "$"),"")</f>
        <v>AOM_000603</v>
      </c>
      <c r="N197" s="144" t="str">
        <v>Crop Byproduct--Legume ByProducts--Fava Bean--Vicia faba Haulm</v>
      </c>
      <c r="O197" s="144" t="str" cm="1">
        <f t="array" ref="O197">IF(L197&lt;&gt;"",_xlfn.CHOOSECOLS(_xlfn.TEXTSPLIT(N197,"--"),1),"")</f>
        <v>Crop Byproduct</v>
      </c>
      <c r="P197" s="144" t="str" cm="1">
        <f t="array" ref="P197">IF(L197&lt;&gt;"",IFERROR(_xlfn.CHOOSECOLS(_xlfn.TEXTSPLIT(N197,"--"),2),""),"")</f>
        <v>Legume ByProducts</v>
      </c>
      <c r="Q197" s="144" t="str">
        <f t="shared" si="22"/>
        <v>Fava Bean--Vicia faba Haulm</v>
      </c>
    </row>
    <row r="198" spans="1:17" ht="15" thickBot="1" x14ac:dyDescent="0.4">
      <c r="A198" s="145" t="str">
        <v>AOM_000672</v>
      </c>
      <c r="B198" s="145" t="str">
        <v>Palm Oil Crude</v>
      </c>
      <c r="C198" s="145" t="str">
        <v/>
      </c>
      <c r="D198" s="145" t="str">
        <v/>
      </c>
      <c r="E198" s="145" t="str">
        <f t="shared" si="18"/>
        <v/>
      </c>
      <c r="F198" s="145" t="str">
        <v>Management--Livestock Management--Feed Characteristic--Feed Composition--Feed Ingredient--Crop Product--Oil Plant Products--Palm--Palm Oil Crude--</v>
      </c>
      <c r="G198" s="143" t="str" cm="1">
        <f t="array" ref="G198">IFERROR(SUBSTITUTE(_xlfn.CHOOSECOLS(_xlfn.TEXTSPLIT(_xlfn.TEXTJOIN("|",,F198),"Feed Ingredient--","|",TRUE),2),"----",""),"")</f>
        <v>Crop Product--Oil Plant Products--Palm--Palm Oil Crude--</v>
      </c>
      <c r="H198" s="143" t="str">
        <f t="shared" si="19"/>
        <v>Crop Product--Oil Plant Products--Palm--Palm Oil Crude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AOM_000672$Crop Product--Oil Plant Products--Palm--Palm Oil Crude</v>
      </c>
      <c r="L198" s="145" t="str">
        <v>AOM_000604$Crop Byproduct--Legume ByProducts--Groundnut--Groundnut Haulm</v>
      </c>
      <c r="M198" s="145" t="str" cm="1">
        <f t="array" ref="M198:N198">IF(L198&lt;&gt;"",_xlfn.TEXTSPLIT(L198, "$"),"")</f>
        <v>AOM_000604</v>
      </c>
      <c r="N198" s="145" t="str">
        <v>Crop Byproduct--Legume ByProducts--Groundnut--Groundnut Haulm</v>
      </c>
      <c r="O198" s="145" t="str" cm="1">
        <f t="array" ref="O198">IF(L198&lt;&gt;"",_xlfn.CHOOSECOLS(_xlfn.TEXTSPLIT(N198,"--"),1),"")</f>
        <v>Crop Byproduct</v>
      </c>
      <c r="P198" s="145" t="str" cm="1">
        <f t="array" ref="P198">IF(L198&lt;&gt;"",IFERROR(_xlfn.CHOOSECOLS(_xlfn.TEXTSPLIT(N198,"--"),2),""),"")</f>
        <v>Legume ByProducts</v>
      </c>
      <c r="Q198" s="145" t="str">
        <f t="shared" si="22"/>
        <v>Groundnut--Groundnut Haulm</v>
      </c>
    </row>
    <row r="199" spans="1:17" ht="15" thickBot="1" x14ac:dyDescent="0.4">
      <c r="A199" s="144" t="str">
        <v>AOM_001837</v>
      </c>
      <c r="B199" s="144" t="str">
        <v>Palm Oil Sludge</v>
      </c>
      <c r="C199" s="144" t="str">
        <v/>
      </c>
      <c r="D199" s="144" t="str">
        <v>Arecaceae Sludge</v>
      </c>
      <c r="E199" s="144" t="str">
        <f t="shared" si="18"/>
        <v>Arecaceae Sludge</v>
      </c>
      <c r="F199" s="144" t="str">
        <v>Management--Livestock Management--Feed Characteristic--Feed Composition--Feed Ingredient--Crop Product--Oil Plant Products--Palm--Palm Oil Sludge--</v>
      </c>
      <c r="G199" s="143" t="str" cm="1">
        <f t="array" ref="G199">IFERROR(SUBSTITUTE(_xlfn.CHOOSECOLS(_xlfn.TEXTSPLIT(_xlfn.TEXTJOIN("|",,F199),"Feed Ingredient--","|",TRUE),2),"----",""),"")</f>
        <v>Crop Product--Oil Plant Products--Palm--Palm Oil Sludge--</v>
      </c>
      <c r="H199" s="143" t="str">
        <f t="shared" si="19"/>
        <v>Crop Product--Oil Plant Products--Palm--Palm Oil Sludge</v>
      </c>
      <c r="I199" s="143">
        <f t="shared" si="20"/>
        <v>3</v>
      </c>
      <c r="J199" s="143" t="str">
        <f t="shared" si="21"/>
        <v>Crop Product--Oil Plant Products--Palm</v>
      </c>
      <c r="K199" s="143" t="str" cm="1">
        <f t="array" ref="K199">IF(G199&lt;&gt;"",_xlfn.TEXTJOIN(";",TRUE,
CONCATENATE(A199,"$",H199),
IF(E199="","",IF(I199&lt;&gt;0,CONCATENATE(A199,"$",J199,"--",_xlfn.TEXTSPLIT(E199,";",TRUE,FALSE)),CONCATENATE(A199,"$",_xlfn.TEXTSPLIT(E199,";",TRUE,FALSE))))),"")</f>
        <v>AOM_001837$Crop Product--Oil Plant Products--Palm--Palm Oil Sludge;AOM_001837$Crop Product--Oil Plant Products--Palm--Arecaceae Sludge</v>
      </c>
      <c r="L199" s="144" t="str">
        <v>AOM_000604$Crop Byproduct--Legume ByProducts--Groundnut--Peanut Haulms</v>
      </c>
      <c r="M199" s="144" t="str" cm="1">
        <f t="array" ref="M199:N199">IF(L199&lt;&gt;"",_xlfn.TEXTSPLIT(L199, "$"),"")</f>
        <v>AOM_000604</v>
      </c>
      <c r="N199" s="144" t="str">
        <v>Crop Byproduct--Legume ByProducts--Groundnut--Peanut Haulms</v>
      </c>
      <c r="O199" s="144" t="str" cm="1">
        <f t="array" ref="O199">IF(L199&lt;&gt;"",_xlfn.CHOOSECOLS(_xlfn.TEXTSPLIT(N199,"--"),1),"")</f>
        <v>Crop Byproduct</v>
      </c>
      <c r="P199" s="144" t="str" cm="1">
        <f t="array" ref="P199">IF(L199&lt;&gt;"",IFERROR(_xlfn.CHOOSECOLS(_xlfn.TEXTSPLIT(N199,"--"),2),""),"")</f>
        <v>Legume ByProducts</v>
      </c>
      <c r="Q199" s="144" t="str">
        <f t="shared" si="22"/>
        <v>Groundnut--Peanut Haulms</v>
      </c>
    </row>
    <row r="200" spans="1:17" ht="15" thickBot="1" x14ac:dyDescent="0.4">
      <c r="A200" s="145" t="str">
        <v>AOM_001897</v>
      </c>
      <c r="B200" s="145" t="str">
        <v>Sheanut</v>
      </c>
      <c r="C200" s="145" t="str">
        <v/>
      </c>
      <c r="D200" s="145" t="str">
        <v>Vitellaria paradoxa</v>
      </c>
      <c r="E200" s="145" t="str">
        <f t="shared" si="18"/>
        <v>Vitellaria paradoxa</v>
      </c>
      <c r="F200" s="145" t="str">
        <v>Management--Livestock Management--Feed Characteristic--Feed Composition--Feed Ingredient--Crop Product--Oil Plant Products--Sheanut----</v>
      </c>
      <c r="G200" s="143" t="str" cm="1">
        <f t="array" ref="G200">IFERROR(SUBSTITUTE(_xlfn.CHOOSECOLS(_xlfn.TEXTSPLIT(_xlfn.TEXTJOIN("|",,F200),"Feed Ingredient--","|",TRUE),2),"----",""),"")</f>
        <v>Crop Product--Oil Plant Products--Sheanut</v>
      </c>
      <c r="H200" s="143" t="str">
        <f t="shared" si="19"/>
        <v>Crop Product--Oil Plant Products--Sheanut</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AOM_001897$Crop Product--Oil Plant Products--Sheanut;AOM_001897$Crop Product--Oil Plant Products--Vitellaria paradoxa</v>
      </c>
      <c r="L200" s="145" t="str">
        <v>AOM_000604$Crop Byproduct--Legume ByProducts--Groundnut-- Goober Haulms</v>
      </c>
      <c r="M200" s="145" t="str" cm="1">
        <f t="array" ref="M200:N200">IF(L200&lt;&gt;"",_xlfn.TEXTSPLIT(L200, "$"),"")</f>
        <v>AOM_000604</v>
      </c>
      <c r="N200" s="145" t="str">
        <v>Crop Byproduct--Legume ByProducts--Groundnut-- Goober Haulms</v>
      </c>
      <c r="O200" s="145" t="str" cm="1">
        <f t="array" ref="O200">IF(L200&lt;&gt;"",_xlfn.CHOOSECOLS(_xlfn.TEXTSPLIT(N200,"--"),1),"")</f>
        <v>Crop Byproduct</v>
      </c>
      <c r="P200" s="145" t="str" cm="1">
        <f t="array" ref="P200">IF(L200&lt;&gt;"",IFERROR(_xlfn.CHOOSECOLS(_xlfn.TEXTSPLIT(N200,"--"),2),""),"")</f>
        <v>Legume ByProducts</v>
      </c>
      <c r="Q200" s="145" t="str">
        <f t="shared" si="22"/>
        <v>Groundnut-- Goober Haulms</v>
      </c>
    </row>
    <row r="201" spans="1:17" ht="15" thickBot="1" x14ac:dyDescent="0.4">
      <c r="A201" s="144" t="str">
        <v>AOM_000673</v>
      </c>
      <c r="B201" s="144" t="str">
        <v>Sunflower</v>
      </c>
      <c r="C201" s="144" t="str">
        <v>Common Sunflower</v>
      </c>
      <c r="D201" s="144" t="str">
        <v>Helianthus annuus</v>
      </c>
      <c r="E201" s="144" t="str">
        <f t="shared" si="18"/>
        <v>Common Sunflower;Helianthus annuus</v>
      </c>
      <c r="F201" s="144" t="str">
        <v>Management--Livestock Management--Feed Characteristic--Feed Composition--Feed Ingredient--Crop Product--Oil Plant Products--Sunflower----</v>
      </c>
      <c r="G201" s="143" t="str" cm="1">
        <f t="array" ref="G201">IFERROR(SUBSTITUTE(_xlfn.CHOOSECOLS(_xlfn.TEXTSPLIT(_xlfn.TEXTJOIN("|",,F201),"Feed Ingredient--","|",TRUE),2),"----",""),"")</f>
        <v>Crop Product--Oil Plant Products--Sunflower</v>
      </c>
      <c r="H201" s="143" t="str">
        <f t="shared" si="19"/>
        <v>Crop Product--Oil Plant Products--Sunflower</v>
      </c>
      <c r="I201" s="143">
        <f t="shared" si="20"/>
        <v>2</v>
      </c>
      <c r="J201" s="143" t="str">
        <f t="shared" si="21"/>
        <v>Crop Product--Oil Plant Products</v>
      </c>
      <c r="K201" s="143" t="str" cm="1">
        <f t="array" ref="K201">IF(G201&lt;&gt;"",_xlfn.TEXTJOIN(";",TRUE,
CONCATENATE(A201,"$",H201),
IF(E201="","",IF(I201&lt;&gt;0,CONCATENATE(A201,"$",J201,"--",_xlfn.TEXTSPLIT(E201,";",TRUE,FALSE)),CONCATENATE(A201,"$",_xlfn.TEXTSPLIT(E201,";",TRUE,FALSE))))),"")</f>
        <v>AOM_000673$Crop Product--Oil Plant Products--Sunflower;AOM_000673$Crop Product--Oil Plant Products--Common Sunflower;AOM_000673$Crop Product--Oil Plant Products--Helianthus annuus</v>
      </c>
      <c r="L201" s="144" t="str">
        <v>AOM_000604$Crop Byproduct--Legume ByProducts--Groundnut--Arachis hypogaea Haulm</v>
      </c>
      <c r="M201" s="144" t="str" cm="1">
        <f t="array" ref="M201:N201">IF(L201&lt;&gt;"",_xlfn.TEXTSPLIT(L201, "$"),"")</f>
        <v>AOM_000604</v>
      </c>
      <c r="N201" s="144" t="str">
        <v>Crop Byproduct--Legume ByProducts--Groundnut--Arachis hypogaea Haulm</v>
      </c>
      <c r="O201" s="144" t="str" cm="1">
        <f t="array" ref="O201">IF(L201&lt;&gt;"",_xlfn.CHOOSECOLS(_xlfn.TEXTSPLIT(N201,"--"),1),"")</f>
        <v>Crop Byproduct</v>
      </c>
      <c r="P201" s="144" t="str" cm="1">
        <f t="array" ref="P201">IF(L201&lt;&gt;"",IFERROR(_xlfn.CHOOSECOLS(_xlfn.TEXTSPLIT(N201,"--"),2),""),"")</f>
        <v>Legume ByProducts</v>
      </c>
      <c r="Q201" s="144" t="str">
        <f t="shared" si="22"/>
        <v>Groundnut--Arachis hypogaea Haulm</v>
      </c>
    </row>
    <row r="202" spans="1:17" ht="15" thickBot="1" x14ac:dyDescent="0.4">
      <c r="A202" s="145" t="str">
        <v>AOM_000674</v>
      </c>
      <c r="B202" s="145" t="str">
        <v>Sunflower Oil</v>
      </c>
      <c r="C202" s="145" t="str">
        <v>Common Sunflower Oil</v>
      </c>
      <c r="D202" s="145" t="str">
        <v>Helianthus annuus Oil</v>
      </c>
      <c r="E202" s="145" t="str">
        <f t="shared" si="18"/>
        <v>Common Sunflower Oil;Helianthus annuus Oil</v>
      </c>
      <c r="F202" s="145" t="str">
        <v>Management--Livestock Management--Feed Characteristic--Feed Composition--Feed Ingredient--Crop Product--Oil Plant Products--Sunflower--Sunflower Oil--</v>
      </c>
      <c r="G202" s="143" t="str" cm="1">
        <f t="array" ref="G202">IFERROR(SUBSTITUTE(_xlfn.CHOOSECOLS(_xlfn.TEXTSPLIT(_xlfn.TEXTJOIN("|",,F202),"Feed Ingredient--","|",TRUE),2),"----",""),"")</f>
        <v>Crop Product--Oil Plant Products--Sunflower--Sunflower Oil--</v>
      </c>
      <c r="H202" s="143" t="str">
        <f t="shared" si="19"/>
        <v>Crop Product--Oil Plant Products--Sunflower--Sunflower Oil</v>
      </c>
      <c r="I202" s="143">
        <f t="shared" si="20"/>
        <v>3</v>
      </c>
      <c r="J202" s="143" t="str">
        <f t="shared" si="21"/>
        <v>Crop Product--Oil Plant Products--Sunflower</v>
      </c>
      <c r="K202" s="143" t="str" cm="1">
        <f t="array" ref="K202">IF(G202&lt;&gt;"",_xlfn.TEXTJOIN(";",TRUE,
CONCATENATE(A202,"$",H202),
IF(E202="","",IF(I202&lt;&gt;0,CONCATENATE(A202,"$",J202,"--",_xlfn.TEXTSPLIT(E202,";",TRUE,FALSE)),CONCATENATE(A202,"$",_xlfn.TEXTSPLIT(E202,";",TRUE,FALSE))))),"")</f>
        <v>AOM_000674$Crop Product--Oil Plant Products--Sunflower--Sunflower Oil;AOM_000674$Crop Product--Oil Plant Products--Sunflower--Common Sunflower Oil;AOM_000674$Crop Product--Oil Plant Products--Sunflower--Helianthus annuus Oil</v>
      </c>
      <c r="L202" s="145" t="str">
        <v>AOM_000605$Crop Byproduct--Legume ByProducts--Groundnut--Groundnut Hull</v>
      </c>
      <c r="M202" s="145" t="str" cm="1">
        <f t="array" ref="M202:N202">IF(L202&lt;&gt;"",_xlfn.TEXTSPLIT(L202, "$"),"")</f>
        <v>AOM_000605</v>
      </c>
      <c r="N202" s="145" t="str">
        <v>Crop Byproduct--Legume ByProducts--Groundnut--Groundnut Hull</v>
      </c>
      <c r="O202" s="145" t="str" cm="1">
        <f t="array" ref="O202">IF(L202&lt;&gt;"",_xlfn.CHOOSECOLS(_xlfn.TEXTSPLIT(N202,"--"),1),"")</f>
        <v>Crop Byproduct</v>
      </c>
      <c r="P202" s="145" t="str" cm="1">
        <f t="array" ref="P202">IF(L202&lt;&gt;"",IFERROR(_xlfn.CHOOSECOLS(_xlfn.TEXTSPLIT(N202,"--"),2),""),"")</f>
        <v>Legume ByProducts</v>
      </c>
      <c r="Q202" s="145" t="str">
        <f t="shared" si="22"/>
        <v>Groundnut--Groundnut Hull</v>
      </c>
    </row>
    <row r="203" spans="1:17" ht="15" thickBot="1" x14ac:dyDescent="0.4">
      <c r="A203" s="144" t="str">
        <v>AOM_000676</v>
      </c>
      <c r="B203" s="144" t="str">
        <v>Vegetable Oil</v>
      </c>
      <c r="C203" s="144" t="str">
        <v/>
      </c>
      <c r="D203" s="144" t="str">
        <v/>
      </c>
      <c r="E203" s="144" t="str">
        <f t="shared" si="18"/>
        <v/>
      </c>
      <c r="F203" s="144" t="str">
        <v>Management--Livestock Management--Feed Characteristic--Feed Composition--Feed Ingredient--Crop Product--Oil Plant Products--Vegetable Oil----</v>
      </c>
      <c r="G203" s="143" t="str" cm="1">
        <f t="array" ref="G203">IFERROR(SUBSTITUTE(_xlfn.CHOOSECOLS(_xlfn.TEXTSPLIT(_xlfn.TEXTJOIN("|",,F203),"Feed Ingredient--","|",TRUE),2),"----",""),"")</f>
        <v>Crop Product--Oil Plant Products--Vegetable Oil</v>
      </c>
      <c r="H203" s="143" t="str">
        <f t="shared" si="19"/>
        <v>Crop Product--Oil Plant Products--Vegetable Oil</v>
      </c>
      <c r="I203" s="143">
        <f t="shared" si="20"/>
        <v>2</v>
      </c>
      <c r="J203" s="143" t="str">
        <f t="shared" si="21"/>
        <v>Crop Product--Oil Plant Products</v>
      </c>
      <c r="K203" s="143" t="str" cm="1">
        <f t="array" ref="K203">IF(G203&lt;&gt;"",_xlfn.TEXTJOIN(";",TRUE,
CONCATENATE(A203,"$",H203),
IF(E203="","",IF(I203&lt;&gt;0,CONCATENATE(A203,"$",J203,"--",_xlfn.TEXTSPLIT(E203,";",TRUE,FALSE)),CONCATENATE(A203,"$",_xlfn.TEXTSPLIT(E203,";",TRUE,FALSE))))),"")</f>
        <v>AOM_000676$Crop Product--Oil Plant Products--Vegetable Oil</v>
      </c>
      <c r="L203" s="144" t="str">
        <v>AOM_000605$Crop Byproduct--Legume ByProducts--Groundnut--Peanut Hulls</v>
      </c>
      <c r="M203" s="144" t="str" cm="1">
        <f t="array" ref="M203:N203">IF(L203&lt;&gt;"",_xlfn.TEXTSPLIT(L203, "$"),"")</f>
        <v>AOM_000605</v>
      </c>
      <c r="N203" s="144" t="str">
        <v>Crop Byproduct--Legume ByProducts--Groundnut--Peanut Hulls</v>
      </c>
      <c r="O203" s="144" t="str" cm="1">
        <f t="array" ref="O203">IF(L203&lt;&gt;"",_xlfn.CHOOSECOLS(_xlfn.TEXTSPLIT(N203,"--"),1),"")</f>
        <v>Crop Byproduct</v>
      </c>
      <c r="P203" s="144" t="str" cm="1">
        <f t="array" ref="P203">IF(L203&lt;&gt;"",IFERROR(_xlfn.CHOOSECOLS(_xlfn.TEXTSPLIT(N203,"--"),2),""),"")</f>
        <v>Legume ByProducts</v>
      </c>
      <c r="Q203" s="144" t="str">
        <f t="shared" si="22"/>
        <v>Groundnut--Peanut Hulls</v>
      </c>
    </row>
    <row r="204" spans="1:17" ht="15" thickBot="1" x14ac:dyDescent="0.4">
      <c r="A204" s="145" t="str">
        <v>AOM_000678</v>
      </c>
      <c r="B204" s="145" t="str">
        <v>Cassava Starch</v>
      </c>
      <c r="C204" s="145" t="str">
        <v>Yuca Starch;Tapioca Starch;Manioc Starch</v>
      </c>
      <c r="D204" s="145" t="str">
        <v>Manihot esculenta Starch</v>
      </c>
      <c r="E204" s="145" t="str">
        <f t="shared" si="18"/>
        <v>Yuca Starch;Tapioca Starch;Manioc Starch;Manihot esculenta Starch</v>
      </c>
      <c r="F204" s="145" t="str">
        <v>Management--Livestock Management--Feed Characteristic--Feed Composition--Feed Ingredient--Crop Product--Roots and Tuber Products--Cassava--Cassava Starch--</v>
      </c>
      <c r="G204" s="143" t="str" cm="1">
        <f t="array" ref="G204">IFERROR(SUBSTITUTE(_xlfn.CHOOSECOLS(_xlfn.TEXTSPLIT(_xlfn.TEXTJOIN("|",,F204),"Feed Ingredient--","|",TRUE),2),"----",""),"")</f>
        <v>Crop Product--Roots and Tuber Products--Cassava--Cassava Starch--</v>
      </c>
      <c r="H204" s="143" t="str">
        <f t="shared" si="19"/>
        <v>Crop Product--Roots and Tuber Products--Cassava--Cassava Starch</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4" s="145" t="str">
        <v>AOM_000605$Crop Byproduct--Legume ByProducts--Groundnut-- Goober Hulls</v>
      </c>
      <c r="M204" s="145" t="str" cm="1">
        <f t="array" ref="M204:N204">IF(L204&lt;&gt;"",_xlfn.TEXTSPLIT(L204, "$"),"")</f>
        <v>AOM_000605</v>
      </c>
      <c r="N204" s="145" t="str">
        <v>Crop Byproduct--Legume ByProducts--Groundnut-- Goober Hulls</v>
      </c>
      <c r="O204" s="145" t="str" cm="1">
        <f t="array" ref="O204">IF(L204&lt;&gt;"",_xlfn.CHOOSECOLS(_xlfn.TEXTSPLIT(N204,"--"),1),"")</f>
        <v>Crop Byproduct</v>
      </c>
      <c r="P204" s="145" t="str" cm="1">
        <f t="array" ref="P204">IF(L204&lt;&gt;"",IFERROR(_xlfn.CHOOSECOLS(_xlfn.TEXTSPLIT(N204,"--"),2),""),"")</f>
        <v>Legume ByProducts</v>
      </c>
      <c r="Q204" s="145" t="str">
        <f t="shared" si="22"/>
        <v>Groundnut-- Goober Hulls</v>
      </c>
    </row>
    <row r="205" spans="1:17" ht="15" thickBot="1" x14ac:dyDescent="0.4">
      <c r="A205" s="144" t="str">
        <v>AOM_000679</v>
      </c>
      <c r="B205" s="144" t="str">
        <v>Cassava Tuber</v>
      </c>
      <c r="C205" s="144" t="str">
        <v>Yuca Tuber;Tapioca Tuber;Manioc Tuber</v>
      </c>
      <c r="D205" s="144" t="str">
        <v>Manihot esculenta Tuber</v>
      </c>
      <c r="E205" s="144" t="str">
        <f t="shared" si="18"/>
        <v>Yuca Tuber;Tapioca Tuber;Manioc Tuber;Manihot esculenta Tuber</v>
      </c>
      <c r="F205" s="144" t="str">
        <v>Management--Livestock Management--Feed Characteristic--Feed Composition--Feed Ingredient--Crop Product--Roots and Tuber Products--Cassava--Cassava Tuber--</v>
      </c>
      <c r="G205" s="143" t="str" cm="1">
        <f t="array" ref="G205">IFERROR(SUBSTITUTE(_xlfn.CHOOSECOLS(_xlfn.TEXTSPLIT(_xlfn.TEXTJOIN("|",,F205),"Feed Ingredient--","|",TRUE),2),"----",""),"")</f>
        <v>Crop Product--Roots and Tuber Products--Cassava--Cassava Tuber--</v>
      </c>
      <c r="H205" s="143" t="str">
        <f t="shared" si="19"/>
        <v>Crop Product--Roots and Tuber Products--Cassava--Cassava Tuber</v>
      </c>
      <c r="I205" s="143">
        <f t="shared" si="20"/>
        <v>3</v>
      </c>
      <c r="J205" s="143" t="str">
        <f t="shared" si="21"/>
        <v>Crop Product--Roots and Tuber Products--Cassava</v>
      </c>
      <c r="K205" s="143" t="str" cm="1">
        <f t="array" ref="K205">IF(G205&lt;&gt;"",_xlfn.TEXTJOIN(";",TRUE,
CONCATENATE(A205,"$",H205),
IF(E205="","",IF(I205&lt;&gt;0,CONCATENATE(A205,"$",J205,"--",_xlfn.TEXTSPLIT(E205,";",TRUE,FALSE)),CONCATENATE(A205,"$",_xlfn.TEXTSPLIT(E205,";",TRUE,FALSE))))),"")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5" s="144" t="str">
        <v>AOM_000605$Crop Byproduct--Legume ByProducts--Groundnut--Arachis hypogaea Hull</v>
      </c>
      <c r="M205" s="144" t="str" cm="1">
        <f t="array" ref="M205:N205">IF(L205&lt;&gt;"",_xlfn.TEXTSPLIT(L205, "$"),"")</f>
        <v>AOM_000605</v>
      </c>
      <c r="N205" s="144" t="str">
        <v>Crop Byproduct--Legume ByProducts--Groundnut--Arachis hypogaea Hull</v>
      </c>
      <c r="O205" s="144" t="str" cm="1">
        <f t="array" ref="O205">IF(L205&lt;&gt;"",_xlfn.CHOOSECOLS(_xlfn.TEXTSPLIT(N205,"--"),1),"")</f>
        <v>Crop Byproduct</v>
      </c>
      <c r="P205" s="144" t="str" cm="1">
        <f t="array" ref="P205">IF(L205&lt;&gt;"",IFERROR(_xlfn.CHOOSECOLS(_xlfn.TEXTSPLIT(N205,"--"),2),""),"")</f>
        <v>Legume ByProducts</v>
      </c>
      <c r="Q205" s="144" t="str">
        <f t="shared" si="22"/>
        <v>Groundnut--Arachis hypogaea Hull</v>
      </c>
    </row>
    <row r="206" spans="1:17" ht="15" thickBot="1" x14ac:dyDescent="0.4">
      <c r="A206" s="145" t="str">
        <v>AOM_001818</v>
      </c>
      <c r="B206" s="145" t="str">
        <v>Ensete ventricosum Corm</v>
      </c>
      <c r="C206" s="145" t="str">
        <v/>
      </c>
      <c r="D206" s="145" t="str">
        <v>Ensete ventricosum Corm</v>
      </c>
      <c r="E206" s="145" t="str">
        <f t="shared" si="18"/>
        <v>Ensete ventricosum Corm</v>
      </c>
      <c r="F206" s="145" t="str">
        <v>Management--Livestock Management--Feed Characteristic--Feed Composition--Feed Ingredient--Crop Product--Roots and Tuber Products--Ensete ventricosum--Ensete ventricosum Corm--</v>
      </c>
      <c r="G206" s="143" t="str" cm="1">
        <f t="array" ref="G206">IFERROR(SUBSTITUTE(_xlfn.CHOOSECOLS(_xlfn.TEXTSPLIT(_xlfn.TEXTJOIN("|",,F206),"Feed Ingredient--","|",TRUE),2),"----",""),"")</f>
        <v>Crop Product--Roots and Tuber Products--Ensete ventricosum--Ensete ventricosum Corm--</v>
      </c>
      <c r="H206" s="143" t="str">
        <f t="shared" si="19"/>
        <v>Crop Product--Roots and Tuber Products--Ensete ventricosum--Ensete ventricosum Corm</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AOM_001818$Crop Product--Roots and Tuber Products--Ensete ventricosum--Ensete ventricosum Corm;AOM_001818$Crop Product--Roots and Tuber Products--Ensete ventricosum--Ensete ventricosum Corm</v>
      </c>
      <c r="L206" s="145" t="str">
        <v>AOM_001890$Crop Byproduct--Legume ByProducts--Groundnut--Groundnut Straw</v>
      </c>
      <c r="M206" s="145" t="str" cm="1">
        <f t="array" ref="M206:N206">IF(L206&lt;&gt;"",_xlfn.TEXTSPLIT(L206, "$"),"")</f>
        <v>AOM_001890</v>
      </c>
      <c r="N206" s="145" t="str">
        <v>Crop Byproduct--Legume ByProducts--Groundnut--Groundnut Straw</v>
      </c>
      <c r="O206" s="145" t="str" cm="1">
        <f t="array" ref="O206">IF(L206&lt;&gt;"",_xlfn.CHOOSECOLS(_xlfn.TEXTSPLIT(N206,"--"),1),"")</f>
        <v>Crop Byproduct</v>
      </c>
      <c r="P206" s="145" t="str" cm="1">
        <f t="array" ref="P206">IF(L206&lt;&gt;"",IFERROR(_xlfn.CHOOSECOLS(_xlfn.TEXTSPLIT(N206,"--"),2),""),"")</f>
        <v>Legume ByProducts</v>
      </c>
      <c r="Q206" s="145" t="str">
        <f t="shared" si="22"/>
        <v>Groundnut--Groundnut Straw</v>
      </c>
    </row>
    <row r="207" spans="1:17" ht="15" thickBot="1" x14ac:dyDescent="0.4">
      <c r="A207" s="144" t="str">
        <v>AOM_001819</v>
      </c>
      <c r="B207" s="144" t="str">
        <v>Ensete ventricosum Leaves</v>
      </c>
      <c r="C207" s="144" t="str">
        <v/>
      </c>
      <c r="D207" s="144" t="str">
        <v>Ensete ventricosum Leaves</v>
      </c>
      <c r="E207" s="144" t="str">
        <f t="shared" si="18"/>
        <v>Ensete ventricosum Leaves</v>
      </c>
      <c r="F207" s="144" t="str">
        <v>Management--Livestock Management--Feed Characteristic--Feed Composition--Feed Ingredient--Crop Product--Roots and Tuber Products--Ensete ventricosum--Ensete ventricosum Leaves--</v>
      </c>
      <c r="G207" s="143" t="str" cm="1">
        <f t="array" ref="G207">IFERROR(SUBSTITUTE(_xlfn.CHOOSECOLS(_xlfn.TEXTSPLIT(_xlfn.TEXTJOIN("|",,F207),"Feed Ingredient--","|",TRUE),2),"----",""),"")</f>
        <v>Crop Product--Roots and Tuber Products--Ensete ventricosum--Ensete ventricosum Leaves--</v>
      </c>
      <c r="H207" s="143" t="str">
        <f t="shared" si="19"/>
        <v>Crop Product--Roots and Tuber Products--Ensete ventricosum--Ensete ventricosum Leaves</v>
      </c>
      <c r="I207" s="143">
        <f t="shared" si="20"/>
        <v>3</v>
      </c>
      <c r="J207" s="143" t="str">
        <f t="shared" si="21"/>
        <v>Crop Product--Roots and Tuber Products--Ensete ventricosum</v>
      </c>
      <c r="K207" s="143" t="str" cm="1">
        <f t="array" ref="K207">IF(G207&lt;&gt;"",_xlfn.TEXTJOIN(";",TRUE,
CONCATENATE(A207,"$",H207),
IF(E207="","",IF(I207&lt;&gt;0,CONCATENATE(A207,"$",J207,"--",_xlfn.TEXTSPLIT(E207,";",TRUE,FALSE)),CONCATENATE(A207,"$",_xlfn.TEXTSPLIT(E207,";",TRUE,FALSE))))),"")</f>
        <v>AOM_001819$Crop Product--Roots and Tuber Products--Ensete ventricosum--Ensete ventricosum Leaves;AOM_001819$Crop Product--Roots and Tuber Products--Ensete ventricosum--Ensete ventricosum Leaves</v>
      </c>
      <c r="L207" s="144" t="str">
        <v>AOM_001890$Crop Byproduct--Legume ByProducts--Groundnut--Peanut Straw</v>
      </c>
      <c r="M207" s="144" t="str" cm="1">
        <f t="array" ref="M207:N207">IF(L207&lt;&gt;"",_xlfn.TEXTSPLIT(L207, "$"),"")</f>
        <v>AOM_001890</v>
      </c>
      <c r="N207" s="144" t="str">
        <v>Crop Byproduct--Legume ByProducts--Groundnut--Peanut Straw</v>
      </c>
      <c r="O207" s="144" t="str" cm="1">
        <f t="array" ref="O207">IF(L207&lt;&gt;"",_xlfn.CHOOSECOLS(_xlfn.TEXTSPLIT(N207,"--"),1),"")</f>
        <v>Crop Byproduct</v>
      </c>
      <c r="P207" s="144" t="str" cm="1">
        <f t="array" ref="P207">IF(L207&lt;&gt;"",IFERROR(_xlfn.CHOOSECOLS(_xlfn.TEXTSPLIT(N207,"--"),2),""),"")</f>
        <v>Legume ByProducts</v>
      </c>
      <c r="Q207" s="144" t="str">
        <f t="shared" si="22"/>
        <v>Groundnut--Peanut Straw</v>
      </c>
    </row>
    <row r="208" spans="1:17" ht="15" thickBot="1" x14ac:dyDescent="0.4">
      <c r="A208" s="145" t="str">
        <v>AOM_001820</v>
      </c>
      <c r="B208" s="145" t="str">
        <v>Potato Starch</v>
      </c>
      <c r="C208" s="145" t="str">
        <v/>
      </c>
      <c r="D208" s="145" t="str">
        <v>Solanum tuberosum Starch</v>
      </c>
      <c r="E208" s="145" t="str">
        <f t="shared" si="18"/>
        <v>Solanum tuberosum Starch</v>
      </c>
      <c r="F208" s="145" t="str">
        <v>Management--Livestock Management--Feed Characteristic--Feed Composition--Feed Ingredient--Crop Product--Roots and Tuber Products--Potato--Potato Starch--</v>
      </c>
      <c r="G208" s="143" t="str" cm="1">
        <f t="array" ref="G208">IFERROR(SUBSTITUTE(_xlfn.CHOOSECOLS(_xlfn.TEXTSPLIT(_xlfn.TEXTJOIN("|",,F208),"Feed Ingredient--","|",TRUE),2),"----",""),"")</f>
        <v>Crop Product--Roots and Tuber Products--Potato--Potato Starch--</v>
      </c>
      <c r="H208" s="143" t="str">
        <f t="shared" si="19"/>
        <v>Crop Product--Roots and Tuber Products--Potato--Potato Starch</v>
      </c>
      <c r="I208" s="143">
        <f t="shared" si="20"/>
        <v>3</v>
      </c>
      <c r="J208" s="143" t="str">
        <f t="shared" si="21"/>
        <v>Crop Product--Roots and Tuber Products--Potato</v>
      </c>
      <c r="K208" s="143" t="str" cm="1">
        <f t="array" ref="K208">IF(G208&lt;&gt;"",_xlfn.TEXTJOIN(";",TRUE,
CONCATENATE(A208,"$",H208),
IF(E208="","",IF(I208&lt;&gt;0,CONCATENATE(A208,"$",J208,"--",_xlfn.TEXTSPLIT(E208,";",TRUE,FALSE)),CONCATENATE(A208,"$",_xlfn.TEXTSPLIT(E208,";",TRUE,FALSE))))),"")</f>
        <v>AOM_001820$Crop Product--Roots and Tuber Products--Potato--Potato Starch;AOM_001820$Crop Product--Roots and Tuber Products--Potato--Solanum tuberosum Starch</v>
      </c>
      <c r="L208" s="145" t="str">
        <v>AOM_001890$Crop Byproduct--Legume ByProducts--Groundnut-- Goober Straw</v>
      </c>
      <c r="M208" s="145" t="str" cm="1">
        <f t="array" ref="M208:N208">IF(L208&lt;&gt;"",_xlfn.TEXTSPLIT(L208, "$"),"")</f>
        <v>AOM_001890</v>
      </c>
      <c r="N208" s="145" t="str">
        <v>Crop Byproduct--Legume ByProducts--Groundnut-- Goober Straw</v>
      </c>
      <c r="O208" s="145" t="str" cm="1">
        <f t="array" ref="O208">IF(L208&lt;&gt;"",_xlfn.CHOOSECOLS(_xlfn.TEXTSPLIT(N208,"--"),1),"")</f>
        <v>Crop Byproduct</v>
      </c>
      <c r="P208" s="145" t="str" cm="1">
        <f t="array" ref="P208">IF(L208&lt;&gt;"",IFERROR(_xlfn.CHOOSECOLS(_xlfn.TEXTSPLIT(N208,"--"),2),""),"")</f>
        <v>Legume ByProducts</v>
      </c>
      <c r="Q208" s="145" t="str">
        <f t="shared" si="22"/>
        <v>Groundnut-- Goober Straw</v>
      </c>
    </row>
    <row r="209" spans="1:17" ht="15" thickBot="1" x14ac:dyDescent="0.4">
      <c r="A209" s="144" t="str">
        <v>AOM_000680</v>
      </c>
      <c r="B209" s="144" t="str">
        <v>Sweet Potato</v>
      </c>
      <c r="C209" s="144" t="str">
        <v>Batate</v>
      </c>
      <c r="D209" s="144" t="str">
        <v>Ipomoea batatas</v>
      </c>
      <c r="E209" s="144" t="str">
        <f t="shared" si="18"/>
        <v>Batate;Ipomoea batatas</v>
      </c>
      <c r="F209" s="144" t="str">
        <v>Management--Livestock Management--Feed Characteristic--Feed Composition--Feed Ingredient--Crop Product--Roots and Tuber Products--Sweet Potato----</v>
      </c>
      <c r="G209" s="143" t="str" cm="1">
        <f t="array" ref="G209">IFERROR(SUBSTITUTE(_xlfn.CHOOSECOLS(_xlfn.TEXTSPLIT(_xlfn.TEXTJOIN("|",,F209),"Feed Ingredient--","|",TRUE),2),"----",""),"")</f>
        <v>Crop Product--Roots and Tuber Products--Sweet Potato</v>
      </c>
      <c r="H209" s="143" t="str">
        <f t="shared" si="19"/>
        <v>Crop Product--Roots and Tuber Products--Sweet Potato</v>
      </c>
      <c r="I209" s="143">
        <f t="shared" si="20"/>
        <v>2</v>
      </c>
      <c r="J209" s="143" t="str">
        <f t="shared" si="21"/>
        <v>Crop Product--Roots and Tuber Products</v>
      </c>
      <c r="K209" s="143" t="str" cm="1">
        <f t="array" ref="K209">IF(G209&lt;&gt;"",_xlfn.TEXTJOIN(";",TRUE,
CONCATENATE(A209,"$",H209),
IF(E209="","",IF(I209&lt;&gt;0,CONCATENATE(A209,"$",J209,"--",_xlfn.TEXTSPLIT(E209,";",TRUE,FALSE)),CONCATENATE(A209,"$",_xlfn.TEXTSPLIT(E209,";",TRUE,FALSE))))),"")</f>
        <v>AOM_000680$Crop Product--Roots and Tuber Products--Sweet Potato;AOM_000680$Crop Product--Roots and Tuber Products--Batate;AOM_000680$Crop Product--Roots and Tuber Products--Ipomoea batatas</v>
      </c>
      <c r="L209" s="144" t="str">
        <v>AOM_001890$Crop Byproduct--Legume ByProducts--Groundnut--Arachis hypogaea Straw</v>
      </c>
      <c r="M209" s="144" t="str" cm="1">
        <f t="array" ref="M209:N209">IF(L209&lt;&gt;"",_xlfn.TEXTSPLIT(L209, "$"),"")</f>
        <v>AOM_001890</v>
      </c>
      <c r="N209" s="144" t="str">
        <v>Crop Byproduct--Legume ByProducts--Groundnut--Arachis hypogaea Straw</v>
      </c>
      <c r="O209" s="144" t="str" cm="1">
        <f t="array" ref="O209">IF(L209&lt;&gt;"",_xlfn.CHOOSECOLS(_xlfn.TEXTSPLIT(N209,"--"),1),"")</f>
        <v>Crop Byproduct</v>
      </c>
      <c r="P209" s="144" t="str" cm="1">
        <f t="array" ref="P209">IF(L209&lt;&gt;"",IFERROR(_xlfn.CHOOSECOLS(_xlfn.TEXTSPLIT(N209,"--"),2),""),"")</f>
        <v>Legume ByProducts</v>
      </c>
      <c r="Q209" s="144" t="str">
        <f t="shared" si="22"/>
        <v>Groundnut--Arachis hypogaea Straw</v>
      </c>
    </row>
    <row r="210" spans="1:17" ht="15" thickBot="1" x14ac:dyDescent="0.4">
      <c r="A210" s="145" t="str">
        <v>AOM_001357</v>
      </c>
      <c r="B210" s="145" t="str">
        <v>Black Cumin Seed</v>
      </c>
      <c r="C210" s="145" t="str">
        <v/>
      </c>
      <c r="D210" s="145" t="str">
        <v>Nigella sativa Seed</v>
      </c>
      <c r="E210" s="145" t="str">
        <f t="shared" si="18"/>
        <v>Nigella sativa Seed</v>
      </c>
      <c r="F210" s="145" t="str">
        <v>Management--Livestock Management--Feed Characteristic--Feed Composition--Feed Ingredient--Crop Product--Spices Products--Black Cumin--Black Cumin Seed--</v>
      </c>
      <c r="G210" s="143" t="str" cm="1">
        <f t="array" ref="G210">IFERROR(SUBSTITUTE(_xlfn.CHOOSECOLS(_xlfn.TEXTSPLIT(_xlfn.TEXTJOIN("|",,F210),"Feed Ingredient--","|",TRUE),2),"----",""),"")</f>
        <v>Crop Product--Spices Products--Black Cumin--Black Cumin Seed--</v>
      </c>
      <c r="H210" s="143" t="str">
        <f t="shared" si="19"/>
        <v>Crop Product--Spices Products--Black Cumin--Black Cumin Seed</v>
      </c>
      <c r="I210" s="143">
        <f t="shared" si="20"/>
        <v>3</v>
      </c>
      <c r="J210" s="143" t="str">
        <f t="shared" si="21"/>
        <v>Crop Product--Spices Products--Black Cumin</v>
      </c>
      <c r="K210" s="143" t="str" cm="1">
        <f t="array" ref="K210">IF(G210&lt;&gt;"",_xlfn.TEXTJOIN(";",TRUE,
CONCATENATE(A210,"$",H210),
IF(E210="","",IF(I210&lt;&gt;0,CONCATENATE(A210,"$",J210,"--",_xlfn.TEXTSPLIT(E210,";",TRUE,FALSE)),CONCATENATE(A210,"$",_xlfn.TEXTSPLIT(E210,";",TRUE,FALSE))))),"")</f>
        <v>AOM_001357$Crop Product--Spices Products--Black Cumin--Black Cumin Seed;AOM_001357$Crop Product--Spices Products--Black Cumin--Nigella sativa Seed</v>
      </c>
      <c r="L210" s="145" t="str">
        <v>AOM_001254$Crop Byproduct--Legume ByProducts--Groundnut--Groundnut Cake</v>
      </c>
      <c r="M210" s="145" t="str" cm="1">
        <f t="array" ref="M210:N210">IF(L210&lt;&gt;"",_xlfn.TEXTSPLIT(L210, "$"),"")</f>
        <v>AOM_001254</v>
      </c>
      <c r="N210" s="145" t="str">
        <v>Crop Byproduct--Legume ByProducts--Groundnut--Groundnut Cake</v>
      </c>
      <c r="O210" s="145" t="str" cm="1">
        <f t="array" ref="O210">IF(L210&lt;&gt;"",_xlfn.CHOOSECOLS(_xlfn.TEXTSPLIT(N210,"--"),1),"")</f>
        <v>Crop Byproduct</v>
      </c>
      <c r="P210" s="145" t="str" cm="1">
        <f t="array" ref="P210">IF(L210&lt;&gt;"",IFERROR(_xlfn.CHOOSECOLS(_xlfn.TEXTSPLIT(N210,"--"),2),""),"")</f>
        <v>Legume ByProducts</v>
      </c>
      <c r="Q210" s="145" t="str">
        <f t="shared" si="22"/>
        <v>Groundnut--Groundnut Cake</v>
      </c>
    </row>
    <row r="211" spans="1:17" ht="15" thickBot="1" x14ac:dyDescent="0.4">
      <c r="A211" s="144" t="str">
        <v>AOM_001344</v>
      </c>
      <c r="B211" s="144" t="str">
        <v>Rosemary Oil</v>
      </c>
      <c r="C211" s="144" t="str">
        <v/>
      </c>
      <c r="D211" s="144" t="str">
        <v>Rosmarinus officinalis Oil</v>
      </c>
      <c r="E211" s="144" t="str">
        <f t="shared" si="18"/>
        <v>Rosmarinus officinalis Oil</v>
      </c>
      <c r="F211" s="144" t="str">
        <v>Management--Livestock Management--Feed Characteristic--Feed Composition--Feed Ingredient--Crop Product--Spices Products--Rosemary--Rosemary Oil--</v>
      </c>
      <c r="G211" s="143" t="str" cm="1">
        <f t="array" ref="G211">IFERROR(SUBSTITUTE(_xlfn.CHOOSECOLS(_xlfn.TEXTSPLIT(_xlfn.TEXTJOIN("|",,F211),"Feed Ingredient--","|",TRUE),2),"----",""),"")</f>
        <v>Crop Product--Spices Products--Rosemary--Rosemary Oil--</v>
      </c>
      <c r="H211" s="143" t="str">
        <f t="shared" si="19"/>
        <v>Crop Product--Spices Products--Rosemary--Rosemary Oil</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AOM_001344$Crop Product--Spices Products--Rosemary--Rosemary Oil;AOM_001344$Crop Product--Spices Products--Rosemary--Rosmarinus officinalis Oil</v>
      </c>
      <c r="L211" s="144" t="str">
        <v>AOM_001254$Crop Byproduct--Legume ByProducts--Groundnut--Peanut Cake</v>
      </c>
      <c r="M211" s="144" t="str" cm="1">
        <f t="array" ref="M211:N211">IF(L211&lt;&gt;"",_xlfn.TEXTSPLIT(L211, "$"),"")</f>
        <v>AOM_001254</v>
      </c>
      <c r="N211" s="144" t="str">
        <v>Crop Byproduct--Legume ByProducts--Groundnut--Peanut Cake</v>
      </c>
      <c r="O211" s="144" t="str" cm="1">
        <f t="array" ref="O211">IF(L211&lt;&gt;"",_xlfn.CHOOSECOLS(_xlfn.TEXTSPLIT(N211,"--"),1),"")</f>
        <v>Crop Byproduct</v>
      </c>
      <c r="P211" s="144" t="str" cm="1">
        <f t="array" ref="P211">IF(L211&lt;&gt;"",IFERROR(_xlfn.CHOOSECOLS(_xlfn.TEXTSPLIT(N211,"--"),2),""),"")</f>
        <v>Legume ByProducts</v>
      </c>
      <c r="Q211" s="144" t="str">
        <f t="shared" si="22"/>
        <v>Groundnut--Peanut Cake</v>
      </c>
    </row>
    <row r="212" spans="1:17" ht="15" thickBot="1" x14ac:dyDescent="0.4">
      <c r="A212" s="145" t="str">
        <v>AOM_001345</v>
      </c>
      <c r="B212" s="145" t="str">
        <v>Rosemary Leaves</v>
      </c>
      <c r="C212" s="145" t="str">
        <v/>
      </c>
      <c r="D212" s="145" t="str">
        <v>Rosmarinus officinalis Leaves</v>
      </c>
      <c r="E212" s="145" t="str">
        <f t="shared" si="18"/>
        <v>Rosmarinus officinalis Leaves</v>
      </c>
      <c r="F212" s="145" t="str">
        <v>Management--Livestock Management--Feed Characteristic--Feed Composition--Feed Ingredient--Crop Product--Spices Products--Rosemary--Rosemary Leaves--</v>
      </c>
      <c r="G212" s="143" t="str" cm="1">
        <f t="array" ref="G212">IFERROR(SUBSTITUTE(_xlfn.CHOOSECOLS(_xlfn.TEXTSPLIT(_xlfn.TEXTJOIN("|",,F212),"Feed Ingredient--","|",TRUE),2),"----",""),"")</f>
        <v>Crop Product--Spices Products--Rosemary--Rosemary Leaves--</v>
      </c>
      <c r="H212" s="143" t="str">
        <f t="shared" si="19"/>
        <v>Crop Product--Spices Products--Rosemary--Rosemary Leaves</v>
      </c>
      <c r="I212" s="143">
        <f t="shared" si="20"/>
        <v>3</v>
      </c>
      <c r="J212" s="143" t="str">
        <f t="shared" si="21"/>
        <v>Crop Product--Spices Products--Rosemary</v>
      </c>
      <c r="K212" s="143" t="str" cm="1">
        <f t="array" ref="K212">IF(G212&lt;&gt;"",_xlfn.TEXTJOIN(";",TRUE,
CONCATENATE(A212,"$",H212),
IF(E212="","",IF(I212&lt;&gt;0,CONCATENATE(A212,"$",J212,"--",_xlfn.TEXTSPLIT(E212,";",TRUE,FALSE)),CONCATENATE(A212,"$",_xlfn.TEXTSPLIT(E212,";",TRUE,FALSE))))),"")</f>
        <v>AOM_001345$Crop Product--Spices Products--Rosemary--Rosemary Leaves;AOM_001345$Crop Product--Spices Products--Rosemary--Rosmarinus officinalis Leaves</v>
      </c>
      <c r="L212" s="145" t="str">
        <v>AOM_001254$Crop Byproduct--Legume ByProducts--Groundnut-- Goober Cake</v>
      </c>
      <c r="M212" s="145" t="str" cm="1">
        <f t="array" ref="M212:N212">IF(L212&lt;&gt;"",_xlfn.TEXTSPLIT(L212, "$"),"")</f>
        <v>AOM_001254</v>
      </c>
      <c r="N212" s="145" t="str">
        <v>Crop Byproduct--Legume ByProducts--Groundnut-- Goober Cake</v>
      </c>
      <c r="O212" s="145" t="str" cm="1">
        <f t="array" ref="O212">IF(L212&lt;&gt;"",_xlfn.CHOOSECOLS(_xlfn.TEXTSPLIT(N212,"--"),1),"")</f>
        <v>Crop Byproduct</v>
      </c>
      <c r="P212" s="145" t="str" cm="1">
        <f t="array" ref="P212">IF(L212&lt;&gt;"",IFERROR(_xlfn.CHOOSECOLS(_xlfn.TEXTSPLIT(N212,"--"),2),""),"")</f>
        <v>Legume ByProducts</v>
      </c>
      <c r="Q212" s="145" t="str">
        <f t="shared" si="22"/>
        <v>Groundnut-- Goober Cake</v>
      </c>
    </row>
    <row r="213" spans="1:17" ht="15" thickBot="1" x14ac:dyDescent="0.4">
      <c r="A213" s="144" t="str">
        <v>AOM_001354</v>
      </c>
      <c r="B213" s="144" t="str">
        <v>Turmeric</v>
      </c>
      <c r="C213" s="144" t="str">
        <v/>
      </c>
      <c r="D213" s="144" t="str">
        <v>Curcuma longa</v>
      </c>
      <c r="E213" s="144" t="str">
        <f t="shared" si="18"/>
        <v>Curcuma longa</v>
      </c>
      <c r="F213" s="144" t="str">
        <v>Management--Livestock Management--Feed Characteristic--Feed Composition--Feed Ingredient--Crop Product--Spices Products--Turmeric----</v>
      </c>
      <c r="G213" s="143" t="str" cm="1">
        <f t="array" ref="G213">IFERROR(SUBSTITUTE(_xlfn.CHOOSECOLS(_xlfn.TEXTSPLIT(_xlfn.TEXTJOIN("|",,F213),"Feed Ingredient--","|",TRUE),2),"----",""),"")</f>
        <v>Crop Product--Spices Products--Turmeric</v>
      </c>
      <c r="H213" s="143" t="str">
        <f t="shared" si="19"/>
        <v>Crop Product--Spices Products--Turmeric</v>
      </c>
      <c r="I213" s="143">
        <f t="shared" si="20"/>
        <v>2</v>
      </c>
      <c r="J213" s="143" t="str">
        <f t="shared" si="21"/>
        <v>Crop Product--Spices Products</v>
      </c>
      <c r="K213" s="143" t="str" cm="1">
        <f t="array" ref="K213">IF(G213&lt;&gt;"",_xlfn.TEXTJOIN(";",TRUE,
CONCATENATE(A213,"$",H213),
IF(E213="","",IF(I213&lt;&gt;0,CONCATENATE(A213,"$",J213,"--",_xlfn.TEXTSPLIT(E213,";",TRUE,FALSE)),CONCATENATE(A213,"$",_xlfn.TEXTSPLIT(E213,";",TRUE,FALSE))))),"")</f>
        <v>AOM_001354$Crop Product--Spices Products--Turmeric;AOM_001354$Crop Product--Spices Products--Curcuma longa</v>
      </c>
      <c r="L213" s="144" t="str">
        <v>AOM_001254$Crop Byproduct--Legume ByProducts--Groundnut--Arachis hypogaea Cake</v>
      </c>
      <c r="M213" s="144" t="str" cm="1">
        <f t="array" ref="M213:N213">IF(L213&lt;&gt;"",_xlfn.TEXTSPLIT(L213, "$"),"")</f>
        <v>AOM_001254</v>
      </c>
      <c r="N213" s="144" t="str">
        <v>Crop Byproduct--Legume ByProducts--Groundnut--Arachis hypogaea Cake</v>
      </c>
      <c r="O213" s="144" t="str" cm="1">
        <f t="array" ref="O213">IF(L213&lt;&gt;"",_xlfn.CHOOSECOLS(_xlfn.TEXTSPLIT(N213,"--"),1),"")</f>
        <v>Crop Byproduct</v>
      </c>
      <c r="P213" s="144" t="str" cm="1">
        <f t="array" ref="P213">IF(L213&lt;&gt;"",IFERROR(_xlfn.CHOOSECOLS(_xlfn.TEXTSPLIT(N213,"--"),2),""),"")</f>
        <v>Legume ByProducts</v>
      </c>
      <c r="Q213" s="144" t="str">
        <f t="shared" si="22"/>
        <v>Groundnut--Arachis hypogaea Cake</v>
      </c>
    </row>
    <row r="214" spans="1:17" ht="15" thickBot="1" x14ac:dyDescent="0.4">
      <c r="A214" s="145" t="str">
        <v>AOM_001850</v>
      </c>
      <c r="B214" s="145" t="str">
        <v>Brassica oleracea spp.</v>
      </c>
      <c r="C214" s="145" t="str">
        <v/>
      </c>
      <c r="D214" s="145" t="str">
        <v>Brassica oleracea sp.</v>
      </c>
      <c r="E214" s="145" t="str">
        <f t="shared" si="18"/>
        <v>Brassica oleracea sp.</v>
      </c>
      <c r="F214" s="145" t="str">
        <v>Management--Livestock Management--Feed Characteristic--Feed Composition--Feed Ingredient--Crop Product--Vegetable Products--Brassica oleracea spp.----</v>
      </c>
      <c r="G214" s="143" t="str" cm="1">
        <f t="array" ref="G214">IFERROR(SUBSTITUTE(_xlfn.CHOOSECOLS(_xlfn.TEXTSPLIT(_xlfn.TEXTJOIN("|",,F214),"Feed Ingredient--","|",TRUE),2),"----",""),"")</f>
        <v>Crop Product--Vegetable Products--Brassica oleracea spp.</v>
      </c>
      <c r="H214" s="143" t="str">
        <f t="shared" si="19"/>
        <v>Crop Product--Vegetable Products--Brassica oleracea spp.</v>
      </c>
      <c r="I214" s="143">
        <f t="shared" si="20"/>
        <v>2</v>
      </c>
      <c r="J214" s="143" t="str">
        <f t="shared" si="21"/>
        <v>Crop Product--Vegetable Products</v>
      </c>
      <c r="K214" s="143" t="str" cm="1">
        <f t="array" ref="K214">IF(G214&lt;&gt;"",_xlfn.TEXTJOIN(";",TRUE,
CONCATENATE(A214,"$",H214),
IF(E214="","",IF(I214&lt;&gt;0,CONCATENATE(A214,"$",J214,"--",_xlfn.TEXTSPLIT(E214,";",TRUE,FALSE)),CONCATENATE(A214,"$",_xlfn.TEXTSPLIT(E214,";",TRUE,FALSE))))),"")</f>
        <v>AOM_001850$Crop Product--Vegetable Products--Brassica oleracea spp.;AOM_001850$Crop Product--Vegetable Products--Brassica oleracea sp.</v>
      </c>
      <c r="L214" s="145" t="str">
        <v>AOM_000608$Crop Byproduct--Legume ByProducts--Pea--Pea Seed Hull</v>
      </c>
      <c r="M214" s="145" t="str" cm="1">
        <f t="array" ref="M214:N214">IF(L214&lt;&gt;"",_xlfn.TEXTSPLIT(L214, "$"),"")</f>
        <v>AOM_000608</v>
      </c>
      <c r="N214" s="145" t="str">
        <v>Crop Byproduct--Legume ByProducts--Pea--Pea Seed Hull</v>
      </c>
      <c r="O214" s="145" t="str" cm="1">
        <f t="array" ref="O214">IF(L214&lt;&gt;"",_xlfn.CHOOSECOLS(_xlfn.TEXTSPLIT(N214,"--"),1),"")</f>
        <v>Crop Byproduct</v>
      </c>
      <c r="P214" s="145" t="str" cm="1">
        <f t="array" ref="P214">IF(L214&lt;&gt;"",IFERROR(_xlfn.CHOOSECOLS(_xlfn.TEXTSPLIT(N214,"--"),2),""),"")</f>
        <v>Legume ByProducts</v>
      </c>
      <c r="Q214" s="145" t="str">
        <f t="shared" si="22"/>
        <v>Pea--Pea Seed Hull</v>
      </c>
    </row>
    <row r="215" spans="1:17" ht="15" thickBot="1" x14ac:dyDescent="0.4">
      <c r="A215" s="144" t="str">
        <v>AOM_001270</v>
      </c>
      <c r="B215" s="144" t="str">
        <v>Fluted Pumpkin Leaves Extract</v>
      </c>
      <c r="C215" s="144" t="str">
        <v/>
      </c>
      <c r="D215" s="144" t="str">
        <v>Telfairia occidentalis Leaves Extract</v>
      </c>
      <c r="E215" s="144" t="str">
        <f t="shared" si="18"/>
        <v>Telfairia occidentalis Leaves Extract</v>
      </c>
      <c r="F215" s="144" t="str">
        <v>Management--Livestock Management--Feed Characteristic--Feed Composition--Feed Ingredient--Crop Product--Vegetable Products--Fluted Pumpkin--Fluted Pumpkin Leaves--Fluted Pumpkin Leaves Extract</v>
      </c>
      <c r="G215" s="143" t="str" cm="1">
        <f t="array" ref="G215">IFERROR(SUBSTITUTE(_xlfn.CHOOSECOLS(_xlfn.TEXTSPLIT(_xlfn.TEXTJOIN("|",,F215),"Feed Ingredient--","|",TRUE),2),"----",""),"")</f>
        <v>Crop Product--Vegetable Products--Fluted Pumpkin--Fluted Pumpkin Leaves--Fluted Pumpkin Leaves Extract</v>
      </c>
      <c r="H215" s="143" t="str">
        <f t="shared" si="19"/>
        <v>Crop Product--Vegetable Products--Fluted Pumpkin--Fluted Pumpkin Leaves--Fluted Pumpkin Leaves Extract</v>
      </c>
      <c r="I215" s="143">
        <f t="shared" si="20"/>
        <v>4</v>
      </c>
      <c r="J215" s="143" t="str">
        <f t="shared" si="21"/>
        <v>Crop Product--Vegetable Products--Fluted Pumpkin--Fluted Pumpkin Leaves</v>
      </c>
      <c r="K215" s="143" t="str" cm="1">
        <f t="array" ref="K215">IF(G215&lt;&gt;"",_xlfn.TEXTJOIN(";",TRUE,
CONCATENATE(A215,"$",H215),
IF(E215="","",IF(I215&lt;&gt;0,CONCATENATE(A215,"$",J215,"--",_xlfn.TEXTSPLIT(E215,";",TRUE,FALSE)),CONCATENATE(A215,"$",_xlfn.TEXTSPLIT(E215,";",TRUE,FALSE))))),"")</f>
        <v>AOM_001270$Crop Product--Vegetable Products--Fluted Pumpkin--Fluted Pumpkin Leaves--Fluted Pumpkin Leaves Extract;AOM_001270$Crop Product--Vegetable Products--Fluted Pumpkin--Fluted Pumpkin Leaves--Telfairia occidentalis Leaves Extract</v>
      </c>
      <c r="L215" s="144" t="str">
        <v>AOM_000608$Crop Byproduct--Legume ByProducts--Pea--Garden Pea Seed Hulls</v>
      </c>
      <c r="M215" s="144" t="str" cm="1">
        <f t="array" ref="M215:N215">IF(L215&lt;&gt;"",_xlfn.TEXTSPLIT(L215, "$"),"")</f>
        <v>AOM_000608</v>
      </c>
      <c r="N215" s="144" t="str">
        <v>Crop Byproduct--Legume ByProducts--Pea--Garden Pea Seed Hulls</v>
      </c>
      <c r="O215" s="144" t="str" cm="1">
        <f t="array" ref="O215">IF(L215&lt;&gt;"",_xlfn.CHOOSECOLS(_xlfn.TEXTSPLIT(N215,"--"),1),"")</f>
        <v>Crop Byproduct</v>
      </c>
      <c r="P215" s="144" t="str" cm="1">
        <f t="array" ref="P215">IF(L215&lt;&gt;"",IFERROR(_xlfn.CHOOSECOLS(_xlfn.TEXTSPLIT(N215,"--"),2),""),"")</f>
        <v>Legume ByProducts</v>
      </c>
      <c r="Q215" s="144" t="str">
        <f t="shared" si="22"/>
        <v>Pea--Garden Pea Seed Hulls</v>
      </c>
    </row>
    <row r="216" spans="1:17" ht="15" thickBot="1" x14ac:dyDescent="0.4">
      <c r="A216" s="145" t="str">
        <v>AOM_001256</v>
      </c>
      <c r="B216" s="145" t="str">
        <v>Fluted Pumpkin Leaves</v>
      </c>
      <c r="C216" s="145" t="str">
        <v/>
      </c>
      <c r="D216" s="145" t="str">
        <v>Telfairia occidentalis Leaves</v>
      </c>
      <c r="E216" s="145" t="str">
        <f t="shared" si="18"/>
        <v>Telfairia occidentalis Leaves</v>
      </c>
      <c r="F216" s="145" t="str">
        <v>Management--Livestock Management--Feed Characteristic--Feed Composition--Feed Ingredient--Crop Product--Vegetable Products--Fluted Pumpkin--Fluted Pumpkin Leaves--</v>
      </c>
      <c r="G216" s="143" t="str" cm="1">
        <f t="array" ref="G216">IFERROR(SUBSTITUTE(_xlfn.CHOOSECOLS(_xlfn.TEXTSPLIT(_xlfn.TEXTJOIN("|",,F216),"Feed Ingredient--","|",TRUE),2),"----",""),"")</f>
        <v>Crop Product--Vegetable Products--Fluted Pumpkin--Fluted Pumpkin Leaves--</v>
      </c>
      <c r="H216" s="143" t="str">
        <f t="shared" si="19"/>
        <v>Crop Product--Vegetable Products--Fluted Pumpkin--Fluted Pumpkin Leaves</v>
      </c>
      <c r="I216" s="143">
        <f t="shared" si="20"/>
        <v>3</v>
      </c>
      <c r="J216" s="143" t="str">
        <f t="shared" si="21"/>
        <v>Crop Product--Vegetable Products--Fluted Pumpkin</v>
      </c>
      <c r="K216" s="143" t="str" cm="1">
        <f t="array" ref="K216">IF(G216&lt;&gt;"",_xlfn.TEXTJOIN(";",TRUE,
CONCATENATE(A216,"$",H216),
IF(E216="","",IF(I216&lt;&gt;0,CONCATENATE(A216,"$",J216,"--",_xlfn.TEXTSPLIT(E216,";",TRUE,FALSE)),CONCATENATE(A216,"$",_xlfn.TEXTSPLIT(E216,";",TRUE,FALSE))))),"")</f>
        <v>AOM_001256$Crop Product--Vegetable Products--Fluted Pumpkin--Fluted Pumpkin Leaves;AOM_001256$Crop Product--Vegetable Products--Fluted Pumpkin--Telfairia occidentalis Leaves</v>
      </c>
      <c r="L216" s="145" t="str">
        <v>AOM_000608$Crop Byproduct--Legume ByProducts--Pea--Pisum sativum Seed Hull</v>
      </c>
      <c r="M216" s="145" t="str" cm="1">
        <f t="array" ref="M216:N216">IF(L216&lt;&gt;"",_xlfn.TEXTSPLIT(L216, "$"),"")</f>
        <v>AOM_000608</v>
      </c>
      <c r="N216" s="145" t="str">
        <v>Crop Byproduct--Legume ByProducts--Pea--Pisum sativum Seed Hull</v>
      </c>
      <c r="O216" s="145" t="str" cm="1">
        <f t="array" ref="O216">IF(L216&lt;&gt;"",_xlfn.CHOOSECOLS(_xlfn.TEXTSPLIT(N216,"--"),1),"")</f>
        <v>Crop Byproduct</v>
      </c>
      <c r="P216" s="145" t="str" cm="1">
        <f t="array" ref="P216">IF(L216&lt;&gt;"",IFERROR(_xlfn.CHOOSECOLS(_xlfn.TEXTSPLIT(N216,"--"),2),""),"")</f>
        <v>Legume ByProducts</v>
      </c>
      <c r="Q216" s="145" t="str">
        <f t="shared" si="22"/>
        <v>Pea--Pisum sativum Seed Hull</v>
      </c>
    </row>
    <row r="217" spans="1:17" ht="15" thickBot="1" x14ac:dyDescent="0.4">
      <c r="A217" s="144" t="str">
        <v>AOM_001359</v>
      </c>
      <c r="B217" s="144" t="str">
        <v>Onion Bulb</v>
      </c>
      <c r="C217" s="144" t="str">
        <v/>
      </c>
      <c r="D217" s="144" t="str">
        <v>Allium cepa Bulb</v>
      </c>
      <c r="E217" s="144" t="str">
        <f t="shared" si="18"/>
        <v>Allium cepa Bulb</v>
      </c>
      <c r="F217" s="144" t="str">
        <v>Management--Livestock Management--Feed Characteristic--Feed Composition--Feed Ingredient--Crop Product--Vegetable Products--Onion--Onion Bulb--</v>
      </c>
      <c r="G217" s="143" t="str" cm="1">
        <f t="array" ref="G217">IFERROR(SUBSTITUTE(_xlfn.CHOOSECOLS(_xlfn.TEXTSPLIT(_xlfn.TEXTJOIN("|",,F217),"Feed Ingredient--","|",TRUE),2),"----",""),"")</f>
        <v>Crop Product--Vegetable Products--Onion--Onion Bulb--</v>
      </c>
      <c r="H217" s="143" t="str">
        <f t="shared" si="19"/>
        <v>Crop Product--Vegetable Products--Onion--Onion Bulb</v>
      </c>
      <c r="I217" s="143">
        <f t="shared" si="20"/>
        <v>3</v>
      </c>
      <c r="J217" s="143" t="str">
        <f t="shared" si="21"/>
        <v>Crop Product--Vegetable Products--Onion</v>
      </c>
      <c r="K217" s="143" t="str" cm="1">
        <f t="array" ref="K217">IF(G217&lt;&gt;"",_xlfn.TEXTJOIN(";",TRUE,
CONCATENATE(A217,"$",H217),
IF(E217="","",IF(I217&lt;&gt;0,CONCATENATE(A217,"$",J217,"--",_xlfn.TEXTSPLIT(E217,";",TRUE,FALSE)),CONCATENATE(A217,"$",_xlfn.TEXTSPLIT(E217,";",TRUE,FALSE))))),"")</f>
        <v>AOM_001359$Crop Product--Vegetable Products--Onion--Onion Bulb;AOM_001359$Crop Product--Vegetable Products--Onion--Allium cepa Bulb</v>
      </c>
      <c r="L217" s="144" t="str">
        <v>AOM_001285$Crop Byproduct--Legume ByProducts--Pea--Pea Straw</v>
      </c>
      <c r="M217" s="144" t="str" cm="1">
        <f t="array" ref="M217:N217">IF(L217&lt;&gt;"",_xlfn.TEXTSPLIT(L217, "$"),"")</f>
        <v>AOM_001285</v>
      </c>
      <c r="N217" s="144" t="str">
        <v>Crop Byproduct--Legume ByProducts--Pea--Pea Straw</v>
      </c>
      <c r="O217" s="144" t="str" cm="1">
        <f t="array" ref="O217">IF(L217&lt;&gt;"",_xlfn.CHOOSECOLS(_xlfn.TEXTSPLIT(N217,"--"),1),"")</f>
        <v>Crop Byproduct</v>
      </c>
      <c r="P217" s="144" t="str" cm="1">
        <f t="array" ref="P217">IF(L217&lt;&gt;"",IFERROR(_xlfn.CHOOSECOLS(_xlfn.TEXTSPLIT(N217,"--"),2),""),"")</f>
        <v>Legume ByProducts</v>
      </c>
      <c r="Q217" s="144" t="str">
        <f t="shared" si="22"/>
        <v>Pea--Pea Straw</v>
      </c>
    </row>
    <row r="218" spans="1:17" ht="15" thickBot="1" x14ac:dyDescent="0.4">
      <c r="A218" s="145" t="str">
        <v>AOM_001783</v>
      </c>
      <c r="B218" s="145" t="str">
        <v>Scarlet Eggplant Market Waste</v>
      </c>
      <c r="C218" s="145" t="str">
        <v/>
      </c>
      <c r="D218" s="145" t="str">
        <v>Solanum aethiopicum Market Waste</v>
      </c>
      <c r="E218" s="145" t="str">
        <f t="shared" si="18"/>
        <v>Solanum aethiopicum Market Waste</v>
      </c>
      <c r="F218" s="145" t="str">
        <v>Management--Livestock Management--Feed Characteristic--Feed Composition--Feed Ingredient--Crop Product--Vegetable Products--Scarlet Eggplant--Scarlet Eggplant Market Waste--</v>
      </c>
      <c r="G218" s="143" t="str" cm="1">
        <f t="array" ref="G218">IFERROR(SUBSTITUTE(_xlfn.CHOOSECOLS(_xlfn.TEXTSPLIT(_xlfn.TEXTJOIN("|",,F218),"Feed Ingredient--","|",TRUE),2),"----",""),"")</f>
        <v>Crop Product--Vegetable Products--Scarlet Eggplant--Scarlet Eggplant Market Waste--</v>
      </c>
      <c r="H218" s="143" t="str">
        <f t="shared" si="19"/>
        <v>Crop Product--Vegetable Products--Scarlet Eggplant--Scarlet Eggplant Market Waste</v>
      </c>
      <c r="I218" s="143">
        <f t="shared" si="20"/>
        <v>3</v>
      </c>
      <c r="J218" s="143" t="str">
        <f t="shared" si="21"/>
        <v>Crop Product--Vegetable Products--Scarlet Eggplant</v>
      </c>
      <c r="K218" s="143" t="str" cm="1">
        <f t="array" ref="K218">IF(G218&lt;&gt;"",_xlfn.TEXTJOIN(";",TRUE,
CONCATENATE(A218,"$",H218),
IF(E218="","",IF(I218&lt;&gt;0,CONCATENATE(A218,"$",J218,"--",_xlfn.TEXTSPLIT(E218,";",TRUE,FALSE)),CONCATENATE(A218,"$",_xlfn.TEXTSPLIT(E218,";",TRUE,FALSE))))),"")</f>
        <v>AOM_001783$Crop Product--Vegetable Products--Scarlet Eggplant--Scarlet Eggplant Market Waste;AOM_001783$Crop Product--Vegetable Products--Scarlet Eggplant--Solanum aethiopicum Market Waste</v>
      </c>
      <c r="L218" s="145" t="str">
        <v>AOM_001285$Crop Byproduct--Legume ByProducts--Pea--Garden Pea Straw</v>
      </c>
      <c r="M218" s="145" t="str" cm="1">
        <f t="array" ref="M218:N218">IF(L218&lt;&gt;"",_xlfn.TEXTSPLIT(L218, "$"),"")</f>
        <v>AOM_001285</v>
      </c>
      <c r="N218" s="145" t="str">
        <v>Crop Byproduct--Legume ByProducts--Pea--Garden Pea Straw</v>
      </c>
      <c r="O218" s="145" t="str" cm="1">
        <f t="array" ref="O218">IF(L218&lt;&gt;"",_xlfn.CHOOSECOLS(_xlfn.TEXTSPLIT(N218,"--"),1),"")</f>
        <v>Crop Byproduct</v>
      </c>
      <c r="P218" s="145" t="str" cm="1">
        <f t="array" ref="P218">IF(L218&lt;&gt;"",IFERROR(_xlfn.CHOOSECOLS(_xlfn.TEXTSPLIT(N218,"--"),2),""),"")</f>
        <v>Legume ByProducts</v>
      </c>
      <c r="Q218" s="145" t="str">
        <f t="shared" si="22"/>
        <v>Pea--Garden Pea Straw</v>
      </c>
    </row>
    <row r="219" spans="1:17" ht="15" thickBot="1" x14ac:dyDescent="0.4">
      <c r="A219" s="144" t="str">
        <v>AOM_001360</v>
      </c>
      <c r="B219" s="144" t="str">
        <v>Scarlet Eggplant</v>
      </c>
      <c r="C219" s="144" t="str">
        <v>Ethiopian Eggplant;Garden Egg;Gilo</v>
      </c>
      <c r="D219" s="144" t="str">
        <v>Solanum aethiopicum</v>
      </c>
      <c r="E219" s="144" t="str">
        <f t="shared" si="18"/>
        <v>Ethiopian Eggplant;Garden Egg;Gilo;Solanum aethiopicum</v>
      </c>
      <c r="F219" s="144" t="str">
        <v>Management--Livestock Management--Feed Characteristic--Feed Composition--Feed Ingredient--Crop Product--Vegetable Products--Scarlet Eggplant----</v>
      </c>
      <c r="G219" s="143" t="str" cm="1">
        <f t="array" ref="G219">IFERROR(SUBSTITUTE(_xlfn.CHOOSECOLS(_xlfn.TEXTSPLIT(_xlfn.TEXTJOIN("|",,F219),"Feed Ingredient--","|",TRUE),2),"----",""),"")</f>
        <v>Crop Product--Vegetable Products--Scarlet Eggplant</v>
      </c>
      <c r="H219" s="143" t="str">
        <f t="shared" si="19"/>
        <v>Crop Product--Vegetable Products--Scarlet Eggplant</v>
      </c>
      <c r="I219" s="143">
        <f t="shared" si="20"/>
        <v>2</v>
      </c>
      <c r="J219" s="143" t="str">
        <f t="shared" si="21"/>
        <v>Crop Product--Vegetable Products</v>
      </c>
      <c r="K219" s="143" t="str" cm="1">
        <f t="array" ref="K219">IF(G219&lt;&gt;"",_xlfn.TEXTJOIN(";",TRUE,
CONCATENATE(A219,"$",H219),
IF(E219="","",IF(I219&lt;&gt;0,CONCATENATE(A219,"$",J219,"--",_xlfn.TEXTSPLIT(E219,";",TRUE,FALSE)),CONCATENATE(A219,"$",_xlfn.TEXTSPLIT(E219,";",TRUE,FALSE))))),"")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9" s="144" t="str">
        <v>AOM_001285$Crop Byproduct--Legume ByProducts--Pea--Pisum sativum Straw</v>
      </c>
      <c r="M219" s="144" t="str" cm="1">
        <f t="array" ref="M219:N219">IF(L219&lt;&gt;"",_xlfn.TEXTSPLIT(L219, "$"),"")</f>
        <v>AOM_001285</v>
      </c>
      <c r="N219" s="144" t="str">
        <v>Crop Byproduct--Legume ByProducts--Pea--Pisum sativum Straw</v>
      </c>
      <c r="O219" s="144" t="str" cm="1">
        <f t="array" ref="O219">IF(L219&lt;&gt;"",_xlfn.CHOOSECOLS(_xlfn.TEXTSPLIT(N219,"--"),1),"")</f>
        <v>Crop Byproduct</v>
      </c>
      <c r="P219" s="144" t="str" cm="1">
        <f t="array" ref="P219">IF(L219&lt;&gt;"",IFERROR(_xlfn.CHOOSECOLS(_xlfn.TEXTSPLIT(N219,"--"),2),""),"")</f>
        <v>Legume ByProducts</v>
      </c>
      <c r="Q219" s="144" t="str">
        <f t="shared" si="22"/>
        <v>Pea--Pisum sativum Straw</v>
      </c>
    </row>
    <row r="220" spans="1:17" ht="15" thickBot="1" x14ac:dyDescent="0.4">
      <c r="A220" s="145" t="str">
        <v>AOM_000682</v>
      </c>
      <c r="B220" s="145" t="str">
        <v>Water Hyacinth</v>
      </c>
      <c r="C220" s="145" t="str">
        <v/>
      </c>
      <c r="D220" s="145" t="str">
        <v>Eichhornia crassipes</v>
      </c>
      <c r="E220" s="145" t="str">
        <f t="shared" si="18"/>
        <v>Eichhornia crassipes</v>
      </c>
      <c r="F220" s="145" t="str">
        <v>Management--Livestock Management--Feed Characteristic--Feed Composition--Feed Ingredient--Forage Plants--Aquatic Plants--Water Hyacinth----</v>
      </c>
      <c r="G220" s="143" t="str" cm="1">
        <f t="array" ref="G220">IFERROR(SUBSTITUTE(_xlfn.CHOOSECOLS(_xlfn.TEXTSPLIT(_xlfn.TEXTJOIN("|",,F220),"Feed Ingredient--","|",TRUE),2),"----",""),"")</f>
        <v>Forage Plants--Aquatic Plants--Water Hyacinth</v>
      </c>
      <c r="H220" s="143" t="str">
        <f t="shared" si="19"/>
        <v>Forage Plants--Aquatic Plants--Water Hyacinth</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AOM_000682$Forage Plants--Aquatic Plants--Water Hyacinth;AOM_000682$Forage Plants--Aquatic Plants--Eichhornia crassipes</v>
      </c>
      <c r="L220" s="145" t="str">
        <v>AOM_000609$Crop Byproduct--Legume ByProducts--Pigeon Pea--Pigeon Pea Leaves</v>
      </c>
      <c r="M220" s="145" t="str" cm="1">
        <f t="array" ref="M220:N220">IF(L220&lt;&gt;"",_xlfn.TEXTSPLIT(L220, "$"),"")</f>
        <v>AOM_000609</v>
      </c>
      <c r="N220" s="145" t="str">
        <v>Crop Byproduct--Legume ByProducts--Pigeon Pea--Pigeon Pea Leaves</v>
      </c>
      <c r="O220" s="145" t="str" cm="1">
        <f t="array" ref="O220">IF(L220&lt;&gt;"",_xlfn.CHOOSECOLS(_xlfn.TEXTSPLIT(N220,"--"),1),"")</f>
        <v>Crop Byproduct</v>
      </c>
      <c r="P220" s="145" t="str" cm="1">
        <f t="array" ref="P220">IF(L220&lt;&gt;"",IFERROR(_xlfn.CHOOSECOLS(_xlfn.TEXTSPLIT(N220,"--"),2),""),"")</f>
        <v>Legume ByProducts</v>
      </c>
      <c r="Q220" s="145" t="str">
        <f t="shared" si="22"/>
        <v>Pigeon Pea--Pigeon Pea Leaves</v>
      </c>
    </row>
    <row r="221" spans="1:17" ht="15" thickBot="1" x14ac:dyDescent="0.4">
      <c r="A221" s="144" t="str">
        <v>AOM_001556</v>
      </c>
      <c r="B221" s="144" t="str">
        <v>Lemna</v>
      </c>
      <c r="C221" s="144" t="str">
        <v>Duckweed</v>
      </c>
      <c r="D221" s="144" t="str">
        <v>Lemna spp</v>
      </c>
      <c r="E221" s="144" t="str">
        <f t="shared" si="18"/>
        <v>Duckweed;Lemna spp</v>
      </c>
      <c r="F221" s="144" t="str">
        <v>Management--Livestock Management--Feed Characteristic--Feed Composition--Feed Ingredient--Forage Plants--Aquatic Plants--Lemna----</v>
      </c>
      <c r="G221" s="143" t="str" cm="1">
        <f t="array" ref="G221">IFERROR(SUBSTITUTE(_xlfn.CHOOSECOLS(_xlfn.TEXTSPLIT(_xlfn.TEXTJOIN("|",,F221),"Feed Ingredient--","|",TRUE),2),"----",""),"")</f>
        <v>Forage Plants--Aquatic Plants--Lemna</v>
      </c>
      <c r="H221" s="143" t="str">
        <f t="shared" si="19"/>
        <v>Forage Plants--Aquatic Plants--Lemna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AOM_001556$Forage Plants--Aquatic Plants--Lemna;AOM_001556$Forage Plants--Aquatic Plants--Duckweed;AOM_001556$Forage Plants--Aquatic Plants--Lemna spp</v>
      </c>
      <c r="L221" s="144" t="str">
        <v>AOM_000609$Crop Byproduct--Legume ByProducts--Pigeon Pea--Cajanus cajan Leaves</v>
      </c>
      <c r="M221" s="144" t="str" cm="1">
        <f t="array" ref="M221:N221">IF(L221&lt;&gt;"",_xlfn.TEXTSPLIT(L221, "$"),"")</f>
        <v>AOM_000609</v>
      </c>
      <c r="N221" s="144" t="str">
        <v>Crop Byproduct--Legume ByProducts--Pigeon Pea--Cajanus cajan Leaves</v>
      </c>
      <c r="O221" s="144" t="str" cm="1">
        <f t="array" ref="O221">IF(L221&lt;&gt;"",_xlfn.CHOOSECOLS(_xlfn.TEXTSPLIT(N221,"--"),1),"")</f>
        <v>Crop Byproduct</v>
      </c>
      <c r="P221" s="144" t="str" cm="1">
        <f t="array" ref="P221">IF(L221&lt;&gt;"",IFERROR(_xlfn.CHOOSECOLS(_xlfn.TEXTSPLIT(N221,"--"),2),""),"")</f>
        <v>Legume ByProducts</v>
      </c>
      <c r="Q221" s="144" t="str">
        <f t="shared" si="22"/>
        <v>Pigeon Pea--Cajanus cajan Leaves</v>
      </c>
    </row>
    <row r="222" spans="1:17" ht="15" thickBot="1" x14ac:dyDescent="0.4">
      <c r="A222" s="145" t="str">
        <v>AOM_001557</v>
      </c>
      <c r="B222" s="145" t="str">
        <v>Lemna minor</v>
      </c>
      <c r="C222" s="145" t="str">
        <v/>
      </c>
      <c r="D222" s="145" t="str">
        <v>Lemna minor</v>
      </c>
      <c r="E222" s="145" t="str">
        <f t="shared" si="18"/>
        <v>Lemna minor</v>
      </c>
      <c r="F222" s="145" t="str">
        <v>Management--Livestock Management--Feed Characteristic--Feed Composition--Feed Ingredient--Forage Plants--Aquatic Plants--Lemna minor----</v>
      </c>
      <c r="G222" s="143" t="str" cm="1">
        <f t="array" ref="G222">IFERROR(SUBSTITUTE(_xlfn.CHOOSECOLS(_xlfn.TEXTSPLIT(_xlfn.TEXTJOIN("|",,F222),"Feed Ingredient--","|",TRUE),2),"----",""),"")</f>
        <v>Forage Plants--Aquatic Plants--Lemna minor</v>
      </c>
      <c r="H222" s="143" t="str">
        <f t="shared" si="19"/>
        <v>Forage Plants--Aquatic Plants--Lemna minor</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AOM_001557$Forage Plants--Aquatic Plants--Lemna minor;AOM_001557$Forage Plants--Aquatic Plants--Lemna minor</v>
      </c>
      <c r="L222" s="145" t="str">
        <v>AOM_001361$Crop Byproduct--Legume ByProducts--Soybean--Soybean Flakes Defatted</v>
      </c>
      <c r="M222" s="145" t="str" cm="1">
        <f t="array" ref="M222:N222">IF(L222&lt;&gt;"",_xlfn.TEXTSPLIT(L222, "$"),"")</f>
        <v>AOM_001361</v>
      </c>
      <c r="N222" s="145" t="str">
        <v>Crop Byproduct--Legume ByProducts--Soybean--Soybean Flakes Defatted</v>
      </c>
      <c r="O222" s="145" t="str" cm="1">
        <f t="array" ref="O222">IF(L222&lt;&gt;"",_xlfn.CHOOSECOLS(_xlfn.TEXTSPLIT(N222,"--"),1),"")</f>
        <v>Crop Byproduct</v>
      </c>
      <c r="P222" s="145" t="str" cm="1">
        <f t="array" ref="P222">IF(L222&lt;&gt;"",IFERROR(_xlfn.CHOOSECOLS(_xlfn.TEXTSPLIT(N222,"--"),2),""),"")</f>
        <v>Legume ByProducts</v>
      </c>
      <c r="Q222" s="145" t="str">
        <f t="shared" si="22"/>
        <v>Soybean--Soybean Flakes Defatted</v>
      </c>
    </row>
    <row r="223" spans="1:17" ht="15" thickBot="1" x14ac:dyDescent="0.4">
      <c r="A223" s="144" t="str">
        <v>AOM_001851</v>
      </c>
      <c r="B223" s="144" t="str">
        <v>Spirulina</v>
      </c>
      <c r="C223" s="144" t="str">
        <v/>
      </c>
      <c r="D223" s="144" t="str">
        <v>Arthrospir platensis</v>
      </c>
      <c r="E223" s="144" t="str">
        <f t="shared" si="18"/>
        <v>Arthrospir platensis</v>
      </c>
      <c r="F223" s="144" t="str">
        <v>Management--Livestock Management--Feed Characteristic--Feed Composition--Feed Ingredient--Forage Plants--Aquatic Plants--Spirulina----</v>
      </c>
      <c r="G223" s="143" t="str" cm="1">
        <f t="array" ref="G223">IFERROR(SUBSTITUTE(_xlfn.CHOOSECOLS(_xlfn.TEXTSPLIT(_xlfn.TEXTJOIN("|",,F223),"Feed Ingredient--","|",TRUE),2),"----",""),"")</f>
        <v>Forage Plants--Aquatic Plants--Spirulina</v>
      </c>
      <c r="H223" s="143" t="str">
        <f t="shared" si="19"/>
        <v>Forage Plants--Aquatic Plants--Spirulina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AOM_001851$Forage Plants--Aquatic Plants--Spirulina;AOM_001851$Forage Plants--Aquatic Plants--Arthrospir platensis</v>
      </c>
      <c r="L223" s="144" t="str">
        <v>AOM_001361$Crop Byproduct--Legume ByProducts--Soybean--Glycine max Flakes Defatted</v>
      </c>
      <c r="M223" s="144" t="str" cm="1">
        <f t="array" ref="M223:N223">IF(L223&lt;&gt;"",_xlfn.TEXTSPLIT(L223, "$"),"")</f>
        <v>AOM_001361</v>
      </c>
      <c r="N223" s="144" t="str">
        <v>Crop Byproduct--Legume ByProducts--Soybean--Glycine max Flakes Defatted</v>
      </c>
      <c r="O223" s="144" t="str" cm="1">
        <f t="array" ref="O223">IF(L223&lt;&gt;"",_xlfn.CHOOSECOLS(_xlfn.TEXTSPLIT(N223,"--"),1),"")</f>
        <v>Crop Byproduct</v>
      </c>
      <c r="P223" s="144" t="str" cm="1">
        <f t="array" ref="P223">IF(L223&lt;&gt;"",IFERROR(_xlfn.CHOOSECOLS(_xlfn.TEXTSPLIT(N223,"--"),2),""),"")</f>
        <v>Legume ByProducts</v>
      </c>
      <c r="Q223" s="144" t="str">
        <f t="shared" si="22"/>
        <v>Soybean--Glycine max Flakes Defatted</v>
      </c>
    </row>
    <row r="224" spans="1:17" ht="15" thickBot="1" x14ac:dyDescent="0.4">
      <c r="A224" s="145" t="str">
        <v>AOM_001562</v>
      </c>
      <c r="B224" s="145" t="str">
        <v>Ulva armoricana</v>
      </c>
      <c r="C224" s="145" t="str">
        <v/>
      </c>
      <c r="D224" s="145" t="str">
        <v>Ulva armoricana</v>
      </c>
      <c r="E224" s="145" t="str">
        <f t="shared" si="18"/>
        <v>Ulva armoricana</v>
      </c>
      <c r="F224" s="145" t="str">
        <v>Management--Livestock Management--Feed Characteristic--Feed Composition--Feed Ingredient--Forage Plants--Aquatic Plants--Ulva armoricana----</v>
      </c>
      <c r="G224" s="143" t="str" cm="1">
        <f t="array" ref="G224">IFERROR(SUBSTITUTE(_xlfn.CHOOSECOLS(_xlfn.TEXTSPLIT(_xlfn.TEXTJOIN("|",,F224),"Feed Ingredient--","|",TRUE),2),"----",""),"")</f>
        <v>Forage Plants--Aquatic Plants--Ulva armoricana</v>
      </c>
      <c r="H224" s="143" t="str">
        <f t="shared" si="19"/>
        <v>Forage Plants--Aquatic Plants--Ulva armoricana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AOM_001562$Forage Plants--Aquatic Plants--Ulva armoricana;AOM_001562$Forage Plants--Aquatic Plants--Ulva armoricana</v>
      </c>
      <c r="L224" s="145" t="str">
        <v>AOM_001891$Crop Byproduct--Legume ByProducts--Soybean--Soybean Hull</v>
      </c>
      <c r="M224" s="145" t="str" cm="1">
        <f t="array" ref="M224:N224">IF(L224&lt;&gt;"",_xlfn.TEXTSPLIT(L224, "$"),"")</f>
        <v>AOM_001891</v>
      </c>
      <c r="N224" s="145" t="str">
        <v>Crop Byproduct--Legume ByProducts--Soybean--Soybean Hull</v>
      </c>
      <c r="O224" s="145" t="str" cm="1">
        <f t="array" ref="O224">IF(L224&lt;&gt;"",_xlfn.CHOOSECOLS(_xlfn.TEXTSPLIT(N224,"--"),1),"")</f>
        <v>Crop Byproduct</v>
      </c>
      <c r="P224" s="145" t="str" cm="1">
        <f t="array" ref="P224">IF(L224&lt;&gt;"",IFERROR(_xlfn.CHOOSECOLS(_xlfn.TEXTSPLIT(N224,"--"),2),""),"")</f>
        <v>Legume ByProducts</v>
      </c>
      <c r="Q224" s="145" t="str">
        <f t="shared" si="22"/>
        <v>Soybean--Soybean Hull</v>
      </c>
    </row>
    <row r="225" spans="1:17" ht="15" thickBot="1" x14ac:dyDescent="0.4">
      <c r="A225" s="144" t="str">
        <v>AOM_001561</v>
      </c>
      <c r="B225" s="144" t="str">
        <v>Ulva lactuca</v>
      </c>
      <c r="C225" s="144" t="str">
        <v>Sea Lettuce</v>
      </c>
      <c r="D225" s="144" t="str">
        <v>Ulva lactuca</v>
      </c>
      <c r="E225" s="144" t="str">
        <f t="shared" si="18"/>
        <v>Sea Lettuce;Ulva lactuca</v>
      </c>
      <c r="F225" s="144" t="str">
        <v>Management--Livestock Management--Feed Characteristic--Feed Composition--Feed Ingredient--Forage Plants--Aquatic Plants--Ulva lactuca----</v>
      </c>
      <c r="G225" s="143" t="str" cm="1">
        <f t="array" ref="G225">IFERROR(SUBSTITUTE(_xlfn.CHOOSECOLS(_xlfn.TEXTSPLIT(_xlfn.TEXTJOIN("|",,F225),"Feed Ingredient--","|",TRUE),2),"----",""),"")</f>
        <v>Forage Plants--Aquatic Plants--Ulva lactuca</v>
      </c>
      <c r="H225" s="143" t="str">
        <f t="shared" si="19"/>
        <v>Forage Plants--Aquatic Plants--Ulva lactuca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AOM_001561$Forage Plants--Aquatic Plants--Ulva lactuca;AOM_001561$Forage Plants--Aquatic Plants--Sea Lettuce;AOM_001561$Forage Plants--Aquatic Plants--Ulva lactuca</v>
      </c>
      <c r="L225" s="144" t="str">
        <v>AOM_001891$Crop Byproduct--Legume ByProducts--Soybean--Glycine max Hull</v>
      </c>
      <c r="M225" s="144" t="str" cm="1">
        <f t="array" ref="M225:N225">IF(L225&lt;&gt;"",_xlfn.TEXTSPLIT(L225, "$"),"")</f>
        <v>AOM_001891</v>
      </c>
      <c r="N225" s="144" t="str">
        <v>Crop Byproduct--Legume ByProducts--Soybean--Glycine max Hull</v>
      </c>
      <c r="O225" s="144" t="str" cm="1">
        <f t="array" ref="O225">IF(L225&lt;&gt;"",_xlfn.CHOOSECOLS(_xlfn.TEXTSPLIT(N225,"--"),1),"")</f>
        <v>Crop Byproduct</v>
      </c>
      <c r="P225" s="144" t="str" cm="1">
        <f t="array" ref="P225">IF(L225&lt;&gt;"",IFERROR(_xlfn.CHOOSECOLS(_xlfn.TEXTSPLIT(N225,"--"),2),""),"")</f>
        <v>Legume ByProducts</v>
      </c>
      <c r="Q225" s="144" t="str">
        <f t="shared" si="22"/>
        <v>Soybean--Glycine max Hull</v>
      </c>
    </row>
    <row r="226" spans="1:17" ht="15" thickBot="1" x14ac:dyDescent="0.4">
      <c r="A226" s="145" t="str">
        <v>AOM_001563</v>
      </c>
      <c r="B226" s="145" t="str">
        <v>Ulva rigida</v>
      </c>
      <c r="C226" s="145" t="str">
        <v/>
      </c>
      <c r="D226" s="145" t="str">
        <v/>
      </c>
      <c r="E226" s="145" t="str">
        <f t="shared" si="18"/>
        <v/>
      </c>
      <c r="F226" s="145" t="str">
        <v>Management--Livestock Management--Feed Characteristic--Feed Composition--Feed Ingredient--Forage Plants--Aquatic Plants--Ulva rigida----</v>
      </c>
      <c r="G226" s="143" t="str" cm="1">
        <f t="array" ref="G226">IFERROR(SUBSTITUTE(_xlfn.CHOOSECOLS(_xlfn.TEXTSPLIT(_xlfn.TEXTJOIN("|",,F226),"Feed Ingredient--","|",TRUE),2),"----",""),"")</f>
        <v>Forage Plants--Aquatic Plants--Ulva rigida</v>
      </c>
      <c r="H226" s="143" t="str">
        <f t="shared" si="19"/>
        <v>Forage Plants--Aquatic Plants--Ulva rigida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AOM_001563$Forage Plants--Aquatic Plants--Ulva rigida</v>
      </c>
      <c r="L226" s="145" t="str">
        <v>AOM_000610$Crop Byproduct--Legume ByProducts--Soybean--Soybean Cake</v>
      </c>
      <c r="M226" s="145" t="str" cm="1">
        <f t="array" ref="M226:N226">IF(L226&lt;&gt;"",_xlfn.TEXTSPLIT(L226, "$"),"")</f>
        <v>AOM_000610</v>
      </c>
      <c r="N226" s="145" t="str">
        <v>Crop Byproduct--Legume ByProducts--Soybean--Soybean Cake</v>
      </c>
      <c r="O226" s="145" t="str" cm="1">
        <f t="array" ref="O226">IF(L226&lt;&gt;"",_xlfn.CHOOSECOLS(_xlfn.TEXTSPLIT(N226,"--"),1),"")</f>
        <v>Crop Byproduct</v>
      </c>
      <c r="P226" s="145" t="str" cm="1">
        <f t="array" ref="P226">IF(L226&lt;&gt;"",IFERROR(_xlfn.CHOOSECOLS(_xlfn.TEXTSPLIT(N226,"--"),2),""),"")</f>
        <v>Legume ByProducts</v>
      </c>
      <c r="Q226" s="145" t="str">
        <f t="shared" si="22"/>
        <v>Soybean--Soybean Cake</v>
      </c>
    </row>
    <row r="227" spans="1:17" ht="15" thickBot="1" x14ac:dyDescent="0.4">
      <c r="A227" s="144" t="str">
        <v>AOM_001565</v>
      </c>
      <c r="B227" s="144" t="str">
        <v>Vallisneria aethiopica</v>
      </c>
      <c r="C227" s="144" t="str">
        <v/>
      </c>
      <c r="D227" s="144" t="str">
        <v>Vallisneria aethiopica</v>
      </c>
      <c r="E227" s="144" t="str">
        <f t="shared" si="18"/>
        <v>Vallisneria aethiopica</v>
      </c>
      <c r="F227" s="144" t="str">
        <v>Management--Livestock Management--Feed Characteristic--Feed Composition--Feed Ingredient--Forage Plants--Aquatic Plants--Vallisneria aethiopica----</v>
      </c>
      <c r="G227" s="143" t="str" cm="1">
        <f t="array" ref="G227">IFERROR(SUBSTITUTE(_xlfn.CHOOSECOLS(_xlfn.TEXTSPLIT(_xlfn.TEXTJOIN("|",,F227),"Feed Ingredient--","|",TRUE),2),"----",""),"")</f>
        <v>Forage Plants--Aquatic Plants--Vallisneria aethiopica</v>
      </c>
      <c r="H227" s="143" t="str">
        <f t="shared" si="19"/>
        <v>Forage Plants--Aquatic Plants--Vallisneria aethiopica</v>
      </c>
      <c r="I227" s="143">
        <f t="shared" si="20"/>
        <v>2</v>
      </c>
      <c r="J227" s="143" t="str">
        <f t="shared" si="21"/>
        <v>Forage Plants--Aquatic Plants</v>
      </c>
      <c r="K227" s="143" t="str" cm="1">
        <f t="array" ref="K227">IF(G227&lt;&gt;"",_xlfn.TEXTJOIN(";",TRUE,
CONCATENATE(A227,"$",H227),
IF(E227="","",IF(I227&lt;&gt;0,CONCATENATE(A227,"$",J227,"--",_xlfn.TEXTSPLIT(E227,";",TRUE,FALSE)),CONCATENATE(A227,"$",_xlfn.TEXTSPLIT(E227,";",TRUE,FALSE))))),"")</f>
        <v>AOM_001565$Forage Plants--Aquatic Plants--Vallisneria aethiopica;AOM_001565$Forage Plants--Aquatic Plants--Vallisneria aethiopica</v>
      </c>
      <c r="L227" s="144" t="str">
        <v>AOM_000610$Crop Byproduct--Legume ByProducts--Soybean--Glycine max Cake</v>
      </c>
      <c r="M227" s="144" t="str" cm="1">
        <f t="array" ref="M227:N227">IF(L227&lt;&gt;"",_xlfn.TEXTSPLIT(L227, "$"),"")</f>
        <v>AOM_000610</v>
      </c>
      <c r="N227" s="144" t="str">
        <v>Crop Byproduct--Legume ByProducts--Soybean--Glycine max Cake</v>
      </c>
      <c r="O227" s="144" t="str" cm="1">
        <f t="array" ref="O227">IF(L227&lt;&gt;"",_xlfn.CHOOSECOLS(_xlfn.TEXTSPLIT(N227,"--"),1),"")</f>
        <v>Crop Byproduct</v>
      </c>
      <c r="P227" s="144" t="str" cm="1">
        <f t="array" ref="P227">IF(L227&lt;&gt;"",IFERROR(_xlfn.CHOOSECOLS(_xlfn.TEXTSPLIT(N227,"--"),2),""),"")</f>
        <v>Legume ByProducts</v>
      </c>
      <c r="Q227" s="144" t="str">
        <f t="shared" si="22"/>
        <v>Soybean--Glycine max Cake</v>
      </c>
    </row>
    <row r="228" spans="1:17" ht="15" thickBot="1" x14ac:dyDescent="0.4">
      <c r="A228" s="145" t="str">
        <v>AOM_001379</v>
      </c>
      <c r="B228" s="145" t="str">
        <v>Andropogon</v>
      </c>
      <c r="C228" s="145" t="str">
        <v/>
      </c>
      <c r="D228" s="145" t="str">
        <v>Andropogon spp</v>
      </c>
      <c r="E228" s="145" t="str">
        <f t="shared" si="18"/>
        <v>Andropogon spp</v>
      </c>
      <c r="F228" s="145" t="str">
        <v>Management--Livestock Management--Feed Characteristic--Feed Composition--Feed Ingredient--Forage Plants--Cereal and Grass Forages--Andropogon----</v>
      </c>
      <c r="G228" s="143" t="str" cm="1">
        <f t="array" ref="G228">IFERROR(SUBSTITUTE(_xlfn.CHOOSECOLS(_xlfn.TEXTSPLIT(_xlfn.TEXTJOIN("|",,F228),"Feed Ingredient--","|",TRUE),2),"----",""),"")</f>
        <v>Forage Plants--Cereal and Grass Forages--Andropogon</v>
      </c>
      <c r="H228" s="143" t="str">
        <f t="shared" si="19"/>
        <v>Forage Plants--Cereal and Grass Forages--Andropogon</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AOM_001379$Forage Plants--Cereal and Grass Forages--Andropogon;AOM_001379$Forage Plants--Cereal and Grass Forages--Andropogon spp</v>
      </c>
      <c r="L228" s="145" t="str">
        <v>AOM_000611$Crop Byproduct--Legume ByProducts--Soybean--Soybean Full Fat Cake</v>
      </c>
      <c r="M228" s="145" t="str" cm="1">
        <f t="array" ref="M228:N228">IF(L228&lt;&gt;"",_xlfn.TEXTSPLIT(L228, "$"),"")</f>
        <v>AOM_000611</v>
      </c>
      <c r="N228" s="145" t="str">
        <v>Crop Byproduct--Legume ByProducts--Soybean--Soybean Full Fat Cake</v>
      </c>
      <c r="O228" s="145" t="str" cm="1">
        <f t="array" ref="O228">IF(L228&lt;&gt;"",_xlfn.CHOOSECOLS(_xlfn.TEXTSPLIT(N228,"--"),1),"")</f>
        <v>Crop Byproduct</v>
      </c>
      <c r="P228" s="145" t="str" cm="1">
        <f t="array" ref="P228">IF(L228&lt;&gt;"",IFERROR(_xlfn.CHOOSECOLS(_xlfn.TEXTSPLIT(N228,"--"),2),""),"")</f>
        <v>Legume ByProducts</v>
      </c>
      <c r="Q228" s="145" t="str">
        <f t="shared" si="22"/>
        <v>Soybean--Soybean Full Fat Cake</v>
      </c>
    </row>
    <row r="229" spans="1:17" ht="15" thickBot="1" x14ac:dyDescent="0.4">
      <c r="A229" s="144" t="str">
        <v>AOM_001380</v>
      </c>
      <c r="B229" s="144" t="str">
        <v>Andropogon gayanus</v>
      </c>
      <c r="C229" s="144" t="str">
        <v>Gamba grass;Bluestem</v>
      </c>
      <c r="D229" s="144" t="str">
        <v>Andropogon gayanus</v>
      </c>
      <c r="E229" s="144" t="str">
        <f t="shared" si="18"/>
        <v>Gamba grass;Bluestem;Andropogon gayanus</v>
      </c>
      <c r="F229" s="144" t="str">
        <v>Management--Livestock Management--Feed Characteristic--Feed Composition--Feed Ingredient--Forage Plants--Cereal and Grass Forages--Andropogon gayanus----</v>
      </c>
      <c r="G229" s="143" t="str" cm="1">
        <f t="array" ref="G229">IFERROR(SUBSTITUTE(_xlfn.CHOOSECOLS(_xlfn.TEXTSPLIT(_xlfn.TEXTJOIN("|",,F229),"Feed Ingredient--","|",TRUE),2),"----",""),"")</f>
        <v>Forage Plants--Cereal and Grass Forages--Andropogon gayanus</v>
      </c>
      <c r="H229" s="143" t="str">
        <f t="shared" si="19"/>
        <v>Forage Plants--Cereal and Grass Forages--Andropogon gayanus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AOM_001380$Forage Plants--Cereal and Grass Forages--Andropogon gayanus;AOM_001380$Forage Plants--Cereal and Grass Forages--Gamba grass;AOM_001380$Forage Plants--Cereal and Grass Forages--Bluestem;AOM_001380$Forage Plants--Cereal and Grass Forages--Andropogon gayanus</v>
      </c>
      <c r="L229" s="144" t="str">
        <v>AOM_000611$Crop Byproduct--Legume ByProducts--Soybean--Soybean Oil Cake Full Fat</v>
      </c>
      <c r="M229" s="144" t="str" cm="1">
        <f t="array" ref="M229:N229">IF(L229&lt;&gt;"",_xlfn.TEXTSPLIT(L229, "$"),"")</f>
        <v>AOM_000611</v>
      </c>
      <c r="N229" s="144" t="str">
        <v>Crop Byproduct--Legume ByProducts--Soybean--Soybean Oil Cake Full Fat</v>
      </c>
      <c r="O229" s="144" t="str" cm="1">
        <f t="array" ref="O229">IF(L229&lt;&gt;"",_xlfn.CHOOSECOLS(_xlfn.TEXTSPLIT(N229,"--"),1),"")</f>
        <v>Crop Byproduct</v>
      </c>
      <c r="P229" s="144" t="str" cm="1">
        <f t="array" ref="P229">IF(L229&lt;&gt;"",IFERROR(_xlfn.CHOOSECOLS(_xlfn.TEXTSPLIT(N229,"--"),2),""),"")</f>
        <v>Legume ByProducts</v>
      </c>
      <c r="Q229" s="144" t="str">
        <f t="shared" si="22"/>
        <v>Soybean--Soybean Oil Cake Full Fat</v>
      </c>
    </row>
    <row r="230" spans="1:17" ht="15" thickBot="1" x14ac:dyDescent="0.4">
      <c r="A230" s="145" t="str">
        <v>AOM_001382</v>
      </c>
      <c r="B230" s="145" t="str">
        <v>Andropogon abyssinica</v>
      </c>
      <c r="C230" s="145" t="str">
        <v/>
      </c>
      <c r="D230" s="145" t="str">
        <v>Andropogon abyssinica</v>
      </c>
      <c r="E230" s="145" t="str">
        <f t="shared" si="18"/>
        <v>Andropogon abyssinica</v>
      </c>
      <c r="F230" s="145" t="str">
        <v>Management--Livestock Management--Feed Characteristic--Feed Composition--Feed Ingredient--Forage Plants--Cereal and Grass Forages--Andropogon abyssinica----</v>
      </c>
      <c r="G230" s="143" t="str" cm="1">
        <f t="array" ref="G230">IFERROR(SUBSTITUTE(_xlfn.CHOOSECOLS(_xlfn.TEXTSPLIT(_xlfn.TEXTJOIN("|",,F230),"Feed Ingredient--","|",TRUE),2),"----",""),"")</f>
        <v>Forage Plants--Cereal and Grass Forages--Andropogon abyssinica</v>
      </c>
      <c r="H230" s="143" t="str">
        <f t="shared" si="19"/>
        <v>Forage Plants--Cereal and Grass Forages--Andropogon abyssinica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AOM_001382$Forage Plants--Cereal and Grass Forages--Andropogon abyssinica;AOM_001382$Forage Plants--Cereal and Grass Forages--Andropogon abyssinica</v>
      </c>
      <c r="L230" s="145" t="str">
        <v>AOM_000611$Crop Byproduct--Legume ByProducts--Soybean--Glycine max Full Fat Cake</v>
      </c>
      <c r="M230" s="145" t="str" cm="1">
        <f t="array" ref="M230:N230">IF(L230&lt;&gt;"",_xlfn.TEXTSPLIT(L230, "$"),"")</f>
        <v>AOM_000611</v>
      </c>
      <c r="N230" s="145" t="str">
        <v>Crop Byproduct--Legume ByProducts--Soybean--Glycine max Full Fat Cake</v>
      </c>
      <c r="O230" s="145" t="str" cm="1">
        <f t="array" ref="O230">IF(L230&lt;&gt;"",_xlfn.CHOOSECOLS(_xlfn.TEXTSPLIT(N230,"--"),1),"")</f>
        <v>Crop Byproduct</v>
      </c>
      <c r="P230" s="145" t="str" cm="1">
        <f t="array" ref="P230">IF(L230&lt;&gt;"",IFERROR(_xlfn.CHOOSECOLS(_xlfn.TEXTSPLIT(N230,"--"),2),""),"")</f>
        <v>Legume ByProducts</v>
      </c>
      <c r="Q230" s="145" t="str">
        <f t="shared" si="22"/>
        <v>Soybean--Glycine max Full Fat Cake</v>
      </c>
    </row>
    <row r="231" spans="1:17" ht="15" thickBot="1" x14ac:dyDescent="0.4">
      <c r="A231" s="144" t="str">
        <v>AOM_001383</v>
      </c>
      <c r="B231" s="144" t="str">
        <v>Andropogon guianensis</v>
      </c>
      <c r="C231" s="144" t="str">
        <v/>
      </c>
      <c r="D231" s="144" t="str">
        <v>Andropogon guianensis</v>
      </c>
      <c r="E231" s="144" t="str">
        <f t="shared" si="18"/>
        <v>Andropogon guianensis</v>
      </c>
      <c r="F231" s="144" t="str">
        <v>Management--Livestock Management--Feed Characteristic--Feed Composition--Feed Ingredient--Forage Plants--Cereal and Grass Forages--Andropogon guianensis----</v>
      </c>
      <c r="G231" s="143" t="str" cm="1">
        <f t="array" ref="G231">IFERROR(SUBSTITUTE(_xlfn.CHOOSECOLS(_xlfn.TEXTSPLIT(_xlfn.TEXTJOIN("|",,F231),"Feed Ingredient--","|",TRUE),2),"----",""),"")</f>
        <v>Forage Plants--Cereal and Grass Forages--Andropogon guianensis</v>
      </c>
      <c r="H231" s="143" t="str">
        <f t="shared" si="19"/>
        <v>Forage Plants--Cereal and Grass Forages--Andropogon guianensis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AOM_001383$Forage Plants--Cereal and Grass Forages--Andropogon guianensis;AOM_001383$Forage Plants--Cereal and Grass Forages--Andropogon guianensis</v>
      </c>
      <c r="L231" s="144" t="str">
        <v>AOM_000614$Crop Byproduct--Legume ByProducts--Soybean--Soybean Residue</v>
      </c>
      <c r="M231" s="144" t="str" cm="1">
        <f t="array" ref="M231:N231">IF(L231&lt;&gt;"",_xlfn.TEXTSPLIT(L231, "$"),"")</f>
        <v>AOM_000614</v>
      </c>
      <c r="N231" s="144" t="str">
        <v>Crop Byproduct--Legume ByProducts--Soybean--Soybean Residue</v>
      </c>
      <c r="O231" s="144" t="str" cm="1">
        <f t="array" ref="O231">IF(L231&lt;&gt;"",_xlfn.CHOOSECOLS(_xlfn.TEXTSPLIT(N231,"--"),1),"")</f>
        <v>Crop Byproduct</v>
      </c>
      <c r="P231" s="144" t="str" cm="1">
        <f t="array" ref="P231">IF(L231&lt;&gt;"",IFERROR(_xlfn.CHOOSECOLS(_xlfn.TEXTSPLIT(N231,"--"),2),""),"")</f>
        <v>Legume ByProducts</v>
      </c>
      <c r="Q231" s="144" t="str">
        <f t="shared" si="22"/>
        <v>Soybean--Soybean Residue</v>
      </c>
    </row>
    <row r="232" spans="1:17" ht="15" thickBot="1" x14ac:dyDescent="0.4">
      <c r="A232" s="145" t="str">
        <v>AOM_001457</v>
      </c>
      <c r="B232" s="145" t="str">
        <v>Aristida adscensionis</v>
      </c>
      <c r="C232" s="145" t="str">
        <v/>
      </c>
      <c r="D232" s="145" t="str">
        <v>Aristida adscensionis</v>
      </c>
      <c r="E232" s="145" t="str">
        <f t="shared" si="18"/>
        <v>Aristida adscensionis</v>
      </c>
      <c r="F232" s="145" t="str">
        <v>Management--Livestock Management--Feed Characteristic--Feed Composition--Feed Ingredient--Forage Plants--Cereal and Grass Forages--Aristida adscensionis----</v>
      </c>
      <c r="G232" s="143" t="str" cm="1">
        <f t="array" ref="G232">IFERROR(SUBSTITUTE(_xlfn.CHOOSECOLS(_xlfn.TEXTSPLIT(_xlfn.TEXTJOIN("|",,F232),"Feed Ingredient--","|",TRUE),2),"----",""),"")</f>
        <v>Forage Plants--Cereal and Grass Forages--Aristida adscensionis</v>
      </c>
      <c r="H232" s="143" t="str">
        <f t="shared" si="19"/>
        <v>Forage Plants--Cereal and Grass Forages--Aristida adscensionis</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AOM_001457$Forage Plants--Cereal and Grass Forages--Aristida adscensionis;AOM_001457$Forage Plants--Cereal and Grass Forages--Aristida adscensionis</v>
      </c>
      <c r="L232" s="145" t="str">
        <v>AOM_000614$Crop Byproduct--Legume ByProducts--Soybean--Glycine max Residue</v>
      </c>
      <c r="M232" s="145" t="str" cm="1">
        <f t="array" ref="M232:N232">IF(L232&lt;&gt;"",_xlfn.TEXTSPLIT(L232, "$"),"")</f>
        <v>AOM_000614</v>
      </c>
      <c r="N232" s="145" t="str">
        <v>Crop Byproduct--Legume ByProducts--Soybean--Glycine max Residue</v>
      </c>
      <c r="O232" s="145" t="str" cm="1">
        <f t="array" ref="O232">IF(L232&lt;&gt;"",_xlfn.CHOOSECOLS(_xlfn.TEXTSPLIT(N232,"--"),1),"")</f>
        <v>Crop Byproduct</v>
      </c>
      <c r="P232" s="145" t="str" cm="1">
        <f t="array" ref="P232">IF(L232&lt;&gt;"",IFERROR(_xlfn.CHOOSECOLS(_xlfn.TEXTSPLIT(N232,"--"),2),""),"")</f>
        <v>Legume ByProducts</v>
      </c>
      <c r="Q232" s="145" t="str">
        <f t="shared" si="22"/>
        <v>Soybean--Glycine max Residue</v>
      </c>
    </row>
    <row r="233" spans="1:17" ht="15" thickBot="1" x14ac:dyDescent="0.4">
      <c r="A233" s="144" t="str">
        <v>AOM_001456</v>
      </c>
      <c r="B233" s="144" t="str">
        <v>Aristida spp.</v>
      </c>
      <c r="C233" s="144" t="str">
        <v/>
      </c>
      <c r="D233" s="144" t="str">
        <v>Aristida spp</v>
      </c>
      <c r="E233" s="144" t="str">
        <f t="shared" si="18"/>
        <v>Aristida spp</v>
      </c>
      <c r="F233" s="144" t="str">
        <v>Management--Livestock Management--Feed Characteristic--Feed Composition--Feed Ingredient--Forage Plants--Cereal and Grass Forages--Aristida spp.----</v>
      </c>
      <c r="G233" s="143" t="str" cm="1">
        <f t="array" ref="G233">IFERROR(SUBSTITUTE(_xlfn.CHOOSECOLS(_xlfn.TEXTSPLIT(_xlfn.TEXTJOIN("|",,F233),"Feed Ingredient--","|",TRUE),2),"----",""),"")</f>
        <v>Forage Plants--Cereal and Grass Forages--Aristida spp.</v>
      </c>
      <c r="H233" s="143" t="str">
        <f t="shared" si="19"/>
        <v>Forage Plants--Cereal and Grass Forages--Aristida spp.</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AOM_001456$Forage Plants--Cereal and Grass Forages--Aristida spp.;AOM_001456$Forage Plants--Cereal and Grass Forages--Aristida spp</v>
      </c>
      <c r="L233" s="144" t="str">
        <v>AOM_001272$Crop Byproduct--Legume ByProducts--Soybean--Soybean Shell</v>
      </c>
      <c r="M233" s="144" t="str" cm="1">
        <f t="array" ref="M233:N233">IF(L233&lt;&gt;"",_xlfn.TEXTSPLIT(L233, "$"),"")</f>
        <v>AOM_001272</v>
      </c>
      <c r="N233" s="144" t="str">
        <v>Crop Byproduct--Legume ByProducts--Soybean--Soybean Shell</v>
      </c>
      <c r="O233" s="144" t="str" cm="1">
        <f t="array" ref="O233">IF(L233&lt;&gt;"",_xlfn.CHOOSECOLS(_xlfn.TEXTSPLIT(N233,"--"),1),"")</f>
        <v>Crop Byproduct</v>
      </c>
      <c r="P233" s="144" t="str" cm="1">
        <f t="array" ref="P233">IF(L233&lt;&gt;"",IFERROR(_xlfn.CHOOSECOLS(_xlfn.TEXTSPLIT(N233,"--"),2),""),"")</f>
        <v>Legume ByProducts</v>
      </c>
      <c r="Q233" s="144" t="str">
        <f t="shared" si="22"/>
        <v>Soybean--Soybean Shell</v>
      </c>
    </row>
    <row r="234" spans="1:17" ht="15" thickBot="1" x14ac:dyDescent="0.4">
      <c r="A234" s="145" t="str">
        <v>AOM_001458</v>
      </c>
      <c r="B234" s="145" t="str">
        <v>Bothriochloa</v>
      </c>
      <c r="C234" s="145" t="str">
        <v/>
      </c>
      <c r="D234" s="145" t="str">
        <v>Bothriochloa spp</v>
      </c>
      <c r="E234" s="145" t="str">
        <f t="shared" si="18"/>
        <v>Bothriochloa spp</v>
      </c>
      <c r="F234" s="145" t="str">
        <v>Management--Livestock Management--Feed Characteristic--Feed Composition--Feed Ingredient--Forage Plants--Cereal and Grass Forages--Bothriochloa----</v>
      </c>
      <c r="G234" s="143" t="str" cm="1">
        <f t="array" ref="G234">IFERROR(SUBSTITUTE(_xlfn.CHOOSECOLS(_xlfn.TEXTSPLIT(_xlfn.TEXTJOIN("|",,F234),"Feed Ingredient--","|",TRUE),2),"----",""),"")</f>
        <v>Forage Plants--Cereal and Grass Forages--Bothriochloa</v>
      </c>
      <c r="H234" s="143" t="str">
        <f t="shared" si="19"/>
        <v>Forage Plants--Cereal and Grass Forages--Bothriochloa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AOM_001458$Forage Plants--Cereal and Grass Forages--Bothriochloa;AOM_001458$Forage Plants--Cereal and Grass Forages--Bothriochloa spp</v>
      </c>
      <c r="L234" s="145" t="str">
        <v>AOM_001272$Crop Byproduct--Legume ByProducts--Soybean--Glycine max Shell</v>
      </c>
      <c r="M234" s="145" t="str" cm="1">
        <f t="array" ref="M234:N234">IF(L234&lt;&gt;"",_xlfn.TEXTSPLIT(L234, "$"),"")</f>
        <v>AOM_001272</v>
      </c>
      <c r="N234" s="145" t="str">
        <v>Crop Byproduct--Legume ByProducts--Soybean--Glycine max Shell</v>
      </c>
      <c r="O234" s="145" t="str" cm="1">
        <f t="array" ref="O234">IF(L234&lt;&gt;"",_xlfn.CHOOSECOLS(_xlfn.TEXTSPLIT(N234,"--"),1),"")</f>
        <v>Crop Byproduct</v>
      </c>
      <c r="P234" s="145" t="str" cm="1">
        <f t="array" ref="P234">IF(L234&lt;&gt;"",IFERROR(_xlfn.CHOOSECOLS(_xlfn.TEXTSPLIT(N234,"--"),2),""),"")</f>
        <v>Legume ByProducts</v>
      </c>
      <c r="Q234" s="145" t="str">
        <f t="shared" si="22"/>
        <v>Soybean--Glycine max Shell</v>
      </c>
    </row>
    <row r="235" spans="1:17" ht="15" thickBot="1" x14ac:dyDescent="0.4">
      <c r="A235" s="144" t="str">
        <v>AOM_001460</v>
      </c>
      <c r="B235" s="144" t="str">
        <v>Bothriochloa insculpta</v>
      </c>
      <c r="C235" s="144" t="str">
        <v/>
      </c>
      <c r="D235" s="144" t="str">
        <v>Bothriochloa insculpta</v>
      </c>
      <c r="E235" s="144" t="str">
        <f t="shared" si="18"/>
        <v>Bothriochloa insculpta</v>
      </c>
      <c r="F235" s="144" t="str">
        <v>Management--Livestock Management--Feed Characteristic--Feed Composition--Feed Ingredient--Forage Plants--Cereal and Grass Forages--Bothriochloa insculpta----</v>
      </c>
      <c r="G235" s="143" t="str" cm="1">
        <f t="array" ref="G235">IFERROR(SUBSTITUTE(_xlfn.CHOOSECOLS(_xlfn.TEXTSPLIT(_xlfn.TEXTJOIN("|",,F235),"Feed Ingredient--","|",TRUE),2),"----",""),"")</f>
        <v>Forage Plants--Cereal and Grass Forages--Bothriochloa insculpta</v>
      </c>
      <c r="H235" s="143" t="str">
        <f t="shared" si="19"/>
        <v>Forage Plants--Cereal and Grass Forages--Bothriochloa insculpta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AOM_001460$Forage Plants--Cereal and Grass Forages--Bothriochloa insculpta;AOM_001460$Forage Plants--Cereal and Grass Forages--Bothriochloa insculpta</v>
      </c>
      <c r="L235" s="144" t="str">
        <v>AOM_001271$Crop Byproduct--Legume ByProducts--Soybean--Soybean Straw</v>
      </c>
      <c r="M235" s="144" t="str" cm="1">
        <f t="array" ref="M235:N235">IF(L235&lt;&gt;"",_xlfn.TEXTSPLIT(L235, "$"),"")</f>
        <v>AOM_001271</v>
      </c>
      <c r="N235" s="144" t="str">
        <v>Crop Byproduct--Legume ByProducts--Soybean--Soybean Straw</v>
      </c>
      <c r="O235" s="144" t="str" cm="1">
        <f t="array" ref="O235">IF(L235&lt;&gt;"",_xlfn.CHOOSECOLS(_xlfn.TEXTSPLIT(N235,"--"),1),"")</f>
        <v>Crop Byproduct</v>
      </c>
      <c r="P235" s="144" t="str" cm="1">
        <f t="array" ref="P235">IF(L235&lt;&gt;"",IFERROR(_xlfn.CHOOSECOLS(_xlfn.TEXTSPLIT(N235,"--"),2),""),"")</f>
        <v>Legume ByProducts</v>
      </c>
      <c r="Q235" s="144" t="str">
        <f t="shared" si="22"/>
        <v>Soybean--Soybean Straw</v>
      </c>
    </row>
    <row r="236" spans="1:17" ht="15" thickBot="1" x14ac:dyDescent="0.4">
      <c r="A236" s="145" t="str">
        <v>AOM_001395</v>
      </c>
      <c r="B236" s="145" t="str">
        <v>Bracharia</v>
      </c>
      <c r="C236" s="145" t="str">
        <v/>
      </c>
      <c r="D236" s="145" t="str">
        <v>Bracharia</v>
      </c>
      <c r="E236" s="145" t="str">
        <f t="shared" si="18"/>
        <v>Bracharia</v>
      </c>
      <c r="F236" s="145" t="str">
        <v>Management--Livestock Management--Feed Characteristic--Feed Composition--Feed Ingredient--Forage Plants--Cereal and Grass Forages--Bracharia----</v>
      </c>
      <c r="G236" s="143" t="str" cm="1">
        <f t="array" ref="G236">IFERROR(SUBSTITUTE(_xlfn.CHOOSECOLS(_xlfn.TEXTSPLIT(_xlfn.TEXTJOIN("|",,F236),"Feed Ingredient--","|",TRUE),2),"----",""),"")</f>
        <v>Forage Plants--Cereal and Grass Forages--Bracharia</v>
      </c>
      <c r="H236" s="143" t="str">
        <f t="shared" si="19"/>
        <v>Forage Plants--Cereal and Grass Forages--Bracharia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AOM_001395$Forage Plants--Cereal and Grass Forages--Bracharia;AOM_001395$Forage Plants--Cereal and Grass Forages--Bracharia</v>
      </c>
      <c r="L236" s="145" t="str">
        <v>AOM_001271$Crop Byproduct--Legume ByProducts--Soybean--Soybean Stover</v>
      </c>
      <c r="M236" s="145" t="str" cm="1">
        <f t="array" ref="M236:N236">IF(L236&lt;&gt;"",_xlfn.TEXTSPLIT(L236, "$"),"")</f>
        <v>AOM_001271</v>
      </c>
      <c r="N236" s="145" t="str">
        <v>Crop Byproduct--Legume ByProducts--Soybean--Soybean Stover</v>
      </c>
      <c r="O236" s="145" t="str" cm="1">
        <f t="array" ref="O236">IF(L236&lt;&gt;"",_xlfn.CHOOSECOLS(_xlfn.TEXTSPLIT(N236,"--"),1),"")</f>
        <v>Crop Byproduct</v>
      </c>
      <c r="P236" s="145" t="str" cm="1">
        <f t="array" ref="P236">IF(L236&lt;&gt;"",IFERROR(_xlfn.CHOOSECOLS(_xlfn.TEXTSPLIT(N236,"--"),2),""),"")</f>
        <v>Legume ByProducts</v>
      </c>
      <c r="Q236" s="145" t="str">
        <f t="shared" si="22"/>
        <v>Soybean--Soybean Stover</v>
      </c>
    </row>
    <row r="237" spans="1:17" ht="15" thickBot="1" x14ac:dyDescent="0.4">
      <c r="A237" s="144" t="str">
        <v>AOM_001397</v>
      </c>
      <c r="B237" s="144" t="str">
        <v>Bracharia decumbens</v>
      </c>
      <c r="C237" s="144" t="str">
        <v/>
      </c>
      <c r="D237" s="144" t="str">
        <v>Bracharia decumbens</v>
      </c>
      <c r="E237" s="144" t="str">
        <f t="shared" si="18"/>
        <v>Bracharia decumbens</v>
      </c>
      <c r="F237" s="144" t="str">
        <v>Management--Livestock Management--Feed Characteristic--Feed Composition--Feed Ingredient--Forage Plants--Cereal and Grass Forages--Bracharia decumbens----</v>
      </c>
      <c r="G237" s="143" t="str" cm="1">
        <f t="array" ref="G237">IFERROR(SUBSTITUTE(_xlfn.CHOOSECOLS(_xlfn.TEXTSPLIT(_xlfn.TEXTJOIN("|",,F237),"Feed Ingredient--","|",TRUE),2),"----",""),"")</f>
        <v>Forage Plants--Cereal and Grass Forages--Bracharia decumbens</v>
      </c>
      <c r="H237" s="143" t="str">
        <f t="shared" si="19"/>
        <v>Forage Plants--Cereal and Grass Forages--Bracharia decumbens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AOM_001397$Forage Plants--Cereal and Grass Forages--Bracharia decumbens;AOM_001397$Forage Plants--Cereal and Grass Forages--Bracharia decumbens</v>
      </c>
      <c r="L237" s="144" t="str">
        <v>AOM_001271$Crop Byproduct--Legume ByProducts--Soybean--Glycine max Straw</v>
      </c>
      <c r="M237" s="144" t="str" cm="1">
        <f t="array" ref="M237:N237">IF(L237&lt;&gt;"",_xlfn.TEXTSPLIT(L237, "$"),"")</f>
        <v>AOM_001271</v>
      </c>
      <c r="N237" s="144" t="str">
        <v>Crop Byproduct--Legume ByProducts--Soybean--Glycine max Straw</v>
      </c>
      <c r="O237" s="144" t="str" cm="1">
        <f t="array" ref="O237">IF(L237&lt;&gt;"",_xlfn.CHOOSECOLS(_xlfn.TEXTSPLIT(N237,"--"),1),"")</f>
        <v>Crop Byproduct</v>
      </c>
      <c r="P237" s="144" t="str" cm="1">
        <f t="array" ref="P237">IF(L237&lt;&gt;"",IFERROR(_xlfn.CHOOSECOLS(_xlfn.TEXTSPLIT(N237,"--"),2),""),"")</f>
        <v>Legume ByProducts</v>
      </c>
      <c r="Q237" s="144" t="str">
        <f t="shared" si="22"/>
        <v>Soybean--Glycine max Straw</v>
      </c>
    </row>
    <row r="238" spans="1:17" ht="15" thickBot="1" x14ac:dyDescent="0.4">
      <c r="A238" s="145" t="str">
        <v>AOM_001385</v>
      </c>
      <c r="B238" s="145" t="str">
        <v>Brachiaria brizantha</v>
      </c>
      <c r="C238" s="145" t="str">
        <v>Bread Grass;Palisade Grass;Braquiaria;Urochloa brizantha</v>
      </c>
      <c r="D238" s="145" t="str">
        <v>Brachiaria brizantha</v>
      </c>
      <c r="E238" s="145" t="str">
        <f t="shared" si="18"/>
        <v>Bread Grass;Palisade Grass;Braquiaria;Urochloa brizantha;Brachiaria brizantha</v>
      </c>
      <c r="F238" s="145" t="str">
        <v>Management--Livestock Management--Feed Characteristic--Feed Composition--Feed Ingredient--Forage Plants--Cereal and Grass Forages--Brachiaria brizantha----</v>
      </c>
      <c r="G238" s="143" t="str" cm="1">
        <f t="array" ref="G238">IFERROR(SUBSTITUTE(_xlfn.CHOOSECOLS(_xlfn.TEXTSPLIT(_xlfn.TEXTJOIN("|",,F238),"Feed Ingredient--","|",TRUE),2),"----",""),"")</f>
        <v>Forage Plants--Cereal and Grass Forages--Brachiaria brizantha</v>
      </c>
      <c r="H238" s="143" t="str">
        <f t="shared" si="19"/>
        <v>Forage Plants--Cereal and Grass Forages--Brachiaria brizantha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8" s="145" t="str">
        <v>AOM_001892$Crop Byproduct--Legume ByProducts--Soybean--Sorghum Threshed Top</v>
      </c>
      <c r="M238" s="145" t="str" cm="1">
        <f t="array" ref="M238:N238">IF(L238&lt;&gt;"",_xlfn.TEXTSPLIT(L238, "$"),"")</f>
        <v>AOM_001892</v>
      </c>
      <c r="N238" s="145" t="str">
        <v>Crop Byproduct--Legume ByProducts--Soybean--Sorghum Threshed Top</v>
      </c>
      <c r="O238" s="145" t="str" cm="1">
        <f t="array" ref="O238">IF(L238&lt;&gt;"",_xlfn.CHOOSECOLS(_xlfn.TEXTSPLIT(N238,"--"),1),"")</f>
        <v>Crop Byproduct</v>
      </c>
      <c r="P238" s="145" t="str" cm="1">
        <f t="array" ref="P238">IF(L238&lt;&gt;"",IFERROR(_xlfn.CHOOSECOLS(_xlfn.TEXTSPLIT(N238,"--"),2),""),"")</f>
        <v>Legume ByProducts</v>
      </c>
      <c r="Q238" s="145" t="str">
        <f t="shared" si="22"/>
        <v>Soybean--Sorghum Threshed Top</v>
      </c>
    </row>
    <row r="239" spans="1:17" ht="15" thickBot="1" x14ac:dyDescent="0.4">
      <c r="A239" s="144" t="str">
        <v>AOM_001398</v>
      </c>
      <c r="B239" s="144" t="str">
        <v>Brachiaria ruziziensis</v>
      </c>
      <c r="C239" s="144" t="str">
        <v/>
      </c>
      <c r="D239" s="144" t="str">
        <v>Brachiaria ruziziensis</v>
      </c>
      <c r="E239" s="144" t="str">
        <f t="shared" si="18"/>
        <v>Brachiaria ruziziensis</v>
      </c>
      <c r="F239" s="144" t="str">
        <v>Management--Livestock Management--Feed Characteristic--Feed Composition--Feed Ingredient--Forage Plants--Cereal and Grass Forages--Brachiaria ruziziensis----</v>
      </c>
      <c r="G239" s="143" t="str" cm="1">
        <f t="array" ref="G239">IFERROR(SUBSTITUTE(_xlfn.CHOOSECOLS(_xlfn.TEXTSPLIT(_xlfn.TEXTJOIN("|",,F239),"Feed Ingredient--","|",TRUE),2),"----",""),"")</f>
        <v>Forage Plants--Cereal and Grass Forages--Brachiaria ruziziensis</v>
      </c>
      <c r="H239" s="143" t="str">
        <f t="shared" si="19"/>
        <v>Forage Plants--Cereal and Grass Forages--Brachiaria ruziziensis</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AOM_001398$Forage Plants--Cereal and Grass Forages--Brachiaria ruziziensis;AOM_001398$Forage Plants--Cereal and Grass Forages--Brachiaria ruziziensis</v>
      </c>
      <c r="L239" s="144" t="str">
        <v>AOM_001892$Crop Byproduct--Legume ByProducts--Soybean--Glycine max Threshed Top</v>
      </c>
      <c r="M239" s="144" t="str" cm="1">
        <f t="array" ref="M239:N239">IF(L239&lt;&gt;"",_xlfn.TEXTSPLIT(L239, "$"),"")</f>
        <v>AOM_001892</v>
      </c>
      <c r="N239" s="144" t="str">
        <v>Crop Byproduct--Legume ByProducts--Soybean--Glycine max Threshed Top</v>
      </c>
      <c r="O239" s="144" t="str" cm="1">
        <f t="array" ref="O239">IF(L239&lt;&gt;"",_xlfn.CHOOSECOLS(_xlfn.TEXTSPLIT(N239,"--"),1),"")</f>
        <v>Crop Byproduct</v>
      </c>
      <c r="P239" s="144" t="str" cm="1">
        <f t="array" ref="P239">IF(L239&lt;&gt;"",IFERROR(_xlfn.CHOOSECOLS(_xlfn.TEXTSPLIT(N239,"--"),2),""),"")</f>
        <v>Legume ByProducts</v>
      </c>
      <c r="Q239" s="144" t="str">
        <f t="shared" si="22"/>
        <v>Soybean--Glycine max Threshed Top</v>
      </c>
    </row>
    <row r="240" spans="1:17" ht="15" thickBot="1" x14ac:dyDescent="0.4">
      <c r="A240" s="145" t="str">
        <v>AOM_001399</v>
      </c>
      <c r="B240" s="145" t="str">
        <v>Brachiaria serrata</v>
      </c>
      <c r="C240" s="145" t="str">
        <v/>
      </c>
      <c r="D240" s="145" t="str">
        <v>Brachiaria serrata</v>
      </c>
      <c r="E240" s="145" t="str">
        <f t="shared" si="18"/>
        <v>Brachiaria serrata</v>
      </c>
      <c r="F240" s="145" t="str">
        <v>Management--Livestock Management--Feed Characteristic--Feed Composition--Feed Ingredient--Forage Plants--Cereal and Grass Forages--Brachiaria serrata----</v>
      </c>
      <c r="G240" s="143" t="str" cm="1">
        <f t="array" ref="G240">IFERROR(SUBSTITUTE(_xlfn.CHOOSECOLS(_xlfn.TEXTSPLIT(_xlfn.TEXTJOIN("|",,F240),"Feed Ingredient--","|",TRUE),2),"----",""),"")</f>
        <v>Forage Plants--Cereal and Grass Forages--Brachiaria serrata</v>
      </c>
      <c r="H240" s="143" t="str">
        <f t="shared" si="19"/>
        <v>Forage Plants--Cereal and Grass Forages--Brachiaria serrata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AOM_001399$Forage Plants--Cereal and Grass Forages--Brachiaria serrata;AOM_001399$Forage Plants--Cereal and Grass Forages--Brachiaria serrata</v>
      </c>
      <c r="L240" s="145" t="str">
        <v>AOM_001817$Crop Byproduct--Legume Products--Legume Residue</v>
      </c>
      <c r="M240" s="145" t="str" cm="1">
        <f t="array" ref="M240:N240">IF(L240&lt;&gt;"",_xlfn.TEXTSPLIT(L240, "$"),"")</f>
        <v>AOM_001817</v>
      </c>
      <c r="N240" s="145" t="str">
        <v>Crop Byproduct--Legume Products--Legume Residue</v>
      </c>
      <c r="O240" s="145" t="str" cm="1">
        <f t="array" ref="O240">IF(L240&lt;&gt;"",_xlfn.CHOOSECOLS(_xlfn.TEXTSPLIT(N240,"--"),1),"")</f>
        <v>Crop Byproduct</v>
      </c>
      <c r="P240" s="145" t="str" cm="1">
        <f t="array" ref="P240">IF(L240&lt;&gt;"",IFERROR(_xlfn.CHOOSECOLS(_xlfn.TEXTSPLIT(N240,"--"),2),""),"")</f>
        <v>Legume Products</v>
      </c>
      <c r="Q240" s="145" t="str">
        <f t="shared" si="22"/>
        <v>Legume Residue</v>
      </c>
    </row>
    <row r="241" spans="1:17" ht="15" thickBot="1" x14ac:dyDescent="0.4">
      <c r="A241" s="144" t="str">
        <v>AOM_001899</v>
      </c>
      <c r="B241" s="144" t="str">
        <v>Bothriocloa</v>
      </c>
      <c r="C241" s="144" t="str">
        <v/>
      </c>
      <c r="D241" s="144" t="str">
        <v>Bothriochloa spp</v>
      </c>
      <c r="E241" s="144" t="str">
        <f t="shared" si="18"/>
        <v>Bothriochloa spp</v>
      </c>
      <c r="F241" s="144" t="str">
        <v>Management--Livestock Management--Feed Characteristic--Feed Composition--Feed Ingredient--Forage Plants--Cereal and Grass Forages--Bothriocloa----</v>
      </c>
      <c r="G241" s="143" t="str" cm="1">
        <f t="array" ref="G241">IFERROR(SUBSTITUTE(_xlfn.CHOOSECOLS(_xlfn.TEXTSPLIT(_xlfn.TEXTJOIN("|",,F241),"Feed Ingredient--","|",TRUE),2),"----",""),"")</f>
        <v>Forage Plants--Cereal and Grass Forages--Bothriocloa</v>
      </c>
      <c r="H241" s="143" t="str">
        <f t="shared" si="19"/>
        <v>Forage Plants--Cereal and Grass Forages--Bothriocloa</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AOM_001899$Forage Plants--Cereal and Grass Forages--Bothriocloa;AOM_001899$Forage Plants--Cereal and Grass Forages--Bothriochloa spp</v>
      </c>
      <c r="L241" s="144" t="str">
        <v>AOM_001314$Crop Byproduct--Legume Products--Pigeon Pea</v>
      </c>
      <c r="M241" s="144" t="str" cm="1">
        <f t="array" ref="M241:N241">IF(L241&lt;&gt;"",_xlfn.TEXTSPLIT(L241, "$"),"")</f>
        <v>AOM_001314</v>
      </c>
      <c r="N241" s="144" t="str">
        <v>Crop Byproduct--Legume Products--Pigeon Pea</v>
      </c>
      <c r="O241" s="144" t="str" cm="1">
        <f t="array" ref="O241">IF(L241&lt;&gt;"",_xlfn.CHOOSECOLS(_xlfn.TEXTSPLIT(N241,"--"),1),"")</f>
        <v>Crop Byproduct</v>
      </c>
      <c r="P241" s="144" t="str" cm="1">
        <f t="array" ref="P241">IF(L241&lt;&gt;"",IFERROR(_xlfn.CHOOSECOLS(_xlfn.TEXTSPLIT(N241,"--"),2),""),"")</f>
        <v>Legume Products</v>
      </c>
      <c r="Q241" s="144" t="str">
        <f t="shared" si="22"/>
        <v>Pigeon Pea</v>
      </c>
    </row>
    <row r="242" spans="1:17" ht="15" thickBot="1" x14ac:dyDescent="0.4">
      <c r="A242" s="145" t="str">
        <v>AOM_000686</v>
      </c>
      <c r="B242" s="145" t="str">
        <v>Cenchrus ciliaris</v>
      </c>
      <c r="C242" s="145" t="str">
        <v/>
      </c>
      <c r="D242" s="145" t="str">
        <v>Cenchrus ciliaris</v>
      </c>
      <c r="E242" s="145" t="str">
        <f t="shared" si="18"/>
        <v>Cenchrus ciliaris</v>
      </c>
      <c r="F242" s="145" t="str">
        <v>Management--Livestock Management--Feed Characteristic--Feed Composition--Feed Ingredient--Forage Plants--Cereal and Grass Forages--Cenchrus ciliaris----</v>
      </c>
      <c r="G242" s="143" t="str" cm="1">
        <f t="array" ref="G242">IFERROR(SUBSTITUTE(_xlfn.CHOOSECOLS(_xlfn.TEXTSPLIT(_xlfn.TEXTJOIN("|",,F242),"Feed Ingredient--","|",TRUE),2),"----",""),"")</f>
        <v>Forage Plants--Cereal and Grass Forages--Cenchrus ciliaris</v>
      </c>
      <c r="H242" s="143" t="str">
        <f t="shared" si="19"/>
        <v>Forage Plants--Cereal and Grass Forages--Cenchrus ciliaris</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AOM_000686$Forage Plants--Cereal and Grass Forages--Cenchrus ciliaris;AOM_000686$Forage Plants--Cereal and Grass Forages--Cenchrus ciliaris</v>
      </c>
      <c r="L242" s="145" t="str">
        <v>AOM_001314$Crop Byproduct--Legume Products--Cajanus cajan</v>
      </c>
      <c r="M242" s="145" t="str" cm="1">
        <f t="array" ref="M242:N242">IF(L242&lt;&gt;"",_xlfn.TEXTSPLIT(L242, "$"),"")</f>
        <v>AOM_001314</v>
      </c>
      <c r="N242" s="145" t="str">
        <v>Crop Byproduct--Legume Products--Cajanus cajan</v>
      </c>
      <c r="O242" s="145" t="str" cm="1">
        <f t="array" ref="O242">IF(L242&lt;&gt;"",_xlfn.CHOOSECOLS(_xlfn.TEXTSPLIT(N242,"--"),1),"")</f>
        <v>Crop Byproduct</v>
      </c>
      <c r="P242" s="145" t="str" cm="1">
        <f t="array" ref="P242">IF(L242&lt;&gt;"",IFERROR(_xlfn.CHOOSECOLS(_xlfn.TEXTSPLIT(N242,"--"),2),""),"")</f>
        <v>Legume Products</v>
      </c>
      <c r="Q242" s="145" t="str">
        <f t="shared" si="22"/>
        <v>Cajanus cajan</v>
      </c>
    </row>
    <row r="243" spans="1:17" ht="15" thickBot="1" x14ac:dyDescent="0.4">
      <c r="A243" s="144" t="str">
        <v>AOM_001401</v>
      </c>
      <c r="B243" s="144" t="str">
        <v>Chloris spp.</v>
      </c>
      <c r="C243" s="144" t="str">
        <v/>
      </c>
      <c r="D243" s="144" t="str">
        <v>Chloris spp.</v>
      </c>
      <c r="E243" s="144" t="str">
        <f t="shared" si="18"/>
        <v>Chloris spp.</v>
      </c>
      <c r="F243" s="144" t="str">
        <v>Management--Livestock Management--Feed Characteristic--Feed Composition--Feed Ingredient--Forage Plants--Cereal and Grass Forages--Chloris spp.----</v>
      </c>
      <c r="G243" s="143" t="str" cm="1">
        <f t="array" ref="G243">IFERROR(SUBSTITUTE(_xlfn.CHOOSECOLS(_xlfn.TEXTSPLIT(_xlfn.TEXTJOIN("|",,F243),"Feed Ingredient--","|",TRUE),2),"----",""),"")</f>
        <v>Forage Plants--Cereal and Grass Forages--Chloris spp.</v>
      </c>
      <c r="H243" s="143" t="str">
        <f t="shared" si="19"/>
        <v>Forage Plants--Cereal and Grass Forages--Chloris spp.</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AOM_001401$Forage Plants--Cereal and Grass Forages--Chloris spp.;AOM_001401$Forage Plants--Cereal and Grass Forages--Chloris spp.</v>
      </c>
      <c r="L243" s="144" t="str">
        <v>AOM_000616$Crop Byproduct--Oil Plant ByProducts--Canola--Canola Cake</v>
      </c>
      <c r="M243" s="144" t="str" cm="1">
        <f t="array" ref="M243:N243">IF(L243&lt;&gt;"",_xlfn.TEXTSPLIT(L243, "$"),"")</f>
        <v>AOM_000616</v>
      </c>
      <c r="N243" s="144" t="str">
        <v>Crop Byproduct--Oil Plant ByProducts--Canola--Canola Cake</v>
      </c>
      <c r="O243" s="144" t="str" cm="1">
        <f t="array" ref="O243">IF(L243&lt;&gt;"",_xlfn.CHOOSECOLS(_xlfn.TEXTSPLIT(N243,"--"),1),"")</f>
        <v>Crop Byproduct</v>
      </c>
      <c r="P243" s="144" t="str" cm="1">
        <f t="array" ref="P243">IF(L243&lt;&gt;"",IFERROR(_xlfn.CHOOSECOLS(_xlfn.TEXTSPLIT(N243,"--"),2),""),"")</f>
        <v>Oil Plant ByProducts</v>
      </c>
      <c r="Q243" s="144" t="str">
        <f t="shared" si="22"/>
        <v>Canola--Canola Cake</v>
      </c>
    </row>
    <row r="244" spans="1:17" ht="15" thickBot="1" x14ac:dyDescent="0.4">
      <c r="A244" s="145" t="str">
        <v>AOM_001402</v>
      </c>
      <c r="B244" s="145" t="str">
        <v>Chloris gayana</v>
      </c>
      <c r="C244" s="145" t="str">
        <v>Katambora</v>
      </c>
      <c r="D244" s="145" t="str">
        <v>Chloris gayana</v>
      </c>
      <c r="E244" s="145" t="str">
        <f t="shared" si="18"/>
        <v>Katambora;Chloris gayana</v>
      </c>
      <c r="F244" s="145" t="str">
        <v>Management--Livestock Management--Feed Characteristic--Feed Composition--Feed Ingredient--Forage Plants--Cereal and Grass Forages--Chloris gayana----</v>
      </c>
      <c r="G244" s="143" t="str" cm="1">
        <f t="array" ref="G244">IFERROR(SUBSTITUTE(_xlfn.CHOOSECOLS(_xlfn.TEXTSPLIT(_xlfn.TEXTJOIN("|",,F244),"Feed Ingredient--","|",TRUE),2),"----",""),"")</f>
        <v>Forage Plants--Cereal and Grass Forages--Chloris gayana</v>
      </c>
      <c r="H244" s="143" t="str">
        <f t="shared" si="19"/>
        <v>Forage Plants--Cereal and Grass Forages--Chloris gayana</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AOM_001402$Forage Plants--Cereal and Grass Forages--Chloris gayana;AOM_001402$Forage Plants--Cereal and Grass Forages--Katambora;AOM_001402$Forage Plants--Cereal and Grass Forages--Chloris gayana</v>
      </c>
      <c r="L244" s="145" t="str">
        <v>AOM_000616$Crop Byproduct--Oil Plant ByProducts--Canola--Rape Oil Cake</v>
      </c>
      <c r="M244" s="145" t="str" cm="1">
        <f t="array" ref="M244:N244">IF(L244&lt;&gt;"",_xlfn.TEXTSPLIT(L244, "$"),"")</f>
        <v>AOM_000616</v>
      </c>
      <c r="N244" s="145" t="str">
        <v>Crop Byproduct--Oil Plant ByProducts--Canola--Rape Oil Cake</v>
      </c>
      <c r="O244" s="145" t="str" cm="1">
        <f t="array" ref="O244">IF(L244&lt;&gt;"",_xlfn.CHOOSECOLS(_xlfn.TEXTSPLIT(N244,"--"),1),"")</f>
        <v>Crop Byproduct</v>
      </c>
      <c r="P244" s="145" t="str" cm="1">
        <f t="array" ref="P244">IF(L244&lt;&gt;"",IFERROR(_xlfn.CHOOSECOLS(_xlfn.TEXTSPLIT(N244,"--"),2),""),"")</f>
        <v>Oil Plant ByProducts</v>
      </c>
      <c r="Q244" s="145" t="str">
        <f t="shared" si="22"/>
        <v>Canola--Rape Oil Cake</v>
      </c>
    </row>
    <row r="245" spans="1:17" ht="15" thickBot="1" x14ac:dyDescent="0.4">
      <c r="A245" s="144" t="str">
        <v>AOM_002038</v>
      </c>
      <c r="B245" s="144" t="str">
        <v>Combretum aculeatum</v>
      </c>
      <c r="C245" s="144" t="str">
        <v/>
      </c>
      <c r="D245" s="144" t="str">
        <v>Combretum aculeatum</v>
      </c>
      <c r="E245" s="144" t="str">
        <f t="shared" si="18"/>
        <v>Combretum aculeatum</v>
      </c>
      <c r="F245" s="144" t="str">
        <v>Management--Livestock Management--Feed Characteristic--Feed Composition--Feed Ingredient--Forage Plants--Cereal and Grass Forages--Combretum aculeatum----</v>
      </c>
      <c r="G245" s="143" t="str" cm="1">
        <f t="array" ref="G245">IFERROR(SUBSTITUTE(_xlfn.CHOOSECOLS(_xlfn.TEXTSPLIT(_xlfn.TEXTJOIN("|",,F245),"Feed Ingredient--","|",TRUE),2),"----",""),"")</f>
        <v>Forage Plants--Cereal and Grass Forages--Combretum aculeatum</v>
      </c>
      <c r="H245" s="143" t="str">
        <f t="shared" si="19"/>
        <v>Forage Plants--Cereal and Grass Forages--Combretum aculeatum</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AOM_002038$Forage Plants--Cereal and Grass Forages--Combretum aculeatum;AOM_002038$Forage Plants--Cereal and Grass Forages--Combretum aculeatum</v>
      </c>
      <c r="L245" s="144" t="str">
        <v>AOM_000616$Crop Byproduct--Oil Plant ByProducts--Canola--OilSeed Rape Cake</v>
      </c>
      <c r="M245" s="144" t="str" cm="1">
        <f t="array" ref="M245:N245">IF(L245&lt;&gt;"",_xlfn.TEXTSPLIT(L245, "$"),"")</f>
        <v>AOM_000616</v>
      </c>
      <c r="N245" s="144" t="str">
        <v>Crop Byproduct--Oil Plant ByProducts--Canola--OilSeed Rape Cake</v>
      </c>
      <c r="O245" s="144" t="str" cm="1">
        <f t="array" ref="O245">IF(L245&lt;&gt;"",_xlfn.CHOOSECOLS(_xlfn.TEXTSPLIT(N245,"--"),1),"")</f>
        <v>Crop Byproduct</v>
      </c>
      <c r="P245" s="144" t="str" cm="1">
        <f t="array" ref="P245">IF(L245&lt;&gt;"",IFERROR(_xlfn.CHOOSECOLS(_xlfn.TEXTSPLIT(N245,"--"),2),""),"")</f>
        <v>Oil Plant ByProducts</v>
      </c>
      <c r="Q245" s="144" t="str">
        <f t="shared" si="22"/>
        <v>Canola--OilSeed Rape Cake</v>
      </c>
    </row>
    <row r="246" spans="1:17" ht="15" thickBot="1" x14ac:dyDescent="0.4">
      <c r="A246" s="145" t="str">
        <v>AOM_001462</v>
      </c>
      <c r="B246" s="145" t="str">
        <v>Cynadon dactylon</v>
      </c>
      <c r="C246" s="145" t="str">
        <v/>
      </c>
      <c r="D246" s="145" t="str">
        <v>Cynadon dactylon</v>
      </c>
      <c r="E246" s="145" t="str">
        <f t="shared" si="18"/>
        <v>Cynadon dactylon</v>
      </c>
      <c r="F246" s="145" t="str">
        <v>Management--Livestock Management--Feed Characteristic--Feed Composition--Feed Ingredient--Forage Plants--Cereal and Grass Forages--Cynadon dactylon----</v>
      </c>
      <c r="G246" s="143" t="str" cm="1">
        <f t="array" ref="G246">IFERROR(SUBSTITUTE(_xlfn.CHOOSECOLS(_xlfn.TEXTSPLIT(_xlfn.TEXTJOIN("|",,F246),"Feed Ingredient--","|",TRUE),2),"----",""),"")</f>
        <v>Forage Plants--Cereal and Grass Forages--Cynadon dactylon</v>
      </c>
      <c r="H246" s="143" t="str">
        <f t="shared" si="19"/>
        <v>Forage Plants--Cereal and Grass Forages--Cynadon dactylon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AOM_001462$Forage Plants--Cereal and Grass Forages--Cynadon dactylon;AOM_001462$Forage Plants--Cereal and Grass Forages--Cynadon dactylon</v>
      </c>
      <c r="L246" s="145" t="str">
        <v>AOM_000616$Crop Byproduct--Oil Plant ByProducts--Canola--Rapeseed Cake</v>
      </c>
      <c r="M246" s="145" t="str" cm="1">
        <f t="array" ref="M246:N246">IF(L246&lt;&gt;"",_xlfn.TEXTSPLIT(L246, "$"),"")</f>
        <v>AOM_000616</v>
      </c>
      <c r="N246" s="145" t="str">
        <v>Crop Byproduct--Oil Plant ByProducts--Canola--Rapeseed Cake</v>
      </c>
      <c r="O246" s="145" t="str" cm="1">
        <f t="array" ref="O246">IF(L246&lt;&gt;"",_xlfn.CHOOSECOLS(_xlfn.TEXTSPLIT(N246,"--"),1),"")</f>
        <v>Crop Byproduct</v>
      </c>
      <c r="P246" s="145" t="str" cm="1">
        <f t="array" ref="P246">IF(L246&lt;&gt;"",IFERROR(_xlfn.CHOOSECOLS(_xlfn.TEXTSPLIT(N246,"--"),2),""),"")</f>
        <v>Oil Plant ByProducts</v>
      </c>
      <c r="Q246" s="145" t="str">
        <f t="shared" si="22"/>
        <v>Canola--Rapeseed Cake</v>
      </c>
    </row>
    <row r="247" spans="1:17" ht="15" thickBot="1" x14ac:dyDescent="0.4">
      <c r="A247" s="144" t="str">
        <v>AOM_001464</v>
      </c>
      <c r="B247" s="144" t="str">
        <v>Cynadon plectostachyus</v>
      </c>
      <c r="C247" s="144" t="str">
        <v/>
      </c>
      <c r="D247" s="144" t="str">
        <v>Cynadon plectostachyus</v>
      </c>
      <c r="E247" s="144" t="str">
        <f t="shared" si="18"/>
        <v>Cynadon plectostachyus</v>
      </c>
      <c r="F247" s="144" t="str">
        <v>Management--Livestock Management--Feed Characteristic--Feed Composition--Feed Ingredient--Forage Plants--Cereal and Grass Forages--Cynadon plectostachyus----</v>
      </c>
      <c r="G247" s="143" t="str" cm="1">
        <f t="array" ref="G247">IFERROR(SUBSTITUTE(_xlfn.CHOOSECOLS(_xlfn.TEXTSPLIT(_xlfn.TEXTJOIN("|",,F247),"Feed Ingredient--","|",TRUE),2),"----",""),"")</f>
        <v>Forage Plants--Cereal and Grass Forages--Cynadon plectostachyus</v>
      </c>
      <c r="H247" s="143" t="str">
        <f t="shared" si="19"/>
        <v>Forage Plants--Cereal and Grass Forages--Cynadon plectostachyus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AOM_001464$Forage Plants--Cereal and Grass Forages--Cynadon plectostachyus;AOM_001464$Forage Plants--Cereal and Grass Forages--Cynadon plectostachyus</v>
      </c>
      <c r="L247" s="144" t="str">
        <v>AOM_000616$Crop Byproduct--Oil Plant ByProducts--Canola--Canola Oil Cake</v>
      </c>
      <c r="M247" s="144" t="str" cm="1">
        <f t="array" ref="M247:N247">IF(L247&lt;&gt;"",_xlfn.TEXTSPLIT(L247, "$"),"")</f>
        <v>AOM_000616</v>
      </c>
      <c r="N247" s="144" t="str">
        <v>Crop Byproduct--Oil Plant ByProducts--Canola--Canola Oil Cake</v>
      </c>
      <c r="O247" s="144" t="str" cm="1">
        <f t="array" ref="O247">IF(L247&lt;&gt;"",_xlfn.CHOOSECOLS(_xlfn.TEXTSPLIT(N247,"--"),1),"")</f>
        <v>Crop Byproduct</v>
      </c>
      <c r="P247" s="144" t="str" cm="1">
        <f t="array" ref="P247">IF(L247&lt;&gt;"",IFERROR(_xlfn.CHOOSECOLS(_xlfn.TEXTSPLIT(N247,"--"),2),""),"")</f>
        <v>Oil Plant ByProducts</v>
      </c>
      <c r="Q247" s="144" t="str">
        <f t="shared" si="22"/>
        <v>Canola--Canola Oil Cake</v>
      </c>
    </row>
    <row r="248" spans="1:17" ht="15" thickBot="1" x14ac:dyDescent="0.4">
      <c r="A248" s="145" t="str">
        <v>AOM_001461</v>
      </c>
      <c r="B248" s="145" t="str">
        <v>Cynodon</v>
      </c>
      <c r="C248" s="145" t="str">
        <v/>
      </c>
      <c r="D248" s="145" t="str">
        <v>Cynodon spp</v>
      </c>
      <c r="E248" s="145" t="str">
        <f t="shared" si="18"/>
        <v>Cynodon spp</v>
      </c>
      <c r="F248" s="145" t="str">
        <v>Management--Livestock Management--Feed Characteristic--Feed Composition--Feed Ingredient--Forage Plants--Cereal and Grass Forages--Cynodon----</v>
      </c>
      <c r="G248" s="143" t="str" cm="1">
        <f t="array" ref="G248">IFERROR(SUBSTITUTE(_xlfn.CHOOSECOLS(_xlfn.TEXTSPLIT(_xlfn.TEXTJOIN("|",,F248),"Feed Ingredient--","|",TRUE),2),"----",""),"")</f>
        <v>Forage Plants--Cereal and Grass Forages--Cynodon</v>
      </c>
      <c r="H248" s="143" t="str">
        <f t="shared" si="19"/>
        <v>Forage Plants--Cereal and Grass Forages--Cynodon</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AOM_001461$Forage Plants--Cereal and Grass Forages--Cynodon;AOM_001461$Forage Plants--Cereal and Grass Forages--Cynodon spp</v>
      </c>
      <c r="L248" s="145" t="str">
        <v>AOM_000616$Crop Byproduct--Oil Plant ByProducts--Canola--Brassica napus Cake</v>
      </c>
      <c r="M248" s="145" t="str" cm="1">
        <f t="array" ref="M248:N248">IF(L248&lt;&gt;"",_xlfn.TEXTSPLIT(L248, "$"),"")</f>
        <v>AOM_000616</v>
      </c>
      <c r="N248" s="145" t="str">
        <v>Crop Byproduct--Oil Plant ByProducts--Canola--Brassica napus Cake</v>
      </c>
      <c r="O248" s="145" t="str" cm="1">
        <f t="array" ref="O248">IF(L248&lt;&gt;"",_xlfn.CHOOSECOLS(_xlfn.TEXTSPLIT(N248,"--"),1),"")</f>
        <v>Crop Byproduct</v>
      </c>
      <c r="P248" s="145" t="str" cm="1">
        <f t="array" ref="P248">IF(L248&lt;&gt;"",IFERROR(_xlfn.CHOOSECOLS(_xlfn.TEXTSPLIT(N248,"--"),2),""),"")</f>
        <v>Oil Plant ByProducts</v>
      </c>
      <c r="Q248" s="145" t="str">
        <f t="shared" si="22"/>
        <v>Canola--Brassica napus Cake</v>
      </c>
    </row>
    <row r="249" spans="1:17" ht="15" thickBot="1" x14ac:dyDescent="0.4">
      <c r="A249" s="144" t="str">
        <v>AOM_001465</v>
      </c>
      <c r="B249" s="144" t="str">
        <v>Cynodon nlemfuensis</v>
      </c>
      <c r="C249" s="144" t="str">
        <v/>
      </c>
      <c r="D249" s="144" t="str">
        <v>Cynodon nlemfuensis</v>
      </c>
      <c r="E249" s="144" t="str">
        <f t="shared" si="18"/>
        <v>Cynodon nlemfuensis</v>
      </c>
      <c r="F249" s="144" t="str">
        <v>Management--Livestock Management--Feed Characteristic--Feed Composition--Feed Ingredient--Forage Plants--Cereal and Grass Forages--Cynodon nlemfuensis----</v>
      </c>
      <c r="G249" s="143" t="str" cm="1">
        <f t="array" ref="G249">IFERROR(SUBSTITUTE(_xlfn.CHOOSECOLS(_xlfn.TEXTSPLIT(_xlfn.TEXTJOIN("|",,F249),"Feed Ingredient--","|",TRUE),2),"----",""),"")</f>
        <v>Forage Plants--Cereal and Grass Forages--Cynodon nlemfuensis</v>
      </c>
      <c r="H249" s="143" t="str">
        <f t="shared" si="19"/>
        <v>Forage Plants--Cereal and Grass Forages--Cynodon nlemfuensis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AOM_001465$Forage Plants--Cereal and Grass Forages--Cynodon nlemfuensis;AOM_001465$Forage Plants--Cereal and Grass Forages--Cynodon nlemfuensis</v>
      </c>
      <c r="L249" s="144" t="str">
        <v>AOM_002102$Crop Byproduct--Oil Plant ByProducts--Coconut--Coconut Cake</v>
      </c>
      <c r="M249" s="144" t="str" cm="1">
        <f t="array" ref="M249:N249">IF(L249&lt;&gt;"",_xlfn.TEXTSPLIT(L249, "$"),"")</f>
        <v>AOM_002102</v>
      </c>
      <c r="N249" s="144" t="str">
        <v>Crop Byproduct--Oil Plant ByProducts--Coconut--Coconut Cake</v>
      </c>
      <c r="O249" s="144" t="str" cm="1">
        <f t="array" ref="O249">IF(L249&lt;&gt;"",_xlfn.CHOOSECOLS(_xlfn.TEXTSPLIT(N249,"--"),1),"")</f>
        <v>Crop Byproduct</v>
      </c>
      <c r="P249" s="144" t="str" cm="1">
        <f t="array" ref="P249">IF(L249&lt;&gt;"",IFERROR(_xlfn.CHOOSECOLS(_xlfn.TEXTSPLIT(N249,"--"),2),""),"")</f>
        <v>Oil Plant ByProducts</v>
      </c>
      <c r="Q249" s="144" t="str">
        <f t="shared" si="22"/>
        <v>Coconut--Coconut Cake</v>
      </c>
    </row>
    <row r="250" spans="1:17" ht="15" thickBot="1" x14ac:dyDescent="0.4">
      <c r="A250" s="145" t="str">
        <v>AOM_001388</v>
      </c>
      <c r="B250" s="145" t="str">
        <v>Digitaria abyssinica</v>
      </c>
      <c r="C250" s="145" t="str">
        <v/>
      </c>
      <c r="D250" s="145" t="str">
        <v>Digitaria abyssinica</v>
      </c>
      <c r="E250" s="145" t="str">
        <f t="shared" si="18"/>
        <v>Digitaria abyssinica</v>
      </c>
      <c r="F250" s="145" t="str">
        <v>Management--Livestock Management--Feed Characteristic--Feed Composition--Feed Ingredient--Forage Plants--Cereal and Grass Forages--Digitaria abyssinica----</v>
      </c>
      <c r="G250" s="143" t="str" cm="1">
        <f t="array" ref="G250">IFERROR(SUBSTITUTE(_xlfn.CHOOSECOLS(_xlfn.TEXTSPLIT(_xlfn.TEXTJOIN("|",,F250),"Feed Ingredient--","|",TRUE),2),"----",""),"")</f>
        <v>Forage Plants--Cereal and Grass Forages--Digitaria abyssinica</v>
      </c>
      <c r="H250" s="143" t="str">
        <f t="shared" si="19"/>
        <v>Forage Plants--Cereal and Grass Forages--Digitaria abyssinica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AOM_001388$Forage Plants--Cereal and Grass Forages--Digitaria abyssinica;AOM_001388$Forage Plants--Cereal and Grass Forages--Digitaria abyssinica</v>
      </c>
      <c r="L250" s="145" t="str">
        <v>AOM_002102$Crop Byproduct--Oil Plant ByProducts--Coconut--Copra</v>
      </c>
      <c r="M250" s="145" t="str" cm="1">
        <f t="array" ref="M250:N250">IF(L250&lt;&gt;"",_xlfn.TEXTSPLIT(L250, "$"),"")</f>
        <v>AOM_002102</v>
      </c>
      <c r="N250" s="145" t="str">
        <v>Crop Byproduct--Oil Plant ByProducts--Coconut--Copra</v>
      </c>
      <c r="O250" s="145" t="str" cm="1">
        <f t="array" ref="O250">IF(L250&lt;&gt;"",_xlfn.CHOOSECOLS(_xlfn.TEXTSPLIT(N250,"--"),1),"")</f>
        <v>Crop Byproduct</v>
      </c>
      <c r="P250" s="145" t="str" cm="1">
        <f t="array" ref="P250">IF(L250&lt;&gt;"",IFERROR(_xlfn.CHOOSECOLS(_xlfn.TEXTSPLIT(N250,"--"),2),""),"")</f>
        <v>Oil Plant ByProducts</v>
      </c>
      <c r="Q250" s="145" t="str">
        <f t="shared" si="22"/>
        <v>Coconut--Copra</v>
      </c>
    </row>
    <row r="251" spans="1:17" ht="15" thickBot="1" x14ac:dyDescent="0.4">
      <c r="A251" s="144" t="str">
        <v>AOM_001389</v>
      </c>
      <c r="B251" s="144" t="str">
        <v>Digitaria decumbens</v>
      </c>
      <c r="C251" s="144" t="str">
        <v/>
      </c>
      <c r="D251" s="144" t="str">
        <v>Digitaria decumbens</v>
      </c>
      <c r="E251" s="144" t="str">
        <f t="shared" si="18"/>
        <v>Digitaria decumbens</v>
      </c>
      <c r="F251" s="144" t="str">
        <v>Management--Livestock Management--Feed Characteristic--Feed Composition--Feed Ingredient--Forage Plants--Cereal and Grass Forages--Digitaria decumbens----</v>
      </c>
      <c r="G251" s="143" t="str" cm="1">
        <f t="array" ref="G251">IFERROR(SUBSTITUTE(_xlfn.CHOOSECOLS(_xlfn.TEXTSPLIT(_xlfn.TEXTJOIN("|",,F251),"Feed Ingredient--","|",TRUE),2),"----",""),"")</f>
        <v>Forage Plants--Cereal and Grass Forages--Digitaria decumbens</v>
      </c>
      <c r="H251" s="143" t="str">
        <f t="shared" si="19"/>
        <v>Forage Plants--Cereal and Grass Forages--Digitaria decumbens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AOM_001389$Forage Plants--Cereal and Grass Forages--Digitaria decumbens;AOM_001389$Forage Plants--Cereal and Grass Forages--Digitaria decumbens</v>
      </c>
      <c r="L251" s="144" t="str">
        <v>AOM_002102$Crop Byproduct--Oil Plant ByProducts--Coconut--Copra Oil Cake</v>
      </c>
      <c r="M251" s="144" t="str" cm="1">
        <f t="array" ref="M251:N251">IF(L251&lt;&gt;"",_xlfn.TEXTSPLIT(L251, "$"),"")</f>
        <v>AOM_002102</v>
      </c>
      <c r="N251" s="144" t="str">
        <v>Crop Byproduct--Oil Plant ByProducts--Coconut--Copra Oil Cake</v>
      </c>
      <c r="O251" s="144" t="str" cm="1">
        <f t="array" ref="O251">IF(L251&lt;&gt;"",_xlfn.CHOOSECOLS(_xlfn.TEXTSPLIT(N251,"--"),1),"")</f>
        <v>Crop Byproduct</v>
      </c>
      <c r="P251" s="144" t="str" cm="1">
        <f t="array" ref="P251">IF(L251&lt;&gt;"",IFERROR(_xlfn.CHOOSECOLS(_xlfn.TEXTSPLIT(N251,"--"),2),""),"")</f>
        <v>Oil Plant ByProducts</v>
      </c>
      <c r="Q251" s="144" t="str">
        <f t="shared" si="22"/>
        <v>Coconut--Copra Oil Cake</v>
      </c>
    </row>
    <row r="252" spans="1:17" ht="15" thickBot="1" x14ac:dyDescent="0.4">
      <c r="A252" s="145" t="str">
        <v>AOM_001390</v>
      </c>
      <c r="B252" s="145" t="str">
        <v>Digitaria nodosa</v>
      </c>
      <c r="C252" s="145" t="str">
        <v/>
      </c>
      <c r="D252" s="145" t="str">
        <v>Digitaria nodosa</v>
      </c>
      <c r="E252" s="145" t="str">
        <f t="shared" si="18"/>
        <v>Digitaria nodosa</v>
      </c>
      <c r="F252" s="145" t="str">
        <v>Management--Livestock Management--Feed Characteristic--Feed Composition--Feed Ingredient--Forage Plants--Cereal and Grass Forages--Digitaria nodosa----</v>
      </c>
      <c r="G252" s="143" t="str" cm="1">
        <f t="array" ref="G252">IFERROR(SUBSTITUTE(_xlfn.CHOOSECOLS(_xlfn.TEXTSPLIT(_xlfn.TEXTJOIN("|",,F252),"Feed Ingredient--","|",TRUE),2),"----",""),"")</f>
        <v>Forage Plants--Cereal and Grass Forages--Digitaria nodosa</v>
      </c>
      <c r="H252" s="143" t="str">
        <f t="shared" si="19"/>
        <v>Forage Plants--Cereal and Grass Forages--Digitaria nodosa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AOM_001390$Forage Plants--Cereal and Grass Forages--Digitaria nodosa;AOM_001390$Forage Plants--Cereal and Grass Forages--Digitaria nodosa</v>
      </c>
      <c r="L252" s="145" t="str">
        <v>AOM_002102$Crop Byproduct--Oil Plant ByProducts--Coconut--Copra Cake</v>
      </c>
      <c r="M252" s="145" t="str" cm="1">
        <f t="array" ref="M252:N252">IF(L252&lt;&gt;"",_xlfn.TEXTSPLIT(L252, "$"),"")</f>
        <v>AOM_002102</v>
      </c>
      <c r="N252" s="145" t="str">
        <v>Crop Byproduct--Oil Plant ByProducts--Coconut--Copra Cake</v>
      </c>
      <c r="O252" s="145" t="str" cm="1">
        <f t="array" ref="O252">IF(L252&lt;&gt;"",_xlfn.CHOOSECOLS(_xlfn.TEXTSPLIT(N252,"--"),1),"")</f>
        <v>Crop Byproduct</v>
      </c>
      <c r="P252" s="145" t="str" cm="1">
        <f t="array" ref="P252">IF(L252&lt;&gt;"",IFERROR(_xlfn.CHOOSECOLS(_xlfn.TEXTSPLIT(N252,"--"),2),""),"")</f>
        <v>Oil Plant ByProducts</v>
      </c>
      <c r="Q252" s="145" t="str">
        <f t="shared" si="22"/>
        <v>Coconut--Copra Cake</v>
      </c>
    </row>
    <row r="253" spans="1:17" ht="15" thickBot="1" x14ac:dyDescent="0.4">
      <c r="A253" s="144" t="str">
        <v>AOM_001391</v>
      </c>
      <c r="B253" s="144" t="str">
        <v>Digitaria smutsii</v>
      </c>
      <c r="C253" s="144" t="str">
        <v/>
      </c>
      <c r="D253" s="144" t="str">
        <v>Digitaria smutsii</v>
      </c>
      <c r="E253" s="144" t="str">
        <f t="shared" si="18"/>
        <v>Digitaria smutsii</v>
      </c>
      <c r="F253" s="144" t="str">
        <v>Management--Livestock Management--Feed Characteristic--Feed Composition--Feed Ingredient--Forage Plants--Cereal and Grass Forages--Digitaria smutsii----</v>
      </c>
      <c r="G253" s="143" t="str" cm="1">
        <f t="array" ref="G253">IFERROR(SUBSTITUTE(_xlfn.CHOOSECOLS(_xlfn.TEXTSPLIT(_xlfn.TEXTJOIN("|",,F253),"Feed Ingredient--","|",TRUE),2),"----",""),"")</f>
        <v>Forage Plants--Cereal and Grass Forages--Digitaria smutsii</v>
      </c>
      <c r="H253" s="143" t="str">
        <f t="shared" si="19"/>
        <v>Forage Plants--Cereal and Grass Forages--Digitaria smutsii</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AOM_001391$Forage Plants--Cereal and Grass Forages--Digitaria smutsii;AOM_001391$Forage Plants--Cereal and Grass Forages--Digitaria smutsii</v>
      </c>
      <c r="L253" s="144" t="str">
        <v>AOM_002102$Crop Byproduct--Oil Plant ByProducts--Coconut--Coconut Oil Cake</v>
      </c>
      <c r="M253" s="144" t="str" cm="1">
        <f t="array" ref="M253:N253">IF(L253&lt;&gt;"",_xlfn.TEXTSPLIT(L253, "$"),"")</f>
        <v>AOM_002102</v>
      </c>
      <c r="N253" s="144" t="str">
        <v>Crop Byproduct--Oil Plant ByProducts--Coconut--Coconut Oil Cake</v>
      </c>
      <c r="O253" s="144" t="str" cm="1">
        <f t="array" ref="O253">IF(L253&lt;&gt;"",_xlfn.CHOOSECOLS(_xlfn.TEXTSPLIT(N253,"--"),1),"")</f>
        <v>Crop Byproduct</v>
      </c>
      <c r="P253" s="144" t="str" cm="1">
        <f t="array" ref="P253">IF(L253&lt;&gt;"",IFERROR(_xlfn.CHOOSECOLS(_xlfn.TEXTSPLIT(N253,"--"),2),""),"")</f>
        <v>Oil Plant ByProducts</v>
      </c>
      <c r="Q253" s="144" t="str">
        <f t="shared" si="22"/>
        <v>Coconut--Coconut Oil Cake</v>
      </c>
    </row>
    <row r="254" spans="1:17" ht="15" thickBot="1" x14ac:dyDescent="0.4">
      <c r="A254" s="145" t="str">
        <v>AOM_001392</v>
      </c>
      <c r="B254" s="145" t="str">
        <v>Digitaria ternota</v>
      </c>
      <c r="C254" s="145" t="str">
        <v/>
      </c>
      <c r="D254" s="145" t="str">
        <v>Digitaria ternota</v>
      </c>
      <c r="E254" s="145" t="str">
        <f t="shared" si="18"/>
        <v>Digitaria ternota</v>
      </c>
      <c r="F254" s="145" t="str">
        <v>Management--Livestock Management--Feed Characteristic--Feed Composition--Feed Ingredient--Forage Plants--Cereal and Grass Forages--Digitaria ternota----</v>
      </c>
      <c r="G254" s="143" t="str" cm="1">
        <f t="array" ref="G254">IFERROR(SUBSTITUTE(_xlfn.CHOOSECOLS(_xlfn.TEXTSPLIT(_xlfn.TEXTJOIN("|",,F254),"Feed Ingredient--","|",TRUE),2),"----",""),"")</f>
        <v>Forage Plants--Cereal and Grass Forages--Digitaria ternota</v>
      </c>
      <c r="H254" s="143" t="str">
        <f t="shared" si="19"/>
        <v>Forage Plants--Cereal and Grass Forages--Digitaria ternota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AOM_001392$Forage Plants--Cereal and Grass Forages--Digitaria ternota;AOM_001392$Forage Plants--Cereal and Grass Forages--Digitaria ternota</v>
      </c>
      <c r="L254" s="145" t="str">
        <v>AOM_002102$Crop Byproduct--Oil Plant ByProducts--Coconut--Cocos nucifera Cake</v>
      </c>
      <c r="M254" s="145" t="str" cm="1">
        <f t="array" ref="M254:N254">IF(L254&lt;&gt;"",_xlfn.TEXTSPLIT(L254, "$"),"")</f>
        <v>AOM_002102</v>
      </c>
      <c r="N254" s="145" t="str">
        <v>Crop Byproduct--Oil Plant ByProducts--Coconut--Cocos nucifera Cake</v>
      </c>
      <c r="O254" s="145" t="str" cm="1">
        <f t="array" ref="O254">IF(L254&lt;&gt;"",_xlfn.CHOOSECOLS(_xlfn.TEXTSPLIT(N254,"--"),1),"")</f>
        <v>Crop Byproduct</v>
      </c>
      <c r="P254" s="145" t="str" cm="1">
        <f t="array" ref="P254">IF(L254&lt;&gt;"",IFERROR(_xlfn.CHOOSECOLS(_xlfn.TEXTSPLIT(N254,"--"),2),""),"")</f>
        <v>Oil Plant ByProducts</v>
      </c>
      <c r="Q254" s="145" t="str">
        <f t="shared" si="22"/>
        <v>Coconut--Cocos nucifera Cake</v>
      </c>
    </row>
    <row r="255" spans="1:17" ht="15" thickBot="1" x14ac:dyDescent="0.4">
      <c r="A255" s="144" t="str">
        <v>AOM_001466</v>
      </c>
      <c r="B255" s="144" t="str">
        <v>Diheteropogon amplectens</v>
      </c>
      <c r="C255" s="144" t="str">
        <v/>
      </c>
      <c r="D255" s="144" t="str">
        <v>Diheteropogon amplectens</v>
      </c>
      <c r="E255" s="144" t="str">
        <f t="shared" si="18"/>
        <v>Diheteropogon amplectens</v>
      </c>
      <c r="F255" s="144" t="str">
        <v>Management--Livestock Management--Feed Characteristic--Feed Composition--Feed Ingredient--Forage Plants--Cereal and Grass Forages--Diheteropogon amplectens----</v>
      </c>
      <c r="G255" s="143" t="str" cm="1">
        <f t="array" ref="G255">IFERROR(SUBSTITUTE(_xlfn.CHOOSECOLS(_xlfn.TEXTSPLIT(_xlfn.TEXTJOIN("|",,F255),"Feed Ingredient--","|",TRUE),2),"----",""),"")</f>
        <v>Forage Plants--Cereal and Grass Forages--Diheteropogon amplectens</v>
      </c>
      <c r="H255" s="143" t="str">
        <f t="shared" si="19"/>
        <v>Forage Plants--Cereal and Grass Forages--Diheteropogon amplectens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AOM_001466$Forage Plants--Cereal and Grass Forages--Diheteropogon amplectens;AOM_001466$Forage Plants--Cereal and Grass Forages--Diheteropogon amplectens</v>
      </c>
      <c r="L255" s="144" t="str">
        <v>AOM_001187$Crop Byproduct--Oil Plant ByProducts--Cotton--Cotton Seed--Cotton Seed Hull</v>
      </c>
      <c r="M255" s="144" t="str" cm="1">
        <f t="array" ref="M255:N255">IF(L255&lt;&gt;"",_xlfn.TEXTSPLIT(L255, "$"),"")</f>
        <v>AOM_001187</v>
      </c>
      <c r="N255" s="144" t="str">
        <v>Crop Byproduct--Oil Plant ByProducts--Cotton--Cotton Seed--Cotton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Seed--Cotton Seed Hull</v>
      </c>
    </row>
    <row r="256" spans="1:17" ht="15" thickBot="1" x14ac:dyDescent="0.4">
      <c r="A256" s="145" t="str">
        <v>AOM_001467</v>
      </c>
      <c r="B256" s="145" t="str">
        <v>Eleusine floccifolia</v>
      </c>
      <c r="C256" s="145" t="str">
        <v/>
      </c>
      <c r="D256" s="145" t="str">
        <v>Eleusine floccifolia</v>
      </c>
      <c r="E256" s="145" t="str">
        <f t="shared" si="18"/>
        <v>Eleusine floccifolia</v>
      </c>
      <c r="F256" s="145" t="str">
        <v>Management--Livestock Management--Feed Characteristic--Feed Composition--Feed Ingredient--Forage Plants--Cereal and Grass Forages--Eleusine floccifolia----</v>
      </c>
      <c r="G256" s="143" t="str" cm="1">
        <f t="array" ref="G256">IFERROR(SUBSTITUTE(_xlfn.CHOOSECOLS(_xlfn.TEXTSPLIT(_xlfn.TEXTJOIN("|",,F256),"Feed Ingredient--","|",TRUE),2),"----",""),"")</f>
        <v>Forage Plants--Cereal and Grass Forages--Eleusine floccifolia</v>
      </c>
      <c r="H256" s="143" t="str">
        <f t="shared" si="19"/>
        <v>Forage Plants--Cereal and Grass Forages--Eleusine floccifolia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AOM_001467$Forage Plants--Cereal and Grass Forages--Eleusine floccifolia;AOM_001467$Forage Plants--Cereal and Grass Forages--Eleusine floccifolia</v>
      </c>
      <c r="L256" s="145" t="str">
        <v>AOM_001187$Crop Byproduct--Oil Plant ByProducts--Cotton--Cotton Seed--Gossypium Seed Hull</v>
      </c>
      <c r="M256" s="145" t="str" cm="1">
        <f t="array" ref="M256:N256">IF(L256&lt;&gt;"",_xlfn.TEXTSPLIT(L256, "$"),"")</f>
        <v>AOM_001187</v>
      </c>
      <c r="N256" s="145" t="str">
        <v>Crop Byproduct--Oil Plant ByProducts--Cotton--Cotton Seed--Gossypium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Seed--Gossypium Seed Hull</v>
      </c>
    </row>
    <row r="257" spans="1:17" ht="15" thickBot="1" x14ac:dyDescent="0.4">
      <c r="A257" s="144" t="str">
        <v>AOM_001785</v>
      </c>
      <c r="B257" s="144" t="str">
        <v>Elionurus muticus</v>
      </c>
      <c r="C257" s="144" t="str">
        <v/>
      </c>
      <c r="D257" s="144" t="str">
        <v>Elionurus muticus</v>
      </c>
      <c r="E257" s="144" t="str">
        <f t="shared" si="18"/>
        <v>Elionurus muticus</v>
      </c>
      <c r="F257" s="144" t="str">
        <v>Management--Livestock Management--Feed Characteristic--Feed Composition--Feed Ingredient--Forage Plants--Cereal and Grass Forages--Elionurus muticus----</v>
      </c>
      <c r="G257" s="143" t="str" cm="1">
        <f t="array" ref="G257">IFERROR(SUBSTITUTE(_xlfn.CHOOSECOLS(_xlfn.TEXTSPLIT(_xlfn.TEXTJOIN("|",,F257),"Feed Ingredient--","|",TRUE),2),"----",""),"")</f>
        <v>Forage Plants--Cereal and Grass Forages--Elionurus muticus</v>
      </c>
      <c r="H257" s="143" t="str">
        <f t="shared" si="19"/>
        <v>Forage Plants--Cereal and Grass Forages--Elionurus muticus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AOM_001785$Forage Plants--Cereal and Grass Forages--Elionurus muticus;AOM_001785$Forage Plants--Cereal and Grass Forages--Elionurus muticus</v>
      </c>
      <c r="L257" s="144" t="str">
        <v>AOM_000620$Crop Byproduct--Oil Plant ByProducts--Cotton--Cotton Seed--Cotton Seed Cake</v>
      </c>
      <c r="M257" s="144" t="str" cm="1">
        <f t="array" ref="M257:N257">IF(L257&lt;&gt;"",_xlfn.TEXTSPLIT(L257, "$"),"")</f>
        <v>AOM_000620</v>
      </c>
      <c r="N257" s="144" t="str">
        <v>Crop Byproduct--Oil Plant ByProducts--Cotton--Cotton Seed--Cotton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Seed--Cotton Seed Cake</v>
      </c>
    </row>
    <row r="258" spans="1:17" ht="15" thickBot="1" x14ac:dyDescent="0.4">
      <c r="A258" s="145" t="str">
        <v>AOM_001786</v>
      </c>
      <c r="B258" s="145" t="str">
        <v>Eragotris tremula</v>
      </c>
      <c r="C258" s="145" t="str">
        <v/>
      </c>
      <c r="D258" s="145" t="str">
        <v>Eragotris tremula</v>
      </c>
      <c r="E258" s="145" t="str">
        <f t="shared" si="18"/>
        <v>Eragotris tremula</v>
      </c>
      <c r="F258" s="145" t="str">
        <v>Management--Livestock Management--Feed Characteristic--Feed Composition--Feed Ingredient--Forage Plants--Cereal and Grass Forages--Eragotris tremula----</v>
      </c>
      <c r="G258" s="143" t="str" cm="1">
        <f t="array" ref="G258">IFERROR(SUBSTITUTE(_xlfn.CHOOSECOLS(_xlfn.TEXTSPLIT(_xlfn.TEXTJOIN("|",,F258),"Feed Ingredient--","|",TRUE),2),"----",""),"")</f>
        <v>Forage Plants--Cereal and Grass Forages--Eragotris tremula</v>
      </c>
      <c r="H258" s="143" t="str">
        <f t="shared" si="19"/>
        <v>Forage Plants--Cereal and Grass Forages--Eragotris tremula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AOM_001786$Forage Plants--Cereal and Grass Forages--Eragotris tremula;AOM_001786$Forage Plants--Cereal and Grass Forages--Eragotris tremula</v>
      </c>
      <c r="L258" s="145" t="str">
        <v>AOM_000620$Crop Byproduct--Oil Plant ByProducts--Cotton--Cotton Seed--Gossypium Seed Cake</v>
      </c>
      <c r="M258" s="145" t="str" cm="1">
        <f t="array" ref="M258:N258">IF(L258&lt;&gt;"",_xlfn.TEXTSPLIT(L258, "$"),"")</f>
        <v>AOM_000620</v>
      </c>
      <c r="N258" s="145" t="str">
        <v>Crop Byproduct--Oil Plant ByProducts--Cotton--Cotton Seed--Gossypium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Seed--Gossypium Seed Cake</v>
      </c>
    </row>
    <row r="259" spans="1:17" ht="15" thickBot="1" x14ac:dyDescent="0.4">
      <c r="A259" s="144" t="str">
        <v>AOM_001468</v>
      </c>
      <c r="B259" s="144" t="str">
        <v>Eragrostis capensis</v>
      </c>
      <c r="C259" s="144" t="str">
        <v/>
      </c>
      <c r="D259" s="144" t="str">
        <v>Eragrostis capensis</v>
      </c>
      <c r="E259" s="144" t="str">
        <f t="shared" ref="E259:E322" si="23">_xlfn.TEXTJOIN(";",TRUE,C259,D259)</f>
        <v>Eragrostis capensis</v>
      </c>
      <c r="F259" s="144" t="str">
        <v>Management--Livestock Management--Feed Characteristic--Feed Composition--Feed Ingredient--Forage Plants--Cereal and Grass Forages--Eragrostis capensis----</v>
      </c>
      <c r="G259" s="143" t="str" cm="1">
        <f t="array" ref="G259">IFERROR(SUBSTITUTE(_xlfn.CHOOSECOLS(_xlfn.TEXTSPLIT(_xlfn.TEXTJOIN("|",,F259),"Feed Ingredient--","|",TRUE),2),"----",""),"")</f>
        <v>Forage Plants--Cereal and Grass Forages--Eragrostis capensis</v>
      </c>
      <c r="H259" s="143" t="str">
        <f t="shared" ref="H259:H322" si="24">IF(G259&lt;&gt;"",_xlfn.TEXTJOIN("--",TRUE,_xlfn.TEXTSPLIT(G259,"--","|",TRUE)),"")</f>
        <v>Forage Plants--Cereal and Grass Forages--Eragrostis capensis</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AOM_001468$Forage Plants--Cereal and Grass Forages--Eragrostis capensis;AOM_001468$Forage Plants--Cereal and Grass Forages--Eragrostis capensis</v>
      </c>
      <c r="L259" s="144" t="str">
        <v>AOM_001893$Crop Byproduct--Oil Plant ByProducts--Hibiscus--Hibiscus Seed</v>
      </c>
      <c r="M259" s="144" t="str" cm="1">
        <f t="array" ref="M259:N259">IF(L259&lt;&gt;"",_xlfn.TEXTSPLIT(L259, "$"),"")</f>
        <v>AOM_001893</v>
      </c>
      <c r="N259" s="144" t="str">
        <v>Crop Byproduct--Oil Plant ByProducts--Hibiscus--Hibiscus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Seed</v>
      </c>
    </row>
    <row r="260" spans="1:17" ht="15" thickBot="1" x14ac:dyDescent="0.4">
      <c r="A260" s="145" t="str">
        <v>AOM_001393</v>
      </c>
      <c r="B260" s="145" t="str">
        <v>Eragrostis curvula</v>
      </c>
      <c r="C260" s="145" t="str">
        <v/>
      </c>
      <c r="D260" s="145" t="str">
        <v>Eragrostis curvula</v>
      </c>
      <c r="E260" s="145" t="str">
        <f t="shared" si="23"/>
        <v>Eragrostis curvula</v>
      </c>
      <c r="F260" s="145" t="str">
        <v>Management--Livestock Management--Feed Characteristic--Feed Composition--Feed Ingredient--Forage Plants--Cereal and Grass Forages--Eragrostis curvula----</v>
      </c>
      <c r="G260" s="143" t="str" cm="1">
        <f t="array" ref="G260">IFERROR(SUBSTITUTE(_xlfn.CHOOSECOLS(_xlfn.TEXTSPLIT(_xlfn.TEXTJOIN("|",,F260),"Feed Ingredient--","|",TRUE),2),"----",""),"")</f>
        <v>Forage Plants--Cereal and Grass Forages--Eragrostis curvula</v>
      </c>
      <c r="H260" s="143" t="str">
        <f t="shared" si="24"/>
        <v>Forage Plants--Cereal and Grass Forages--Eragrostis curvula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AOM_001393$Forage Plants--Cereal and Grass Forages--Eragrostis curvula;AOM_001393$Forage Plants--Cereal and Grass Forages--Eragrostis curvula</v>
      </c>
      <c r="L260" s="145" t="str">
        <v>AOM_001893$Crop Byproduct--Oil Plant ByProducts--Hibiscus--Hibiscus sp Seed</v>
      </c>
      <c r="M260" s="145" t="str" cm="1">
        <f t="array" ref="M260:N260">IF(L260&lt;&gt;"",_xlfn.TEXTSPLIT(L260, "$"),"")</f>
        <v>AOM_001893</v>
      </c>
      <c r="N260" s="145" t="str">
        <v>Crop Byproduct--Oil Plant ByProducts--Hibiscus--Hibiscus sp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sp Seed</v>
      </c>
    </row>
    <row r="261" spans="1:17" ht="15" thickBot="1" x14ac:dyDescent="0.4">
      <c r="A261" s="144" t="str">
        <v>AOM_001469</v>
      </c>
      <c r="B261" s="144" t="str">
        <v>Eragrostis papposa</v>
      </c>
      <c r="C261" s="144" t="str">
        <v/>
      </c>
      <c r="D261" s="144" t="str">
        <v>Eragrostis papposa</v>
      </c>
      <c r="E261" s="144" t="str">
        <f t="shared" si="23"/>
        <v>Eragrostis papposa</v>
      </c>
      <c r="F261" s="144" t="str">
        <v>Management--Livestock Management--Feed Characteristic--Feed Composition--Feed Ingredient--Forage Plants--Cereal and Grass Forages--Eragrostis papposa----</v>
      </c>
      <c r="G261" s="143" t="str" cm="1">
        <f t="array" ref="G261">IFERROR(SUBSTITUTE(_xlfn.CHOOSECOLS(_xlfn.TEXTSPLIT(_xlfn.TEXTJOIN("|",,F261),"Feed Ingredient--","|",TRUE),2),"----",""),"")</f>
        <v>Forage Plants--Cereal and Grass Forages--Eragrostis papposa</v>
      </c>
      <c r="H261" s="143" t="str">
        <f t="shared" si="24"/>
        <v>Forage Plants--Cereal and Grass Forages--Eragrostis papposa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AOM_001469$Forage Plants--Cereal and Grass Forages--Eragrostis papposa;AOM_001469$Forage Plants--Cereal and Grass Forages--Eragrostis papposa</v>
      </c>
      <c r="L261" s="144" t="str">
        <v>AOM_001255$Crop Byproduct--Oil Plant ByProducts--Flaxseed--Flaxseed Oil</v>
      </c>
      <c r="M261" s="144" t="str" cm="1">
        <f t="array" ref="M261:N261">IF(L261&lt;&gt;"",_xlfn.TEXTSPLIT(L261, "$"),"")</f>
        <v>AOM_001255</v>
      </c>
      <c r="N261" s="144" t="str">
        <v>Crop Byproduct--Oil Plant ByProducts--Flaxseed--Flaxseed Oil</v>
      </c>
      <c r="O261" s="144" t="str" cm="1">
        <f t="array" ref="O261">IF(L261&lt;&gt;"",_xlfn.CHOOSECOLS(_xlfn.TEXTSPLIT(N261,"--"),1),"")</f>
        <v>Crop Byproduct</v>
      </c>
      <c r="P261" s="144" t="str" cm="1">
        <f t="array" ref="P261">IF(L261&lt;&gt;"",IFERROR(_xlfn.CHOOSECOLS(_xlfn.TEXTSPLIT(N261,"--"),2),""),"")</f>
        <v>Oil Plant ByProducts</v>
      </c>
      <c r="Q261" s="144" t="str">
        <f t="shared" si="27"/>
        <v>Flaxseed--Flaxseed Oil</v>
      </c>
    </row>
    <row r="262" spans="1:17" ht="15" thickBot="1" x14ac:dyDescent="0.4">
      <c r="A262" s="145" t="str">
        <v>AOM_001470</v>
      </c>
      <c r="B262" s="145" t="str">
        <v>Eragrostis rigidior</v>
      </c>
      <c r="C262" s="145" t="str">
        <v/>
      </c>
      <c r="D262" s="145" t="str">
        <v>Eragrostis rigidior</v>
      </c>
      <c r="E262" s="145" t="str">
        <f t="shared" si="23"/>
        <v>Eragrostis rigidior</v>
      </c>
      <c r="F262" s="145" t="str">
        <v>Management--Livestock Management--Feed Characteristic--Feed Composition--Feed Ingredient--Forage Plants--Cereal and Grass Forages--Eragrostis rigidior----</v>
      </c>
      <c r="G262" s="143" t="str" cm="1">
        <f t="array" ref="G262">IFERROR(SUBSTITUTE(_xlfn.CHOOSECOLS(_xlfn.TEXTSPLIT(_xlfn.TEXTJOIN("|",,F262),"Feed Ingredient--","|",TRUE),2),"----",""),"")</f>
        <v>Forage Plants--Cereal and Grass Forages--Eragrostis rigidior</v>
      </c>
      <c r="H262" s="143" t="str">
        <f t="shared" si="24"/>
        <v>Forage Plants--Cereal and Grass Forages--Eragrostis rigidior</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AOM_001470$Forage Plants--Cereal and Grass Forages--Eragrostis rigidior;AOM_001470$Forage Plants--Cereal and Grass Forages--Eragrostis rigidior</v>
      </c>
      <c r="L262" s="145" t="str">
        <v>AOM_001255$Crop Byproduct--Oil Plant ByProducts--Flaxseed--Linum usitatissimum Oil</v>
      </c>
      <c r="M262" s="145" t="str" cm="1">
        <f t="array" ref="M262:N262">IF(L262&lt;&gt;"",_xlfn.TEXTSPLIT(L262, "$"),"")</f>
        <v>AOM_001255</v>
      </c>
      <c r="N262" s="145" t="str">
        <v>Crop Byproduct--Oil Plant ByProducts--Flaxseed--Linum usitatissimum Oil</v>
      </c>
      <c r="O262" s="145" t="str" cm="1">
        <f t="array" ref="O262">IF(L262&lt;&gt;"",_xlfn.CHOOSECOLS(_xlfn.TEXTSPLIT(N262,"--"),1),"")</f>
        <v>Crop Byproduct</v>
      </c>
      <c r="P262" s="145" t="str" cm="1">
        <f t="array" ref="P262">IF(L262&lt;&gt;"",IFERROR(_xlfn.CHOOSECOLS(_xlfn.TEXTSPLIT(N262,"--"),2),""),"")</f>
        <v>Oil Plant ByProducts</v>
      </c>
      <c r="Q262" s="145" t="str">
        <f t="shared" si="27"/>
        <v>Flaxseed--Linum usitatissimum Oil</v>
      </c>
    </row>
    <row r="263" spans="1:17" ht="15" thickBot="1" x14ac:dyDescent="0.4">
      <c r="A263" s="144" t="str">
        <v>AOM_001471</v>
      </c>
      <c r="B263" s="144" t="str">
        <v>Harpachne schimperi</v>
      </c>
      <c r="C263" s="144" t="str">
        <v/>
      </c>
      <c r="D263" s="144" t="str">
        <v>Harpachne schimperi</v>
      </c>
      <c r="E263" s="144" t="str">
        <f t="shared" si="23"/>
        <v>Harpachne schimperi</v>
      </c>
      <c r="F263" s="144" t="str">
        <v>Management--Livestock Management--Feed Characteristic--Feed Composition--Feed Ingredient--Forage Plants--Cereal and Grass Forages--Harpachne schimperi----</v>
      </c>
      <c r="G263" s="143" t="str" cm="1">
        <f t="array" ref="G263">IFERROR(SUBSTITUTE(_xlfn.CHOOSECOLS(_xlfn.TEXTSPLIT(_xlfn.TEXTJOIN("|",,F263),"Feed Ingredient--","|",TRUE),2),"----",""),"")</f>
        <v>Forage Plants--Cereal and Grass Forages--Harpachne schimperi</v>
      </c>
      <c r="H263" s="143" t="str">
        <f t="shared" si="24"/>
        <v>Forage Plants--Cereal and Grass Forages--Harpachne schimperi</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AOM_001471$Forage Plants--Cereal and Grass Forages--Harpachne schimperi;AOM_001471$Forage Plants--Cereal and Grass Forages--Harpachne schimperi</v>
      </c>
      <c r="L263" s="144" t="str">
        <v>AOM_002136$Crop Byproduct--Oil Plant ByProducts--Linseed--Linseed Cake</v>
      </c>
      <c r="M263" s="144" t="str" cm="1">
        <f t="array" ref="M263:N263">IF(L263&lt;&gt;"",_xlfn.TEXTSPLIT(L263, "$"),"")</f>
        <v>AOM_002136</v>
      </c>
      <c r="N263" s="144" t="str">
        <v>Crop Byproduct--Oil Plant ByProducts--Linseed--Linseed Cake</v>
      </c>
      <c r="O263" s="144" t="str" cm="1">
        <f t="array" ref="O263">IF(L263&lt;&gt;"",_xlfn.CHOOSECOLS(_xlfn.TEXTSPLIT(N263,"--"),1),"")</f>
        <v>Crop Byproduct</v>
      </c>
      <c r="P263" s="144" t="str" cm="1">
        <f t="array" ref="P263">IF(L263&lt;&gt;"",IFERROR(_xlfn.CHOOSECOLS(_xlfn.TEXTSPLIT(N263,"--"),2),""),"")</f>
        <v>Oil Plant ByProducts</v>
      </c>
      <c r="Q263" s="144" t="str">
        <f t="shared" si="27"/>
        <v>Linseed--Linseed Cake</v>
      </c>
    </row>
    <row r="264" spans="1:17" ht="15" thickBot="1" x14ac:dyDescent="0.4">
      <c r="A264" s="145" t="str">
        <v>AOM_001472</v>
      </c>
      <c r="B264" s="145" t="str">
        <v>Heteropogon contortus</v>
      </c>
      <c r="C264" s="145" t="str">
        <v/>
      </c>
      <c r="D264" s="145" t="str">
        <v>Heteropogon contortus</v>
      </c>
      <c r="E264" s="145" t="str">
        <f t="shared" si="23"/>
        <v>Heteropogon contortus</v>
      </c>
      <c r="F264" s="145" t="str">
        <v>Management--Livestock Management--Feed Characteristic--Feed Composition--Feed Ingredient--Forage Plants--Cereal and Grass Forages--Heteropogon contortus----</v>
      </c>
      <c r="G264" s="143" t="str" cm="1">
        <f t="array" ref="G264">IFERROR(SUBSTITUTE(_xlfn.CHOOSECOLS(_xlfn.TEXTSPLIT(_xlfn.TEXTJOIN("|",,F264),"Feed Ingredient--","|",TRUE),2),"----",""),"")</f>
        <v>Forage Plants--Cereal and Grass Forages--Heteropogon contortus</v>
      </c>
      <c r="H264" s="143" t="str">
        <f t="shared" si="24"/>
        <v>Forage Plants--Cereal and Grass Forages--Heteropogon contortus</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AOM_001472$Forage Plants--Cereal and Grass Forages--Heteropogon contortus;AOM_001472$Forage Plants--Cereal and Grass Forages--Heteropogon contortus</v>
      </c>
      <c r="L264" s="145" t="str">
        <v>AOM_002136$Crop Byproduct--Oil Plant ByProducts--Linseed--Linum usitatissimum Cake</v>
      </c>
      <c r="M264" s="145" t="str" cm="1">
        <f t="array" ref="M264:N264">IF(L264&lt;&gt;"",_xlfn.TEXTSPLIT(L264, "$"),"")</f>
        <v>AOM_002136</v>
      </c>
      <c r="N264" s="145" t="str">
        <v>Crop Byproduct--Oil Plant ByProducts--Linseed--Linum usitatissimum Cake</v>
      </c>
      <c r="O264" s="145" t="str" cm="1">
        <f t="array" ref="O264">IF(L264&lt;&gt;"",_xlfn.CHOOSECOLS(_xlfn.TEXTSPLIT(N264,"--"),1),"")</f>
        <v>Crop Byproduct</v>
      </c>
      <c r="P264" s="145" t="str" cm="1">
        <f t="array" ref="P264">IF(L264&lt;&gt;"",IFERROR(_xlfn.CHOOSECOLS(_xlfn.TEXTSPLIT(N264,"--"),2),""),"")</f>
        <v>Oil Plant ByProducts</v>
      </c>
      <c r="Q264" s="145" t="str">
        <f t="shared" si="27"/>
        <v>Linseed--Linum usitatissimum Cake</v>
      </c>
    </row>
    <row r="265" spans="1:17" ht="15" thickBot="1" x14ac:dyDescent="0.4">
      <c r="A265" s="144" t="str">
        <v>AOM_001404</v>
      </c>
      <c r="B265" s="144" t="str">
        <v>Hyparrhenia</v>
      </c>
      <c r="C265" s="144" t="str">
        <v/>
      </c>
      <c r="D265" s="144" t="str">
        <v>Hyparrhenia spp</v>
      </c>
      <c r="E265" s="144" t="str">
        <f t="shared" si="23"/>
        <v>Hyparrhenia spp</v>
      </c>
      <c r="F265" s="144" t="str">
        <v>Management--Livestock Management--Feed Characteristic--Feed Composition--Feed Ingredient--Forage Plants--Cereal and Grass Forages--Hyparrhenia----</v>
      </c>
      <c r="G265" s="143" t="str" cm="1">
        <f t="array" ref="G265">IFERROR(SUBSTITUTE(_xlfn.CHOOSECOLS(_xlfn.TEXTSPLIT(_xlfn.TEXTJOIN("|",,F265),"Feed Ingredient--","|",TRUE),2),"----",""),"")</f>
        <v>Forage Plants--Cereal and Grass Forages--Hyparrhenia</v>
      </c>
      <c r="H265" s="143" t="str">
        <f t="shared" si="24"/>
        <v>Forage Plants--Cereal and Grass Forages--Hyparrhenia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AOM_001404$Forage Plants--Cereal and Grass Forages--Hyparrhenia;AOM_001404$Forage Plants--Cereal and Grass Forages--Hyparrhenia spp</v>
      </c>
      <c r="L265" s="144" t="str">
        <v>AOM_001303$Crop Byproduct--Oil Plant ByProducts--Macadamia--Macadamia Cake</v>
      </c>
      <c r="M265" s="144" t="str" cm="1">
        <f t="array" ref="M265:N265">IF(L265&lt;&gt;"",_xlfn.TEXTSPLIT(L265, "$"),"")</f>
        <v>AOM_001303</v>
      </c>
      <c r="N265" s="144" t="str">
        <v>Crop Byproduct--Oil Plant ByProducts--Macadamia--Macadamia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Cake</v>
      </c>
    </row>
    <row r="266" spans="1:17" ht="15" thickBot="1" x14ac:dyDescent="0.4">
      <c r="A266" s="145" t="str">
        <v>AOM_001473</v>
      </c>
      <c r="B266" s="145" t="str">
        <v>Hyparrhenia filipendula</v>
      </c>
      <c r="C266" s="145" t="str">
        <v/>
      </c>
      <c r="D266" s="145" t="str">
        <v>Hyparrhenia filipendula</v>
      </c>
      <c r="E266" s="145" t="str">
        <f t="shared" si="23"/>
        <v>Hyparrhenia filipendula</v>
      </c>
      <c r="F266" s="145" t="str">
        <v>Management--Livestock Management--Feed Characteristic--Feed Composition--Feed Ingredient--Forage Plants--Cereal and Grass Forages--Hyparrhenia filipendula----</v>
      </c>
      <c r="G266" s="143" t="str" cm="1">
        <f t="array" ref="G266">IFERROR(SUBSTITUTE(_xlfn.CHOOSECOLS(_xlfn.TEXTSPLIT(_xlfn.TEXTJOIN("|",,F266),"Feed Ingredient--","|",TRUE),2),"----",""),"")</f>
        <v>Forage Plants--Cereal and Grass Forages--Hyparrhenia filipendula</v>
      </c>
      <c r="H266" s="143" t="str">
        <f t="shared" si="24"/>
        <v>Forage Plants--Cereal and Grass Forages--Hyparrhenia filipendula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AOM_001473$Forage Plants--Cereal and Grass Forages--Hyparrhenia filipendula;AOM_001473$Forage Plants--Cereal and Grass Forages--Hyparrhenia filipendula</v>
      </c>
      <c r="L266" s="145" t="str">
        <v>AOM_001303$Crop Byproduct--Oil Plant ByProducts--Macadamia--Macadamia integrifolia Cake</v>
      </c>
      <c r="M266" s="145" t="str" cm="1">
        <f t="array" ref="M266:N266">IF(L266&lt;&gt;"",_xlfn.TEXTSPLIT(L266, "$"),"")</f>
        <v>AOM_001303</v>
      </c>
      <c r="N266" s="145" t="str">
        <v>Crop Byproduct--Oil Plant ByProducts--Macadamia--Macadamia integrifolia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integrifolia Cake</v>
      </c>
    </row>
    <row r="267" spans="1:17" ht="15" thickBot="1" x14ac:dyDescent="0.4">
      <c r="A267" s="144" t="str">
        <v>AOM_001405</v>
      </c>
      <c r="B267" s="144" t="str">
        <v>Hyparrhenia rufa</v>
      </c>
      <c r="C267" s="144" t="str">
        <v/>
      </c>
      <c r="D267" s="144" t="str">
        <v>Hyparrhenia rufa</v>
      </c>
      <c r="E267" s="144" t="str">
        <f t="shared" si="23"/>
        <v>Hyparrhenia rufa</v>
      </c>
      <c r="F267" s="144" t="str">
        <v>Management--Livestock Management--Feed Characteristic--Feed Composition--Feed Ingredient--Forage Plants--Cereal and Grass Forages--Hyparrhenia rufa----</v>
      </c>
      <c r="G267" s="143" t="str" cm="1">
        <f t="array" ref="G267">IFERROR(SUBSTITUTE(_xlfn.CHOOSECOLS(_xlfn.TEXTSPLIT(_xlfn.TEXTJOIN("|",,F267),"Feed Ingredient--","|",TRUE),2),"----",""),"")</f>
        <v>Forage Plants--Cereal and Grass Forages--Hyparrhenia rufa</v>
      </c>
      <c r="H267" s="143" t="str">
        <f t="shared" si="24"/>
        <v>Forage Plants--Cereal and Grass Forages--Hyparrhenia rufa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AOM_001405$Forage Plants--Cereal and Grass Forages--Hyparrhenia rufa;AOM_001405$Forage Plants--Cereal and Grass Forages--Hyparrhenia rufa</v>
      </c>
      <c r="L267" s="144" t="str">
        <v>AOM_001190$Crop Byproduct--Oil Plant ByProducts--Noug--Noug Cake</v>
      </c>
      <c r="M267" s="144" t="str" cm="1">
        <f t="array" ref="M267:N267">IF(L267&lt;&gt;"",_xlfn.TEXTSPLIT(L267, "$"),"")</f>
        <v>AOM_001190</v>
      </c>
      <c r="N267" s="144" t="str">
        <v>Crop Byproduct--Oil Plant ByProducts--Noug--Noug Cake</v>
      </c>
      <c r="O267" s="144" t="str" cm="1">
        <f t="array" ref="O267">IF(L267&lt;&gt;"",_xlfn.CHOOSECOLS(_xlfn.TEXTSPLIT(N267,"--"),1),"")</f>
        <v>Crop Byproduct</v>
      </c>
      <c r="P267" s="144" t="str" cm="1">
        <f t="array" ref="P267">IF(L267&lt;&gt;"",IFERROR(_xlfn.CHOOSECOLS(_xlfn.TEXTSPLIT(N267,"--"),2),""),"")</f>
        <v>Oil Plant ByProducts</v>
      </c>
      <c r="Q267" s="144" t="str">
        <f t="shared" si="27"/>
        <v>Noug--Noug Cake</v>
      </c>
    </row>
    <row r="268" spans="1:17" ht="15" thickBot="1" x14ac:dyDescent="0.4">
      <c r="A268" s="145" t="str">
        <v>AOM_001474</v>
      </c>
      <c r="B268" s="145" t="str">
        <v>Hyperthelia dissoluta</v>
      </c>
      <c r="C268" s="145" t="str">
        <v/>
      </c>
      <c r="D268" s="145" t="str">
        <v>Hyperthelia dissoluta</v>
      </c>
      <c r="E268" s="145" t="str">
        <f t="shared" si="23"/>
        <v>Hyperthelia dissoluta</v>
      </c>
      <c r="F268" s="145" t="str">
        <v>Management--Livestock Management--Feed Characteristic--Feed Composition--Feed Ingredient--Forage Plants--Cereal and Grass Forages--Hyperthelia dissoluta----</v>
      </c>
      <c r="G268" s="143" t="str" cm="1">
        <f t="array" ref="G268">IFERROR(SUBSTITUTE(_xlfn.CHOOSECOLS(_xlfn.TEXTSPLIT(_xlfn.TEXTJOIN("|",,F268),"Feed Ingredient--","|",TRUE),2),"----",""),"")</f>
        <v>Forage Plants--Cereal and Grass Forages--Hyperthelia dissoluta</v>
      </c>
      <c r="H268" s="143" t="str">
        <f t="shared" si="24"/>
        <v>Forage Plants--Cereal and Grass Forages--Hyperthelia dissoluta</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AOM_001474$Forage Plants--Cereal and Grass Forages--Hyperthelia dissoluta;AOM_001474$Forage Plants--Cereal and Grass Forages--Hyperthelia dissoluta</v>
      </c>
      <c r="L268" s="145" t="str">
        <v>AOM_001190$Crop Byproduct--Oil Plant ByProducts--Noug--Guizotia abyssinica Cake</v>
      </c>
      <c r="M268" s="145" t="str" cm="1">
        <f t="array" ref="M268:N268">IF(L268&lt;&gt;"",_xlfn.TEXTSPLIT(L268, "$"),"")</f>
        <v>AOM_001190</v>
      </c>
      <c r="N268" s="145" t="str">
        <v>Crop Byproduct--Oil Plant ByProducts--Noug--Guizotia abyssinica Cake</v>
      </c>
      <c r="O268" s="145" t="str" cm="1">
        <f t="array" ref="O268">IF(L268&lt;&gt;"",_xlfn.CHOOSECOLS(_xlfn.TEXTSPLIT(N268,"--"),1),"")</f>
        <v>Crop Byproduct</v>
      </c>
      <c r="P268" s="145" t="str" cm="1">
        <f t="array" ref="P268">IF(L268&lt;&gt;"",IFERROR(_xlfn.CHOOSECOLS(_xlfn.TEXTSPLIT(N268,"--"),2),""),"")</f>
        <v>Oil Plant ByProducts</v>
      </c>
      <c r="Q268" s="145" t="str">
        <f t="shared" si="27"/>
        <v>Noug--Guizotia abyssinica Cake</v>
      </c>
    </row>
    <row r="269" spans="1:17" ht="15" thickBot="1" x14ac:dyDescent="0.4">
      <c r="A269" s="144" t="str">
        <v>AOM_001788</v>
      </c>
      <c r="B269" s="144" t="str">
        <v>Jardinea congoensis</v>
      </c>
      <c r="C269" s="144" t="str">
        <v/>
      </c>
      <c r="D269" s="144" t="str">
        <v>Jardinea congoensis</v>
      </c>
      <c r="E269" s="144" t="str">
        <f t="shared" si="23"/>
        <v>Jardinea congoensis</v>
      </c>
      <c r="F269" s="144" t="str">
        <v>Management--Livestock Management--Feed Characteristic--Feed Composition--Feed Ingredient--Forage Plants--Cereal and Grass Forages--Jardinea congoensis----</v>
      </c>
      <c r="G269" s="143" t="str" cm="1">
        <f t="array" ref="G269">IFERROR(SUBSTITUTE(_xlfn.CHOOSECOLS(_xlfn.TEXTSPLIT(_xlfn.TEXTJOIN("|",,F269),"Feed Ingredient--","|",TRUE),2),"----",""),"")</f>
        <v>Forage Plants--Cereal and Grass Forages--Jardinea congoensis</v>
      </c>
      <c r="H269" s="143" t="str">
        <f t="shared" si="24"/>
        <v>Forage Plants--Cereal and Grass Forages--Jardinea congoensis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AOM_001788$Forage Plants--Cereal and Grass Forages--Jardinea congoensis;AOM_001788$Forage Plants--Cereal and Grass Forages--Jardinea congoensis</v>
      </c>
      <c r="L269" s="144" t="str">
        <v>AOM_001192$Crop Byproduct--Oil Plant ByProducts--Olive--Olive Cake</v>
      </c>
      <c r="M269" s="144" t="str" cm="1">
        <f t="array" ref="M269:N269">IF(L269&lt;&gt;"",_xlfn.TEXTSPLIT(L269, "$"),"")</f>
        <v>AOM_001192</v>
      </c>
      <c r="N269" s="144" t="str">
        <v>Crop Byproduct--Oil Plant ByProducts--Olive--Olive Cake</v>
      </c>
      <c r="O269" s="144" t="str" cm="1">
        <f t="array" ref="O269">IF(L269&lt;&gt;"",_xlfn.CHOOSECOLS(_xlfn.TEXTSPLIT(N269,"--"),1),"")</f>
        <v>Crop Byproduct</v>
      </c>
      <c r="P269" s="144" t="str" cm="1">
        <f t="array" ref="P269">IF(L269&lt;&gt;"",IFERROR(_xlfn.CHOOSECOLS(_xlfn.TEXTSPLIT(N269,"--"),2),""),"")</f>
        <v>Oil Plant ByProducts</v>
      </c>
      <c r="Q269" s="144" t="str">
        <f t="shared" si="27"/>
        <v>Olive--Olive Cake</v>
      </c>
    </row>
    <row r="270" spans="1:17" ht="15" thickBot="1" x14ac:dyDescent="0.4">
      <c r="A270" s="145" t="str">
        <v>AOM_001476</v>
      </c>
      <c r="B270" s="145" t="str">
        <v>Lolium multiflorum</v>
      </c>
      <c r="C270" s="145" t="str">
        <v/>
      </c>
      <c r="D270" s="145" t="str">
        <v>Lolium multiflorum</v>
      </c>
      <c r="E270" s="145" t="str">
        <f t="shared" si="23"/>
        <v>Lolium multiflorum</v>
      </c>
      <c r="F270" s="145" t="str">
        <v>Management--Livestock Management--Feed Characteristic--Feed Composition--Feed Ingredient--Forage Plants--Cereal and Grass Forages--Lolium multiflorum----</v>
      </c>
      <c r="G270" s="143" t="str" cm="1">
        <f t="array" ref="G270">IFERROR(SUBSTITUTE(_xlfn.CHOOSECOLS(_xlfn.TEXTSPLIT(_xlfn.TEXTJOIN("|",,F270),"Feed Ingredient--","|",TRUE),2),"----",""),"")</f>
        <v>Forage Plants--Cereal and Grass Forages--Lolium multiflorum</v>
      </c>
      <c r="H270" s="143" t="str">
        <f t="shared" si="24"/>
        <v>Forage Plants--Cereal and Grass Forages--Lolium multiflorum</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AOM_001476$Forage Plants--Cereal and Grass Forages--Lolium multiflorum;AOM_001476$Forage Plants--Cereal and Grass Forages--Lolium multiflorum</v>
      </c>
      <c r="L270" s="145" t="str">
        <v>AOM_001192$Crop Byproduct--Oil Plant ByProducts--Olive--Olea sativa Cake</v>
      </c>
      <c r="M270" s="145" t="str" cm="1">
        <f t="array" ref="M270:N270">IF(L270&lt;&gt;"",_xlfn.TEXTSPLIT(L270, "$"),"")</f>
        <v>AOM_001192</v>
      </c>
      <c r="N270" s="145" t="str">
        <v>Crop Byproduct--Oil Plant ByProducts--Olive--Olea sativa Cake</v>
      </c>
      <c r="O270" s="145" t="str" cm="1">
        <f t="array" ref="O270">IF(L270&lt;&gt;"",_xlfn.CHOOSECOLS(_xlfn.TEXTSPLIT(N270,"--"),1),"")</f>
        <v>Crop Byproduct</v>
      </c>
      <c r="P270" s="145" t="str" cm="1">
        <f t="array" ref="P270">IF(L270&lt;&gt;"",IFERROR(_xlfn.CHOOSECOLS(_xlfn.TEXTSPLIT(N270,"--"),2),""),"")</f>
        <v>Oil Plant ByProducts</v>
      </c>
      <c r="Q270" s="145" t="str">
        <f t="shared" si="27"/>
        <v>Olive--Olea sativa Cake</v>
      </c>
    </row>
    <row r="271" spans="1:17" ht="15" thickBot="1" x14ac:dyDescent="0.4">
      <c r="A271" s="144" t="str">
        <v>AOM_001477</v>
      </c>
      <c r="B271" s="144" t="str">
        <v>Loudetia simplex</v>
      </c>
      <c r="C271" s="144" t="str">
        <v/>
      </c>
      <c r="D271" s="144" t="str">
        <v>Loudetia simplex</v>
      </c>
      <c r="E271" s="144" t="str">
        <f t="shared" si="23"/>
        <v>Loudetia simplex</v>
      </c>
      <c r="F271" s="144" t="str">
        <v>Management--Livestock Management--Feed Characteristic--Feed Composition--Feed Ingredient--Forage Plants--Cereal and Grass Forages--Loudetia simplex----</v>
      </c>
      <c r="G271" s="143" t="str" cm="1">
        <f t="array" ref="G271">IFERROR(SUBSTITUTE(_xlfn.CHOOSECOLS(_xlfn.TEXTSPLIT(_xlfn.TEXTJOIN("|",,F271),"Feed Ingredient--","|",TRUE),2),"----",""),"")</f>
        <v>Forage Plants--Cereal and Grass Forages--Loudetia simplex</v>
      </c>
      <c r="H271" s="143" t="str">
        <f t="shared" si="24"/>
        <v>Forage Plants--Cereal and Grass Forages--Loudetia simplex</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AOM_001477$Forage Plants--Cereal and Grass Forages--Loudetia simplex;AOM_001477$Forage Plants--Cereal and Grass Forages--Loudetia simplex</v>
      </c>
      <c r="L271" s="144" t="str">
        <v>AOM_001192$Crop Byproduct--Oil Plant ByProducts--Olive--Olea europaea Cake</v>
      </c>
      <c r="M271" s="144" t="str" cm="1">
        <f t="array" ref="M271:N271">IF(L271&lt;&gt;"",_xlfn.TEXTSPLIT(L271, "$"),"")</f>
        <v>AOM_001192</v>
      </c>
      <c r="N271" s="144" t="str">
        <v>Crop Byproduct--Oil Plant ByProducts--Olive--Olea europaea Cake</v>
      </c>
      <c r="O271" s="144" t="str" cm="1">
        <f t="array" ref="O271">IF(L271&lt;&gt;"",_xlfn.CHOOSECOLS(_xlfn.TEXTSPLIT(N271,"--"),1),"")</f>
        <v>Crop Byproduct</v>
      </c>
      <c r="P271" s="144" t="str" cm="1">
        <f t="array" ref="P271">IF(L271&lt;&gt;"",IFERROR(_xlfn.CHOOSECOLS(_xlfn.TEXTSPLIT(N271,"--"),2),""),"")</f>
        <v>Oil Plant ByProducts</v>
      </c>
      <c r="Q271" s="144" t="str">
        <f t="shared" si="27"/>
        <v>Olive--Olea europaea Cake</v>
      </c>
    </row>
    <row r="272" spans="1:17" ht="15" thickBot="1" x14ac:dyDescent="0.4">
      <c r="A272" s="145" t="str">
        <v>AOM_001478</v>
      </c>
      <c r="B272" s="145" t="str">
        <v>Loudetia togoensis</v>
      </c>
      <c r="C272" s="145" t="str">
        <v/>
      </c>
      <c r="D272" s="145" t="str">
        <v>Loudetia togoensis</v>
      </c>
      <c r="E272" s="145" t="str">
        <f t="shared" si="23"/>
        <v>Loudetia togoensis</v>
      </c>
      <c r="F272" s="145" t="str">
        <v>Management--Livestock Management--Feed Characteristic--Feed Composition--Feed Ingredient--Forage Plants--Cereal and Grass Forages--Loudetia togoensis----</v>
      </c>
      <c r="G272" s="143" t="str" cm="1">
        <f t="array" ref="G272">IFERROR(SUBSTITUTE(_xlfn.CHOOSECOLS(_xlfn.TEXTSPLIT(_xlfn.TEXTJOIN("|",,F272),"Feed Ingredient--","|",TRUE),2),"----",""),"")</f>
        <v>Forage Plants--Cereal and Grass Forages--Loudetia togoensis</v>
      </c>
      <c r="H272" s="143" t="str">
        <f t="shared" si="24"/>
        <v>Forage Plants--Cereal and Grass Forages--Loudetia togoensis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AOM_001478$Forage Plants--Cereal and Grass Forages--Loudetia togoensis;AOM_001478$Forage Plants--Cereal and Grass Forages--Loudetia togoensis</v>
      </c>
      <c r="L272" s="145" t="str">
        <v>AOM_001638$Crop Byproduct--Oil Plant ByProducts--Palm--Palm Kernel--Palm Kernel Cake</v>
      </c>
      <c r="M272" s="145" t="str" cm="1">
        <f t="array" ref="M272:N272">IF(L272&lt;&gt;"",_xlfn.TEXTSPLIT(L272, "$"),"")</f>
        <v>AOM_001638</v>
      </c>
      <c r="N272" s="145" t="str">
        <v>Crop Byproduct--Oil Plant ByProducts--Palm--Palm Kernel--Palm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 Kernel Cake</v>
      </c>
    </row>
    <row r="273" spans="1:17" ht="15" thickBot="1" x14ac:dyDescent="0.4">
      <c r="A273" s="144" t="str">
        <v>AOM_002039</v>
      </c>
      <c r="B273" s="144" t="str">
        <v>Megathyrsus maximus Bran</v>
      </c>
      <c r="C273" s="144" t="str">
        <v/>
      </c>
      <c r="D273" s="144" t="str">
        <v>Megathyrsus maximus Bran</v>
      </c>
      <c r="E273" s="144" t="str">
        <f t="shared" si="23"/>
        <v>Megathyrsus maximus Bran</v>
      </c>
      <c r="F273" s="144" t="str">
        <v>Management--Livestock Management--Feed Characteristic--Feed Composition--Feed Ingredient--Forage Plants--Cereal and Grass Forages--Megathyrsus maximus--Megathyrsus maximus Bran--</v>
      </c>
      <c r="G273" s="143" t="str" cm="1">
        <f t="array" ref="G273">IFERROR(SUBSTITUTE(_xlfn.CHOOSECOLS(_xlfn.TEXTSPLIT(_xlfn.TEXTJOIN("|",,F273),"Feed Ingredient--","|",TRUE),2),"----",""),"")</f>
        <v>Forage Plants--Cereal and Grass Forages--Megathyrsus maximus--Megathyrsus maximus Bran--</v>
      </c>
      <c r="H273" s="143" t="str">
        <f t="shared" si="24"/>
        <v>Forage Plants--Cereal and Grass Forages--Megathyrsus maximus--Megathyrsus maximus Bran</v>
      </c>
      <c r="I273" s="143">
        <f t="shared" si="25"/>
        <v>3</v>
      </c>
      <c r="J273" s="143" t="str">
        <f t="shared" si="26"/>
        <v>Forage Plants--Cereal and Grass Forages--Megathyrsus maximus</v>
      </c>
      <c r="K273" s="143" t="str" cm="1">
        <f t="array" ref="K273">IF(G273&lt;&gt;"",_xlfn.TEXTJOIN(";",TRUE,
CONCATENATE(A273,"$",H273),
IF(E273="","",IF(I273&lt;&gt;0,CONCATENATE(A273,"$",J273,"--",_xlfn.TEXTSPLIT(E273,";",TRUE,FALSE)),CONCATENATE(A273,"$",_xlfn.TEXTSPLIT(E273,";",TRUE,FALSE))))),"")</f>
        <v>AOM_002039$Forage Plants--Cereal and Grass Forages--Megathyrsus maximus--Megathyrsus maximus Bran;AOM_002039$Forage Plants--Cereal and Grass Forages--Megathyrsus maximus--Megathyrsus maximus Bran</v>
      </c>
      <c r="L273" s="144" t="str">
        <v>AOM_001638$Crop Byproduct--Oil Plant ByProducts--Palm--Palm Kernel--Palmae Kernel Cake</v>
      </c>
      <c r="M273" s="144" t="str" cm="1">
        <f t="array" ref="M273:N273">IF(L273&lt;&gt;"",_xlfn.TEXTSPLIT(L273, "$"),"")</f>
        <v>AOM_001638</v>
      </c>
      <c r="N273" s="144" t="str">
        <v>Crop Byproduct--Oil Plant ByProducts--Palm--Palm Kernel--Palmae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Kernel--Palmae Kernel Cake</v>
      </c>
    </row>
    <row r="274" spans="1:17" ht="15" thickBot="1" x14ac:dyDescent="0.4">
      <c r="A274" s="145" t="str">
        <v>AOM_001479</v>
      </c>
      <c r="B274" s="145" t="str">
        <v>Megathyrsus maximus</v>
      </c>
      <c r="C274" s="145" t="str">
        <v>Guinea Grass;Tanganyika grass;Buffalograss;Megathyrsus maximus</v>
      </c>
      <c r="D274" s="145" t="str">
        <v>Megathyrsus maximus</v>
      </c>
      <c r="E274" s="145" t="str">
        <f t="shared" si="23"/>
        <v>Guinea Grass;Tanganyika grass;Buffalograss;Megathyrsus maximus;Megathyrsus maximus</v>
      </c>
      <c r="F274" s="145" t="str">
        <v>Management--Livestock Management--Feed Characteristic--Feed Composition--Feed Ingredient--Forage Plants--Cereal and Grass Forages--Megathyrsus maximus----</v>
      </c>
      <c r="G274" s="143" t="str" cm="1">
        <f t="array" ref="G274">IFERROR(SUBSTITUTE(_xlfn.CHOOSECOLS(_xlfn.TEXTSPLIT(_xlfn.TEXTJOIN("|",,F274),"Feed Ingredient--","|",TRUE),2),"----",""),"")</f>
        <v>Forage Plants--Cereal and Grass Forages--Megathyrsus maximus</v>
      </c>
      <c r="H274" s="143" t="str">
        <f t="shared" si="24"/>
        <v>Forage Plants--Cereal and Grass Forages--Megathyrsus maximus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4" s="145" t="str">
        <v>AOM_001638$Crop Byproduct--Oil Plant ByProducts--Palm--Palm Kernel--Arecaceae Kernel Cake</v>
      </c>
      <c r="M274" s="145" t="str" cm="1">
        <f t="array" ref="M274:N274">IF(L274&lt;&gt;"",_xlfn.TEXTSPLIT(L274, "$"),"")</f>
        <v>AOM_001638</v>
      </c>
      <c r="N274" s="145" t="str">
        <v>Crop Byproduct--Oil Plant ByProducts--Palm--Palm Kernel--Arecaceae Kernel Cake</v>
      </c>
      <c r="O274" s="145" t="str" cm="1">
        <f t="array" ref="O274">IF(L274&lt;&gt;"",_xlfn.CHOOSECOLS(_xlfn.TEXTSPLIT(N274,"--"),1),"")</f>
        <v>Crop Byproduct</v>
      </c>
      <c r="P274" s="145" t="str" cm="1">
        <f t="array" ref="P274">IF(L274&lt;&gt;"",IFERROR(_xlfn.CHOOSECOLS(_xlfn.TEXTSPLIT(N274,"--"),2),""),"")</f>
        <v>Oil Plant ByProducts</v>
      </c>
      <c r="Q274" s="145" t="str">
        <f t="shared" si="27"/>
        <v>Palm--Palm Kernel--Arecaceae Kernel Cake</v>
      </c>
    </row>
    <row r="275" spans="1:17" ht="15" thickBot="1" x14ac:dyDescent="0.4">
      <c r="A275" s="144" t="str">
        <v>AOM_001481</v>
      </c>
      <c r="B275" s="144" t="str">
        <v>Melinis repens</v>
      </c>
      <c r="C275" s="144" t="str">
        <v/>
      </c>
      <c r="D275" s="144" t="str">
        <v>Melinis repens</v>
      </c>
      <c r="E275" s="144" t="str">
        <f t="shared" si="23"/>
        <v>Melinis repens</v>
      </c>
      <c r="F275" s="144" t="str">
        <v>Management--Livestock Management--Feed Characteristic--Feed Composition--Feed Ingredient--Forage Plants--Cereal and Grass Forages--Melinis repens----</v>
      </c>
      <c r="G275" s="143" t="str" cm="1">
        <f t="array" ref="G275">IFERROR(SUBSTITUTE(_xlfn.CHOOSECOLS(_xlfn.TEXTSPLIT(_xlfn.TEXTJOIN("|",,F275),"Feed Ingredient--","|",TRUE),2),"----",""),"")</f>
        <v>Forage Plants--Cereal and Grass Forages--Melinis repens</v>
      </c>
      <c r="H275" s="143" t="str">
        <f t="shared" si="24"/>
        <v>Forage Plants--Cereal and Grass Forages--Melinis repens</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AOM_001481$Forage Plants--Cereal and Grass Forages--Melinis repens;AOM_001481$Forage Plants--Cereal and Grass Forages--Melinis repens</v>
      </c>
      <c r="L275" s="144" t="str">
        <v>AOM_001277$Crop Byproduct--Oil Plant ByProducts--Sesame--Sesame Seed--Sesame Seed Cake</v>
      </c>
      <c r="M275" s="144" t="str" cm="1">
        <f t="array" ref="M275:N275">IF(L275&lt;&gt;"",_xlfn.TEXTSPLIT(L275, "$"),"")</f>
        <v>AOM_001277</v>
      </c>
      <c r="N275" s="144" t="str">
        <v>Crop Byproduct--Oil Plant ByProducts--Sesame--Sesame Seed--Sesame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Seed--Sesame Seed Cake</v>
      </c>
    </row>
    <row r="276" spans="1:17" ht="15" thickBot="1" x14ac:dyDescent="0.4">
      <c r="A276" s="145" t="str">
        <v>AOM_001513</v>
      </c>
      <c r="B276" s="145" t="str">
        <v>Microchloa caffra</v>
      </c>
      <c r="C276" s="145" t="str">
        <v/>
      </c>
      <c r="D276" s="145" t="str">
        <v>Microchloa caffra</v>
      </c>
      <c r="E276" s="145" t="str">
        <f t="shared" si="23"/>
        <v>Microchloa caffra</v>
      </c>
      <c r="F276" s="145" t="str">
        <v>Management--Livestock Management--Feed Characteristic--Feed Composition--Feed Ingredient--Forage Plants--Cereal and Grass Forages--Microchloa caffra----</v>
      </c>
      <c r="G276" s="143" t="str" cm="1">
        <f t="array" ref="G276">IFERROR(SUBSTITUTE(_xlfn.CHOOSECOLS(_xlfn.TEXTSPLIT(_xlfn.TEXTJOIN("|",,F276),"Feed Ingredient--","|",TRUE),2),"----",""),"")</f>
        <v>Forage Plants--Cereal and Grass Forages--Microchloa caffra</v>
      </c>
      <c r="H276" s="143" t="str">
        <f t="shared" si="24"/>
        <v>Forage Plants--Cereal and Grass Forages--Microchloa caffra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AOM_001513$Forage Plants--Cereal and Grass Forages--Microchloa caffra;AOM_001513$Forage Plants--Cereal and Grass Forages--Microchloa caffra</v>
      </c>
      <c r="L276" s="145" t="str">
        <v>AOM_001277$Crop Byproduct--Oil Plant ByProducts--Sesame--Sesame Seed--Sesamum indicum Seed Cake</v>
      </c>
      <c r="M276" s="145" t="str" cm="1">
        <f t="array" ref="M276:N276">IF(L276&lt;&gt;"",_xlfn.TEXTSPLIT(L276, "$"),"")</f>
        <v>AOM_001277</v>
      </c>
      <c r="N276" s="145" t="str">
        <v>Crop Byproduct--Oil Plant ByProducts--Sesame--Sesame Seed--Sesamum indicum Seed Cake</v>
      </c>
      <c r="O276" s="145" t="str" cm="1">
        <f t="array" ref="O276">IF(L276&lt;&gt;"",_xlfn.CHOOSECOLS(_xlfn.TEXTSPLIT(N276,"--"),1),"")</f>
        <v>Crop Byproduct</v>
      </c>
      <c r="P276" s="145" t="str" cm="1">
        <f t="array" ref="P276">IF(L276&lt;&gt;"",IFERROR(_xlfn.CHOOSECOLS(_xlfn.TEXTSPLIT(N276,"--"),2),""),"")</f>
        <v>Oil Plant ByProducts</v>
      </c>
      <c r="Q276" s="145" t="str">
        <f t="shared" si="27"/>
        <v>Sesame--Sesame Seed--Sesamum indicum Seed Cake</v>
      </c>
    </row>
    <row r="277" spans="1:17" ht="15" thickBot="1" x14ac:dyDescent="0.4">
      <c r="A277" s="144" t="str">
        <v>AOM_001408</v>
      </c>
      <c r="B277" s="144" t="str">
        <v>Panicum maximum Straw</v>
      </c>
      <c r="C277" s="144" t="str">
        <v/>
      </c>
      <c r="D277" s="144" t="str">
        <v>Panicum maximum Straw</v>
      </c>
      <c r="E277" s="144" t="str">
        <f t="shared" si="23"/>
        <v>Panicum maximum Straw</v>
      </c>
      <c r="F277" s="144" t="str">
        <v>Management--Livestock Management--Feed Characteristic--Feed Composition--Feed Ingredient--Forage Plants--Cereal and Grass Forages--Panicum maximum--Panicum maximum Straw--</v>
      </c>
      <c r="G277" s="143" t="str" cm="1">
        <f t="array" ref="G277">IFERROR(SUBSTITUTE(_xlfn.CHOOSECOLS(_xlfn.TEXTSPLIT(_xlfn.TEXTJOIN("|",,F277),"Feed Ingredient--","|",TRUE),2),"----",""),"")</f>
        <v>Forage Plants--Cereal and Grass Forages--Panicum maximum--Panicum maximum Straw--</v>
      </c>
      <c r="H277" s="143" t="str">
        <f t="shared" si="24"/>
        <v>Forage Plants--Cereal and Grass Forages--Panicum maximum--Panicum maximum Straw</v>
      </c>
      <c r="I277" s="143">
        <f t="shared" si="25"/>
        <v>3</v>
      </c>
      <c r="J277" s="143" t="str">
        <f t="shared" si="26"/>
        <v>Forage Plants--Cereal and Grass Forages--Panicum maximum</v>
      </c>
      <c r="K277" s="143" t="str" cm="1">
        <f t="array" ref="K277">IF(G277&lt;&gt;"",_xlfn.TEXTJOIN(";",TRUE,
CONCATENATE(A277,"$",H277),
IF(E277="","",IF(I277&lt;&gt;0,CONCATENATE(A277,"$",J277,"--",_xlfn.TEXTSPLIT(E277,";",TRUE,FALSE)),CONCATENATE(A277,"$",_xlfn.TEXTSPLIT(E277,";",TRUE,FALSE))))),"")</f>
        <v>AOM_001408$Forage Plants--Cereal and Grass Forages--Panicum maximum--Panicum maximum Straw;AOM_001408$Forage Plants--Cereal and Grass Forages--Panicum maximum--Panicum maximum Straw</v>
      </c>
      <c r="L277" s="144" t="str">
        <v>AOM_001440$Crop Byproduct--Oil Plant ByProducts--Sesame--Sesame Seed</v>
      </c>
      <c r="M277" s="144" t="str" cm="1">
        <f t="array" ref="M277:N277">IF(L277&lt;&gt;"",_xlfn.TEXTSPLIT(L277, "$"),"")</f>
        <v>AOM_001440</v>
      </c>
      <c r="N277" s="144" t="str">
        <v>Crop Byproduct--Oil Plant ByProducts--Sesame--Sesame Seed</v>
      </c>
      <c r="O277" s="144" t="str" cm="1">
        <f t="array" ref="O277">IF(L277&lt;&gt;"",_xlfn.CHOOSECOLS(_xlfn.TEXTSPLIT(N277,"--"),1),"")</f>
        <v>Crop Byproduct</v>
      </c>
      <c r="P277" s="144" t="str" cm="1">
        <f t="array" ref="P277">IF(L277&lt;&gt;"",IFERROR(_xlfn.CHOOSECOLS(_xlfn.TEXTSPLIT(N277,"--"),2),""),"")</f>
        <v>Oil Plant ByProducts</v>
      </c>
      <c r="Q277" s="144" t="str">
        <f t="shared" si="27"/>
        <v>Sesame--Sesame Seed</v>
      </c>
    </row>
    <row r="278" spans="1:17" ht="15" thickBot="1" x14ac:dyDescent="0.4">
      <c r="A278" s="145" t="str">
        <v>AOM_001407</v>
      </c>
      <c r="B278" s="145" t="str">
        <v>Panicum maximum</v>
      </c>
      <c r="C278" s="145" t="str">
        <v/>
      </c>
      <c r="D278" s="145" t="str">
        <v>Panicum maximum</v>
      </c>
      <c r="E278" s="145" t="str">
        <f t="shared" si="23"/>
        <v>Panicum maximum</v>
      </c>
      <c r="F278" s="145" t="str">
        <v>Management--Livestock Management--Feed Characteristic--Feed Composition--Feed Ingredient--Forage Plants--Cereal and Grass Forages--Panicum maximum----</v>
      </c>
      <c r="G278" s="143" t="str" cm="1">
        <f t="array" ref="G278">IFERROR(SUBSTITUTE(_xlfn.CHOOSECOLS(_xlfn.TEXTSPLIT(_xlfn.TEXTJOIN("|",,F278),"Feed Ingredient--","|",TRUE),2),"----",""),"")</f>
        <v>Forage Plants--Cereal and Grass Forages--Panicum maximum</v>
      </c>
      <c r="H278" s="143" t="str">
        <f t="shared" si="24"/>
        <v>Forage Plants--Cereal and Grass Forages--Panicum maximum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AOM_001407$Forage Plants--Cereal and Grass Forages--Panicum maximum;AOM_001407$Forage Plants--Cereal and Grass Forages--Panicum maximum</v>
      </c>
      <c r="L278" s="145" t="str">
        <v>AOM_001440$Crop Byproduct--Oil Plant ByProducts--Sesame--Sesamum indicum Seed</v>
      </c>
      <c r="M278" s="145" t="str" cm="1">
        <f t="array" ref="M278:N278">IF(L278&lt;&gt;"",_xlfn.TEXTSPLIT(L278, "$"),"")</f>
        <v>AOM_001440</v>
      </c>
      <c r="N278" s="145" t="str">
        <v>Crop Byproduct--Oil Plant ByProducts--Sesame--Sesamum indicum Seed</v>
      </c>
      <c r="O278" s="145" t="str" cm="1">
        <f t="array" ref="O278">IF(L278&lt;&gt;"",_xlfn.CHOOSECOLS(_xlfn.TEXTSPLIT(N278,"--"),1),"")</f>
        <v>Crop Byproduct</v>
      </c>
      <c r="P278" s="145" t="str" cm="1">
        <f t="array" ref="P278">IF(L278&lt;&gt;"",IFERROR(_xlfn.CHOOSECOLS(_xlfn.TEXTSPLIT(N278,"--"),2),""),"")</f>
        <v>Oil Plant ByProducts</v>
      </c>
      <c r="Q278" s="145" t="str">
        <f t="shared" si="27"/>
        <v>Sesame--Sesamum indicum Seed</v>
      </c>
    </row>
    <row r="279" spans="1:17" ht="15" thickBot="1" x14ac:dyDescent="0.4">
      <c r="A279" s="144" t="str">
        <v>AOM_000697</v>
      </c>
      <c r="B279" s="144" t="str">
        <v>Natural Pasture</v>
      </c>
      <c r="C279" s="144" t="str">
        <v/>
      </c>
      <c r="D279" s="144" t="str">
        <v/>
      </c>
      <c r="E279" s="144" t="str">
        <f t="shared" si="23"/>
        <v/>
      </c>
      <c r="F279" s="144" t="str">
        <v>Management--Livestock Management--Feed Characteristic--Feed Composition--Feed Ingredient--Forage Plants--Cereal and Grass Forages--Pasture--Natural Pasture--</v>
      </c>
      <c r="G279" s="143" t="str" cm="1">
        <f t="array" ref="G279">IFERROR(SUBSTITUTE(_xlfn.CHOOSECOLS(_xlfn.TEXTSPLIT(_xlfn.TEXTJOIN("|",,F279),"Feed Ingredient--","|",TRUE),2),"----",""),"")</f>
        <v>Forage Plants--Cereal and Grass Forages--Pasture--Natural Pasture--</v>
      </c>
      <c r="H279" s="143" t="str">
        <f t="shared" si="24"/>
        <v>Forage Plants--Cereal and Grass Forages--Pasture--Natural Pasture</v>
      </c>
      <c r="I279" s="143">
        <f t="shared" si="25"/>
        <v>3</v>
      </c>
      <c r="J279" s="143" t="str">
        <f t="shared" si="26"/>
        <v>Forage Plants--Cereal and Grass Forages--Pasture</v>
      </c>
      <c r="K279" s="143" t="str" cm="1">
        <f t="array" ref="K279">IF(G279&lt;&gt;"",_xlfn.TEXTJOIN(";",TRUE,
CONCATENATE(A279,"$",H279),
IF(E279="","",IF(I279&lt;&gt;0,CONCATENATE(A279,"$",J279,"--",_xlfn.TEXTSPLIT(E279,";",TRUE,FALSE)),CONCATENATE(A279,"$",_xlfn.TEXTSPLIT(E279,";",TRUE,FALSE))))),"")</f>
        <v>AOM_000697$Forage Plants--Cereal and Grass Forages--Pasture--Natural Pasture</v>
      </c>
      <c r="L279" s="144" t="str">
        <v>AOM_001278$Crop Byproduct--Oil Plant ByProducts--Sheanut--Sheanut Cake</v>
      </c>
      <c r="M279" s="144" t="str" cm="1">
        <f t="array" ref="M279:N279">IF(L279&lt;&gt;"",_xlfn.TEXTSPLIT(L279, "$"),"")</f>
        <v>AOM_001278</v>
      </c>
      <c r="N279" s="144" t="str">
        <v>Crop Byproduct--Oil Plant ByProducts--Sheanut--Sheanut Cake</v>
      </c>
      <c r="O279" s="144" t="str" cm="1">
        <f t="array" ref="O279">IF(L279&lt;&gt;"",_xlfn.CHOOSECOLS(_xlfn.TEXTSPLIT(N279,"--"),1),"")</f>
        <v>Crop Byproduct</v>
      </c>
      <c r="P279" s="144" t="str" cm="1">
        <f t="array" ref="P279">IF(L279&lt;&gt;"",IFERROR(_xlfn.CHOOSECOLS(_xlfn.TEXTSPLIT(N279,"--"),2),""),"")</f>
        <v>Oil Plant ByProducts</v>
      </c>
      <c r="Q279" s="144" t="str">
        <f t="shared" si="27"/>
        <v>Sheanut--Sheanut Cake</v>
      </c>
    </row>
    <row r="280" spans="1:17" ht="15" thickBot="1" x14ac:dyDescent="0.4">
      <c r="A280" s="145" t="str">
        <v>AOM_001789</v>
      </c>
      <c r="B280" s="145" t="str">
        <v>Pasture</v>
      </c>
      <c r="C280" s="145" t="str">
        <v/>
      </c>
      <c r="D280" s="145" t="str">
        <v/>
      </c>
      <c r="E280" s="145" t="str">
        <f t="shared" si="23"/>
        <v/>
      </c>
      <c r="F280" s="145" t="str">
        <v>Management--Livestock Management--Feed Characteristic--Feed Composition--Feed Ingredient--Forage Plants--Cereal and Grass Forages--Pasture----</v>
      </c>
      <c r="G280" s="143" t="str" cm="1">
        <f t="array" ref="G280">IFERROR(SUBSTITUTE(_xlfn.CHOOSECOLS(_xlfn.TEXTSPLIT(_xlfn.TEXTJOIN("|",,F280),"Feed Ingredient--","|",TRUE),2),"----",""),"")</f>
        <v>Forage Plants--Cereal and Grass Forages--Pasture</v>
      </c>
      <c r="H280" s="143" t="str">
        <f t="shared" si="24"/>
        <v>Forage Plants--Cereal and Grass Forages--Pasture</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AOM_001789$Forage Plants--Cereal and Grass Forages--Pasture</v>
      </c>
      <c r="L280" s="145" t="str">
        <v>AOM_001278$Crop Byproduct--Oil Plant ByProducts--Sheanut--Vitellaria paradoxa Cake</v>
      </c>
      <c r="M280" s="145" t="str" cm="1">
        <f t="array" ref="M280:N280">IF(L280&lt;&gt;"",_xlfn.TEXTSPLIT(L280, "$"),"")</f>
        <v>AOM_001278</v>
      </c>
      <c r="N280" s="145" t="str">
        <v>Crop Byproduct--Oil Plant ByProducts--Sheanut--Vitellaria paradoxa Cake</v>
      </c>
      <c r="O280" s="145" t="str" cm="1">
        <f t="array" ref="O280">IF(L280&lt;&gt;"",_xlfn.CHOOSECOLS(_xlfn.TEXTSPLIT(N280,"--"),1),"")</f>
        <v>Crop Byproduct</v>
      </c>
      <c r="P280" s="145" t="str" cm="1">
        <f t="array" ref="P280">IF(L280&lt;&gt;"",IFERROR(_xlfn.CHOOSECOLS(_xlfn.TEXTSPLIT(N280,"--"),2),""),"")</f>
        <v>Oil Plant ByProducts</v>
      </c>
      <c r="Q280" s="145" t="str">
        <f t="shared" si="27"/>
        <v>Sheanut--Vitellaria paradoxa Cake</v>
      </c>
    </row>
    <row r="281" spans="1:17" ht="15" thickBot="1" x14ac:dyDescent="0.4">
      <c r="A281" s="144" t="str">
        <v>AOM_001443</v>
      </c>
      <c r="B281" s="144" t="str">
        <v>Pennisetum</v>
      </c>
      <c r="C281" s="144" t="str">
        <v/>
      </c>
      <c r="D281" s="144" t="str">
        <v>Pennisetum spp</v>
      </c>
      <c r="E281" s="144" t="str">
        <f t="shared" si="23"/>
        <v>Pennisetum spp</v>
      </c>
      <c r="F281" s="144" t="str">
        <v>Management--Livestock Management--Feed Characteristic--Feed Composition--Feed Ingredient--Forage Plants--Cereal and Grass Forages--Pennisetum----</v>
      </c>
      <c r="G281" s="143" t="str" cm="1">
        <f t="array" ref="G281">IFERROR(SUBSTITUTE(_xlfn.CHOOSECOLS(_xlfn.TEXTSPLIT(_xlfn.TEXTJOIN("|",,F281),"Feed Ingredient--","|",TRUE),2),"----",""),"")</f>
        <v>Forage Plants--Cereal and Grass Forages--Pennisetum</v>
      </c>
      <c r="H281" s="143" t="str">
        <f t="shared" si="24"/>
        <v>Forage Plants--Cereal and Grass Forages--Pennisetum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AOM_001443$Forage Plants--Cereal and Grass Forages--Pennisetum;AOM_001443$Forage Plants--Cereal and Grass Forages--Pennisetum spp</v>
      </c>
      <c r="L281" s="144" t="str">
        <v>AOM_001338$Crop Byproduct--Oil Plant ByProducts--Sunflower--Sunflower Seed--Sunflower Seed Cake</v>
      </c>
      <c r="M281" s="144" t="str" cm="1">
        <f t="array" ref="M281:N281">IF(L281&lt;&gt;"",_xlfn.TEXTSPLIT(L281, "$"),"")</f>
        <v>AOM_001338</v>
      </c>
      <c r="N281" s="144" t="str">
        <v>Crop Byproduct--Oil Plant ByProducts--Sunflower--Sunflower Seed--Sunflower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Seed--Sunflower Seed Cake</v>
      </c>
    </row>
    <row r="282" spans="1:17" ht="15" thickBot="1" x14ac:dyDescent="0.4">
      <c r="A282" s="145" t="str">
        <v>AOM_001409</v>
      </c>
      <c r="B282" s="145" t="str">
        <v>Pennisetum clandestinum</v>
      </c>
      <c r="C282" s="145" t="str">
        <v/>
      </c>
      <c r="D282" s="145" t="str">
        <v>Pennisetum clandestinum</v>
      </c>
      <c r="E282" s="145" t="str">
        <f t="shared" si="23"/>
        <v>Pennisetum clandestinum</v>
      </c>
      <c r="F282" s="145" t="str">
        <v>Management--Livestock Management--Feed Characteristic--Feed Composition--Feed Ingredient--Forage Plants--Cereal and Grass Forages--Pennisetum clandestinum----</v>
      </c>
      <c r="G282" s="143" t="str" cm="1">
        <f t="array" ref="G282">IFERROR(SUBSTITUTE(_xlfn.CHOOSECOLS(_xlfn.TEXTSPLIT(_xlfn.TEXTJOIN("|",,F282),"Feed Ingredient--","|",TRUE),2),"----",""),"")</f>
        <v>Forage Plants--Cereal and Grass Forages--Pennisetum clandestinum</v>
      </c>
      <c r="H282" s="143" t="str">
        <f t="shared" si="24"/>
        <v>Forage Plants--Cereal and Grass Forages--Pennisetum clandestinum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AOM_001409$Forage Plants--Cereal and Grass Forages--Pennisetum clandestinum;AOM_001409$Forage Plants--Cereal and Grass Forages--Pennisetum clandestinum</v>
      </c>
      <c r="L282" s="145" t="str">
        <v>AOM_001338$Crop Byproduct--Oil Plant ByProducts--Sunflower--Sunflower Seed--Common Sunflower Seed Cake</v>
      </c>
      <c r="M282" s="145" t="str" cm="1">
        <f t="array" ref="M282:N282">IF(L282&lt;&gt;"",_xlfn.TEXTSPLIT(L282, "$"),"")</f>
        <v>AOM_001338</v>
      </c>
      <c r="N282" s="145" t="str">
        <v>Crop Byproduct--Oil Plant ByProducts--Sunflower--Sunflower Seed--Common Sunflower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Seed--Common Sunflower Seed Cake</v>
      </c>
    </row>
    <row r="283" spans="1:17" ht="15" thickBot="1" x14ac:dyDescent="0.4">
      <c r="A283" s="144" t="str">
        <v>AOM_002040</v>
      </c>
      <c r="B283" s="144" t="str">
        <v>Pennisetum clandestinum Leaves</v>
      </c>
      <c r="C283" s="144" t="str">
        <v/>
      </c>
      <c r="D283" s="144" t="str">
        <v>Pennisetum clandestinum Leaves</v>
      </c>
      <c r="E283" s="144" t="str">
        <f t="shared" si="23"/>
        <v>Pennisetum clandestinum Leaves</v>
      </c>
      <c r="F283" s="144" t="str">
        <v>Management--Livestock Management--Feed Characteristic--Feed Composition--Feed Ingredient--Forage Plants--Cereal and Grass Forages--Pennisetum clandestinum--Pennisetum clandestinum Leaves--</v>
      </c>
      <c r="G283" s="143" t="str" cm="1">
        <f t="array" ref="G283">IFERROR(SUBSTITUTE(_xlfn.CHOOSECOLS(_xlfn.TEXTSPLIT(_xlfn.TEXTJOIN("|",,F283),"Feed Ingredient--","|",TRUE),2),"----",""),"")</f>
        <v>Forage Plants--Cereal and Grass Forages--Pennisetum clandestinum--Pennisetum clandestinum Leaves--</v>
      </c>
      <c r="H283" s="143" t="str">
        <f t="shared" si="24"/>
        <v>Forage Plants--Cereal and Grass Forages--Pennisetum clandestinum--Pennisetum clandestinum Leaves</v>
      </c>
      <c r="I283" s="143">
        <f t="shared" si="25"/>
        <v>3</v>
      </c>
      <c r="J283" s="143" t="str">
        <f t="shared" si="26"/>
        <v>Forage Plants--Cereal and Grass Forages--Pennisetum clandestinum</v>
      </c>
      <c r="K283" s="143" t="str" cm="1">
        <f t="array" ref="K283">IF(G283&lt;&gt;"",_xlfn.TEXTJOIN(";",TRUE,
CONCATENATE(A283,"$",H283),
IF(E283="","",IF(I283&lt;&gt;0,CONCATENATE(A283,"$",J283,"--",_xlfn.TEXTSPLIT(E283,";",TRUE,FALSE)),CONCATENATE(A283,"$",_xlfn.TEXTSPLIT(E283,";",TRUE,FALSE))))),"")</f>
        <v>AOM_002040$Forage Plants--Cereal and Grass Forages--Pennisetum clandestinum--Pennisetum clandestinum Leaves;AOM_002040$Forage Plants--Cereal and Grass Forages--Pennisetum clandestinum--Pennisetum clandestinum Leaves</v>
      </c>
      <c r="L283" s="144" t="str">
        <v>AOM_001338$Crop Byproduct--Oil Plant ByProducts--Sunflower--Sunflower Seed--Helianthus annuus Seed Cake</v>
      </c>
      <c r="M283" s="144" t="str" cm="1">
        <f t="array" ref="M283:N283">IF(L283&lt;&gt;"",_xlfn.TEXTSPLIT(L283, "$"),"")</f>
        <v>AOM_001338</v>
      </c>
      <c r="N283" s="144" t="str">
        <v>Crop Byproduct--Oil Plant ByProducts--Sunflower--Sunflower Seed--Helianthus annuus Seed Cake</v>
      </c>
      <c r="O283" s="144" t="str" cm="1">
        <f t="array" ref="O283">IF(L283&lt;&gt;"",_xlfn.CHOOSECOLS(_xlfn.TEXTSPLIT(N283,"--"),1),"")</f>
        <v>Crop Byproduct</v>
      </c>
      <c r="P283" s="144" t="str" cm="1">
        <f t="array" ref="P283">IF(L283&lt;&gt;"",IFERROR(_xlfn.CHOOSECOLS(_xlfn.TEXTSPLIT(N283,"--"),2),""),"")</f>
        <v>Oil Plant ByProducts</v>
      </c>
      <c r="Q283" s="144" t="str">
        <f t="shared" si="27"/>
        <v>Sunflower--Sunflower Seed--Helianthus annuus Seed Cake</v>
      </c>
    </row>
    <row r="284" spans="1:17" ht="15" thickBot="1" x14ac:dyDescent="0.4">
      <c r="A284" s="145" t="str">
        <v>AOM_001412</v>
      </c>
      <c r="B284" s="145" t="str">
        <v>Pennisetum mezianum</v>
      </c>
      <c r="C284" s="145" t="str">
        <v/>
      </c>
      <c r="D284" s="145" t="str">
        <v>Pennisetum mezianum</v>
      </c>
      <c r="E284" s="145" t="str">
        <f t="shared" si="23"/>
        <v>Pennisetum mezianum</v>
      </c>
      <c r="F284" s="145" t="str">
        <v>Management--Livestock Management--Feed Characteristic--Feed Composition--Feed Ingredient--Forage Plants--Cereal and Grass Forages--Pennisetum mezianum----</v>
      </c>
      <c r="G284" s="143" t="str" cm="1">
        <f t="array" ref="G284">IFERROR(SUBSTITUTE(_xlfn.CHOOSECOLS(_xlfn.TEXTSPLIT(_xlfn.TEXTJOIN("|",,F284),"Feed Ingredient--","|",TRUE),2),"----",""),"")</f>
        <v>Forage Plants--Cereal and Grass Forages--Pennisetum mezianum</v>
      </c>
      <c r="H284" s="143" t="str">
        <f t="shared" si="24"/>
        <v>Forage Plants--Cereal and Grass Forages--Pennisetum mezianum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AOM_001412$Forage Plants--Cereal and Grass Forages--Pennisetum mezianum;AOM_001412$Forage Plants--Cereal and Grass Forages--Pennisetum mezianum</v>
      </c>
      <c r="L284" s="145" t="str">
        <v>AOM_002092$Crop Byproduct--Oil Plant ByProducts--Walnut--Walnut Leaves</v>
      </c>
      <c r="M284" s="145" t="str" cm="1">
        <f t="array" ref="M284:N284">IF(L284&lt;&gt;"",_xlfn.TEXTSPLIT(L284, "$"),"")</f>
        <v>AOM_002092</v>
      </c>
      <c r="N284" s="145" t="str">
        <v>Crop Byproduct--Oil Plant ByProducts--Walnut--Walnut Leaves</v>
      </c>
      <c r="O284" s="145" t="str" cm="1">
        <f t="array" ref="O284">IF(L284&lt;&gt;"",_xlfn.CHOOSECOLS(_xlfn.TEXTSPLIT(N284,"--"),1),"")</f>
        <v>Crop Byproduct</v>
      </c>
      <c r="P284" s="145" t="str" cm="1">
        <f t="array" ref="P284">IF(L284&lt;&gt;"",IFERROR(_xlfn.CHOOSECOLS(_xlfn.TEXTSPLIT(N284,"--"),2),""),"")</f>
        <v>Oil Plant ByProducts</v>
      </c>
      <c r="Q284" s="145" t="str">
        <f t="shared" si="27"/>
        <v>Walnut--Walnut Leaves</v>
      </c>
    </row>
    <row r="285" spans="1:17" ht="15" thickBot="1" x14ac:dyDescent="0.4">
      <c r="A285" s="144" t="str">
        <v>AOM_001413</v>
      </c>
      <c r="B285" s="144" t="str">
        <v>Pennisetum pedicellatum</v>
      </c>
      <c r="C285" s="144" t="str">
        <v/>
      </c>
      <c r="D285" s="144" t="str">
        <v>Pennisetum pedicellatum</v>
      </c>
      <c r="E285" s="144" t="str">
        <f t="shared" si="23"/>
        <v>Pennisetum pedicellatum</v>
      </c>
      <c r="F285" s="144" t="str">
        <v>Management--Livestock Management--Feed Characteristic--Feed Composition--Feed Ingredient--Forage Plants--Cereal and Grass Forages--Pennisetum pedicellatum----</v>
      </c>
      <c r="G285" s="143" t="str" cm="1">
        <f t="array" ref="G285">IFERROR(SUBSTITUTE(_xlfn.CHOOSECOLS(_xlfn.TEXTSPLIT(_xlfn.TEXTJOIN("|",,F285),"Feed Ingredient--","|",TRUE),2),"----",""),"")</f>
        <v>Forage Plants--Cereal and Grass Forages--Pennisetum pedicellatum</v>
      </c>
      <c r="H285" s="143" t="str">
        <f t="shared" si="24"/>
        <v>Forage Plants--Cereal and Grass Forages--Pennisetum pedicellatum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AOM_001413$Forage Plants--Cereal and Grass Forages--Pennisetum pedicellatum;AOM_001413$Forage Plants--Cereal and Grass Forages--Pennisetum pedicellatum</v>
      </c>
      <c r="L285" s="144" t="str">
        <v>AOM_001312$Crop Byproduct--Oil Plant Products--Cotton--Cotton Seed</v>
      </c>
      <c r="M285" s="144" t="str" cm="1">
        <f t="array" ref="M285:N285">IF(L285&lt;&gt;"",_xlfn.TEXTSPLIT(L285, "$"),"")</f>
        <v>AOM_001312</v>
      </c>
      <c r="N285" s="144" t="str">
        <v>Crop Byproduct--Oil Plant Products--Cotton--Cotton Seed</v>
      </c>
      <c r="O285" s="144" t="str" cm="1">
        <f t="array" ref="O285">IF(L285&lt;&gt;"",_xlfn.CHOOSECOLS(_xlfn.TEXTSPLIT(N285,"--"),1),"")</f>
        <v>Crop Byproduct</v>
      </c>
      <c r="P285" s="144" t="str" cm="1">
        <f t="array" ref="P285">IF(L285&lt;&gt;"",IFERROR(_xlfn.CHOOSECOLS(_xlfn.TEXTSPLIT(N285,"--"),2),""),"")</f>
        <v>Oil Plant Products</v>
      </c>
      <c r="Q285" s="144" t="str">
        <f t="shared" si="27"/>
        <v>Cotton--Cotton Seed</v>
      </c>
    </row>
    <row r="286" spans="1:17" ht="15" thickBot="1" x14ac:dyDescent="0.4">
      <c r="A286" s="145" t="str">
        <v>AOM_001441</v>
      </c>
      <c r="B286" s="145" t="str">
        <v>Pennisetum petiolar</v>
      </c>
      <c r="C286" s="145" t="str">
        <v/>
      </c>
      <c r="D286" s="145" t="str">
        <v>Pennisetum petiolar</v>
      </c>
      <c r="E286" s="145" t="str">
        <f t="shared" si="23"/>
        <v>Pennisetum petiolar</v>
      </c>
      <c r="F286" s="145" t="str">
        <v>Management--Livestock Management--Feed Characteristic--Feed Composition--Feed Ingredient--Forage Plants--Cereal and Grass Forages--Pennisetum petiolar----</v>
      </c>
      <c r="G286" s="143" t="str" cm="1">
        <f t="array" ref="G286">IFERROR(SUBSTITUTE(_xlfn.CHOOSECOLS(_xlfn.TEXTSPLIT(_xlfn.TEXTJOIN("|",,F286),"Feed Ingredient--","|",TRUE),2),"----",""),"")</f>
        <v>Forage Plants--Cereal and Grass Forages--Pennisetum petiolar</v>
      </c>
      <c r="H286" s="143" t="str">
        <f t="shared" si="24"/>
        <v>Forage Plants--Cereal and Grass Forages--Pennisetum petiolar</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AOM_001441$Forage Plants--Cereal and Grass Forages--Pennisetum petiolar;AOM_001441$Forage Plants--Cereal and Grass Forages--Pennisetum petiolar</v>
      </c>
      <c r="L286" s="145" t="str">
        <v>AOM_001312$Crop Byproduct--Oil Plant Products--Cotton--Gossypium Seed</v>
      </c>
      <c r="M286" s="145" t="str" cm="1">
        <f t="array" ref="M286:N286">IF(L286&lt;&gt;"",_xlfn.TEXTSPLIT(L286, "$"),"")</f>
        <v>AOM_001312</v>
      </c>
      <c r="N286" s="145" t="str">
        <v>Crop Byproduct--Oil Plant Products--Cotton--Gossypium Seed</v>
      </c>
      <c r="O286" s="145" t="str" cm="1">
        <f t="array" ref="O286">IF(L286&lt;&gt;"",_xlfn.CHOOSECOLS(_xlfn.TEXTSPLIT(N286,"--"),1),"")</f>
        <v>Crop Byproduct</v>
      </c>
      <c r="P286" s="145" t="str" cm="1">
        <f t="array" ref="P286">IF(L286&lt;&gt;"",IFERROR(_xlfn.CHOOSECOLS(_xlfn.TEXTSPLIT(N286,"--"),2),""),"")</f>
        <v>Oil Plant Products</v>
      </c>
      <c r="Q286" s="145" t="str">
        <f t="shared" si="27"/>
        <v>Cotton--Gossypium Seed</v>
      </c>
    </row>
    <row r="287" spans="1:17" ht="15" thickBot="1" x14ac:dyDescent="0.4">
      <c r="A287" s="144" t="str">
        <v>AOM_000689</v>
      </c>
      <c r="B287" s="144" t="str">
        <v>Pennisetum purpureum</v>
      </c>
      <c r="C287" s="144" t="str">
        <v>Napier Grass;Elephant Grass;Bana Grass</v>
      </c>
      <c r="D287" s="144" t="str">
        <v>Pennisetum purpureum</v>
      </c>
      <c r="E287" s="144" t="str">
        <f t="shared" si="23"/>
        <v>Napier Grass;Elephant Grass;Bana Grass;Pennisetum purpureum</v>
      </c>
      <c r="F287" s="144" t="str">
        <v>Management--Livestock Management--Feed Characteristic--Feed Composition--Feed Ingredient--Forage Plants--Cereal and Grass Forages--Pennisetum purpureum----</v>
      </c>
      <c r="G287" s="143" t="str" cm="1">
        <f t="array" ref="G287">IFERROR(SUBSTITUTE(_xlfn.CHOOSECOLS(_xlfn.TEXTSPLIT(_xlfn.TEXTJOIN("|",,F287),"Feed Ingredient--","|",TRUE),2),"----",""),"")</f>
        <v>Forage Plants--Cereal and Grass Forages--Pennisetum purpureum</v>
      </c>
      <c r="H287" s="143" t="str">
        <f t="shared" si="24"/>
        <v>Forage Plants--Cereal and Grass Forages--Pennisetum purpureum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7" s="144" t="str">
        <v>AOM_000632$Crop Byproduct--Other Plant ByProducts--Hops</v>
      </c>
      <c r="M287" s="144" t="str" cm="1">
        <f t="array" ref="M287:N287">IF(L287&lt;&gt;"",_xlfn.TEXTSPLIT(L287, "$"),"")</f>
        <v>AOM_000632</v>
      </c>
      <c r="N287" s="144" t="str">
        <v>Crop Byproduct--Other Plant ByProducts--Hops</v>
      </c>
      <c r="O287" s="144" t="str" cm="1">
        <f t="array" ref="O287">IF(L287&lt;&gt;"",_xlfn.CHOOSECOLS(_xlfn.TEXTSPLIT(N287,"--"),1),"")</f>
        <v>Crop Byproduct</v>
      </c>
      <c r="P287" s="144" t="str" cm="1">
        <f t="array" ref="P287">IF(L287&lt;&gt;"",IFERROR(_xlfn.CHOOSECOLS(_xlfn.TEXTSPLIT(N287,"--"),2),""),"")</f>
        <v>Other Plant ByProducts</v>
      </c>
      <c r="Q287" s="144" t="str">
        <f t="shared" si="27"/>
        <v>Hops</v>
      </c>
    </row>
    <row r="288" spans="1:17" ht="15" thickBot="1" x14ac:dyDescent="0.4">
      <c r="A288" s="145" t="str">
        <v>AOM_001444</v>
      </c>
      <c r="B288" s="145" t="str">
        <v>Pennisetum villosum</v>
      </c>
      <c r="C288" s="145" t="str">
        <v/>
      </c>
      <c r="D288" s="145" t="str">
        <v>Pennisetum villosum</v>
      </c>
      <c r="E288" s="145" t="str">
        <f t="shared" si="23"/>
        <v>Pennisetum villosum</v>
      </c>
      <c r="F288" s="145" t="str">
        <v>Management--Livestock Management--Feed Characteristic--Feed Composition--Feed Ingredient--Forage Plants--Cereal and Grass Forages--Pennisetum villosum----</v>
      </c>
      <c r="G288" s="143" t="str" cm="1">
        <f t="array" ref="G288">IFERROR(SUBSTITUTE(_xlfn.CHOOSECOLS(_xlfn.TEXTSPLIT(_xlfn.TEXTJOIN("|",,F288),"Feed Ingredient--","|",TRUE),2),"----",""),"")</f>
        <v>Forage Plants--Cereal and Grass Forages--Pennisetum villosum</v>
      </c>
      <c r="H288" s="143" t="str">
        <f t="shared" si="24"/>
        <v>Forage Plants--Cereal and Grass Forages--Pennisetum villosum</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AOM_001444$Forage Plants--Cereal and Grass Forages--Pennisetum villosum;AOM_001444$Forage Plants--Cereal and Grass Forages--Pennisetum villosum</v>
      </c>
      <c r="L288" s="145" t="str">
        <v>AOM_000632$Crop Byproduct--Other Plant ByProducts--Humulus lupulus</v>
      </c>
      <c r="M288" s="145" t="str" cm="1">
        <f t="array" ref="M288:N288">IF(L288&lt;&gt;"",_xlfn.TEXTSPLIT(L288, "$"),"")</f>
        <v>AOM_000632</v>
      </c>
      <c r="N288" s="145" t="str">
        <v>Crop Byproduct--Other Plant ByProducts--Humulus lupulus</v>
      </c>
      <c r="O288" s="145" t="str" cm="1">
        <f t="array" ref="O288">IF(L288&lt;&gt;"",_xlfn.CHOOSECOLS(_xlfn.TEXTSPLIT(N288,"--"),1),"")</f>
        <v>Crop Byproduct</v>
      </c>
      <c r="P288" s="145" t="str" cm="1">
        <f t="array" ref="P288">IF(L288&lt;&gt;"",IFERROR(_xlfn.CHOOSECOLS(_xlfn.TEXTSPLIT(N288,"--"),2),""),"")</f>
        <v>Other Plant ByProducts</v>
      </c>
      <c r="Q288" s="145" t="str">
        <f t="shared" si="27"/>
        <v>Humulus lupulus</v>
      </c>
    </row>
    <row r="289" spans="1:17" ht="15" thickBot="1" x14ac:dyDescent="0.4">
      <c r="A289" s="144" t="str">
        <v>AOM_001445</v>
      </c>
      <c r="B289" s="144" t="str">
        <v>Phalaris aquatica</v>
      </c>
      <c r="C289" s="144" t="str">
        <v/>
      </c>
      <c r="D289" s="144" t="str">
        <v>Phalaris aquatica</v>
      </c>
      <c r="E289" s="144" t="str">
        <f t="shared" si="23"/>
        <v>Phalaris aquatica</v>
      </c>
      <c r="F289" s="144" t="str">
        <v>Management--Livestock Management--Feed Characteristic--Feed Composition--Feed Ingredient--Forage Plants--Cereal and Grass Forages--Phalaris aquatica----</v>
      </c>
      <c r="G289" s="143" t="str" cm="1">
        <f t="array" ref="G289">IFERROR(SUBSTITUTE(_xlfn.CHOOSECOLS(_xlfn.TEXTSPLIT(_xlfn.TEXTJOIN("|",,F289),"Feed Ingredient--","|",TRUE),2),"----",""),"")</f>
        <v>Forage Plants--Cereal and Grass Forages--Phalaris aquatica</v>
      </c>
      <c r="H289" s="143" t="str">
        <f t="shared" si="24"/>
        <v>Forage Plants--Cereal and Grass Forages--Phalaris aquatica</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AOM_001445$Forage Plants--Cereal and Grass Forages--Phalaris aquatica;AOM_001445$Forage Plants--Cereal and Grass Forages--Phalaris aquatica</v>
      </c>
      <c r="L289" s="144" t="str">
        <v>AOM_001439$Crop Byproduct--Roots and Tuber ByProducts--Beetroot--Beetroot Discards</v>
      </c>
      <c r="M289" s="144" t="str" cm="1">
        <f t="array" ref="M289:N289">IF(L289&lt;&gt;"",_xlfn.TEXTSPLIT(L289, "$"),"")</f>
        <v>AOM_001439</v>
      </c>
      <c r="N289" s="144" t="str">
        <v>Crop Byproduct--Roots and Tuber ByProducts--Beetroot--Beetroot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Beetroot--Beetroot Discards</v>
      </c>
    </row>
    <row r="290" spans="1:17" ht="15" thickBot="1" x14ac:dyDescent="0.4">
      <c r="A290" s="145" t="str">
        <v>AOM_001854</v>
      </c>
      <c r="B290" s="145" t="str">
        <v>Plantago albicans</v>
      </c>
      <c r="C290" s="145" t="str">
        <v/>
      </c>
      <c r="D290" s="145" t="str">
        <v>Plantago albicans</v>
      </c>
      <c r="E290" s="145" t="str">
        <f t="shared" si="23"/>
        <v>Plantago albicans</v>
      </c>
      <c r="F290" s="145" t="str">
        <v>Management--Livestock Management--Feed Characteristic--Feed Composition--Feed Ingredient--Forage Plants--Cereal and Grass Forages--Plantago albicans----</v>
      </c>
      <c r="G290" s="143" t="str" cm="1">
        <f t="array" ref="G290">IFERROR(SUBSTITUTE(_xlfn.CHOOSECOLS(_xlfn.TEXTSPLIT(_xlfn.TEXTJOIN("|",,F290),"Feed Ingredient--","|",TRUE),2),"----",""),"")</f>
        <v>Forage Plants--Cereal and Grass Forages--Plantago albicans</v>
      </c>
      <c r="H290" s="143" t="str">
        <f t="shared" si="24"/>
        <v>Forage Plants--Cereal and Grass Forages--Plantago albicans</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AOM_001854$Forage Plants--Cereal and Grass Forages--Plantago albicans;AOM_001854$Forage Plants--Cereal and Grass Forages--Plantago albicans</v>
      </c>
      <c r="L290" s="145" t="str">
        <v>AOM_001439$Crop Byproduct--Roots and Tuber ByProducts--Beetroot--Beet Discards</v>
      </c>
      <c r="M290" s="145" t="str" cm="1">
        <f t="array" ref="M290:N290">IF(L290&lt;&gt;"",_xlfn.TEXTSPLIT(L290, "$"),"")</f>
        <v>AOM_001439</v>
      </c>
      <c r="N290" s="145" t="str">
        <v>Crop Byproduct--Roots and Tuber ByProducts--Beetroot--Beet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Beetroot--Beet Discards</v>
      </c>
    </row>
    <row r="291" spans="1:17" ht="15" thickBot="1" x14ac:dyDescent="0.4">
      <c r="A291" s="144" t="str">
        <v>AOM_001855</v>
      </c>
      <c r="B291" s="144" t="str">
        <v>Poaceae</v>
      </c>
      <c r="C291" s="144" t="str">
        <v/>
      </c>
      <c r="D291" s="144" t="str">
        <v>Poaceae</v>
      </c>
      <c r="E291" s="144" t="str">
        <f t="shared" si="23"/>
        <v>Poaceae</v>
      </c>
      <c r="F291" s="144" t="str">
        <v>Management--Livestock Management--Feed Characteristic--Feed Composition--Feed Ingredient--Forage Plants--Cereal and Grass Forages--Poaceae----</v>
      </c>
      <c r="G291" s="143" t="str" cm="1">
        <f t="array" ref="G291">IFERROR(SUBSTITUTE(_xlfn.CHOOSECOLS(_xlfn.TEXTSPLIT(_xlfn.TEXTJOIN("|",,F291),"Feed Ingredient--","|",TRUE),2),"----",""),"")</f>
        <v>Forage Plants--Cereal and Grass Forages--Poaceae</v>
      </c>
      <c r="H291" s="143" t="str">
        <f t="shared" si="24"/>
        <v>Forage Plants--Cereal and Grass Forages--Poaceae</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AOM_001855$Forage Plants--Cereal and Grass Forages--Poaceae;AOM_001855$Forage Plants--Cereal and Grass Forages--Poaceae</v>
      </c>
      <c r="L291" s="144" t="str">
        <v>AOM_001439$Crop Byproduct--Roots and Tuber ByProducts--Beetroot--Beta vulgaris Discards</v>
      </c>
      <c r="M291" s="144" t="str" cm="1">
        <f t="array" ref="M291:N291">IF(L291&lt;&gt;"",_xlfn.TEXTSPLIT(L291, "$"),"")</f>
        <v>AOM_001439</v>
      </c>
      <c r="N291" s="144" t="str">
        <v>Crop Byproduct--Roots and Tuber ByProducts--Beetroot--Beta vulgaris Discards</v>
      </c>
      <c r="O291" s="144" t="str" cm="1">
        <f t="array" ref="O291">IF(L291&lt;&gt;"",_xlfn.CHOOSECOLS(_xlfn.TEXTSPLIT(N291,"--"),1),"")</f>
        <v>Crop Byproduct</v>
      </c>
      <c r="P291" s="144" t="str" cm="1">
        <f t="array" ref="P291">IF(L291&lt;&gt;"",IFERROR(_xlfn.CHOOSECOLS(_xlfn.TEXTSPLIT(N291,"--"),2),""),"")</f>
        <v>Roots and Tuber ByProducts</v>
      </c>
      <c r="Q291" s="144" t="str">
        <f t="shared" si="27"/>
        <v>Beetroot--Beta vulgaris Discards</v>
      </c>
    </row>
    <row r="292" spans="1:17" ht="15" thickBot="1" x14ac:dyDescent="0.4">
      <c r="A292" s="145" t="str">
        <v>AOM_001514</v>
      </c>
      <c r="B292" s="145" t="str">
        <v>Pogonarthria squarrosa</v>
      </c>
      <c r="C292" s="145" t="str">
        <v/>
      </c>
      <c r="D292" s="145" t="str">
        <v>Pogonarthria squarrosa</v>
      </c>
      <c r="E292" s="145" t="str">
        <f t="shared" si="23"/>
        <v>Pogonarthria squarrosa</v>
      </c>
      <c r="F292" s="145" t="str">
        <v>Management--Livestock Management--Feed Characteristic--Feed Composition--Feed Ingredient--Forage Plants--Cereal and Grass Forages--Pogonarthria squarrosa----</v>
      </c>
      <c r="G292" s="143" t="str" cm="1">
        <f t="array" ref="G292">IFERROR(SUBSTITUTE(_xlfn.CHOOSECOLS(_xlfn.TEXTSPLIT(_xlfn.TEXTJOIN("|",,F292),"Feed Ingredient--","|",TRUE),2),"----",""),"")</f>
        <v>Forage Plants--Cereal and Grass Forages--Pogonarthria squarrosa</v>
      </c>
      <c r="H292" s="143" t="str">
        <f t="shared" si="24"/>
        <v>Forage Plants--Cereal and Grass Forages--Pogonarthria squarrosa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AOM_001514$Forage Plants--Cereal and Grass Forages--Pogonarthria squarrosa;AOM_001514$Forage Plants--Cereal and Grass Forages--Pogonarthria squarrosa</v>
      </c>
      <c r="L292" s="145" t="str">
        <v>AOM_001836$Crop Byproduct--Roots and Tuber ByProducts--Beet--Beet Pulp</v>
      </c>
      <c r="M292" s="145" t="str" cm="1">
        <f t="array" ref="M292:N292">IF(L292&lt;&gt;"",_xlfn.TEXTSPLIT(L292, "$"),"")</f>
        <v>AOM_001836</v>
      </c>
      <c r="N292" s="145" t="str">
        <v>Crop Byproduct--Roots and Tuber ByProducts--Beet--Beet Pulp</v>
      </c>
      <c r="O292" s="145" t="str" cm="1">
        <f t="array" ref="O292">IF(L292&lt;&gt;"",_xlfn.CHOOSECOLS(_xlfn.TEXTSPLIT(N292,"--"),1),"")</f>
        <v>Crop Byproduct</v>
      </c>
      <c r="P292" s="145" t="str" cm="1">
        <f t="array" ref="P292">IF(L292&lt;&gt;"",IFERROR(_xlfn.CHOOSECOLS(_xlfn.TEXTSPLIT(N292,"--"),2),""),"")</f>
        <v>Roots and Tuber ByProducts</v>
      </c>
      <c r="Q292" s="145" t="str">
        <f t="shared" si="27"/>
        <v>Beet--Beet Pulp</v>
      </c>
    </row>
    <row r="293" spans="1:17" ht="15" thickBot="1" x14ac:dyDescent="0.4">
      <c r="A293" s="144" t="str">
        <v>AOM_002132</v>
      </c>
      <c r="B293" s="144" t="str">
        <v>Rottboellia cochinchinensis</v>
      </c>
      <c r="C293" s="144" t="str">
        <v>Rottboellia exaltata</v>
      </c>
      <c r="D293" s="144" t="str">
        <v>Rottboellia cochinchinensis</v>
      </c>
      <c r="E293" s="144" t="str">
        <f t="shared" si="23"/>
        <v>Rottboellia exaltata;Rottboellia cochinchinensis</v>
      </c>
      <c r="F293" s="144" t="str">
        <v>Management--Livestock Management--Feed Characteristic--Feed Composition--Feed Ingredient--Forage Plants--Cereal and Grass Forages--Rottboellia cochinchinensis----</v>
      </c>
      <c r="G293" s="143" t="str" cm="1">
        <f t="array" ref="G293">IFERROR(SUBSTITUTE(_xlfn.CHOOSECOLS(_xlfn.TEXTSPLIT(_xlfn.TEXTJOIN("|",,F293),"Feed Ingredient--","|",TRUE),2),"----",""),"")</f>
        <v>Forage Plants--Cereal and Grass Forages--Rottboellia cochinchinensis</v>
      </c>
      <c r="H293" s="143" t="str">
        <f t="shared" si="24"/>
        <v>Forage Plants--Cereal and Grass Forages--Rottboellia cochinchinensis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AOM_002132$Forage Plants--Cereal and Grass Forages--Rottboellia cochinchinensis;AOM_002132$Forage Plants--Cereal and Grass Forages--Rottboellia exaltata;AOM_002132$Forage Plants--Cereal and Grass Forages--Rottboellia cochinchinensis</v>
      </c>
      <c r="L293" s="144" t="str">
        <v>AOM_000634$Crop Byproduct--Roots and Tuber ByProducts--Cassava--Cassava Bran</v>
      </c>
      <c r="M293" s="144" t="str" cm="1">
        <f t="array" ref="M293:N293">IF(L293&lt;&gt;"",_xlfn.TEXTSPLIT(L293, "$"),"")</f>
        <v>AOM_000634</v>
      </c>
      <c r="N293" s="144" t="str">
        <v>Crop Byproduct--Roots and Tuber ByProducts--Cassava--Cassava Bran</v>
      </c>
      <c r="O293" s="144" t="str" cm="1">
        <f t="array" ref="O293">IF(L293&lt;&gt;"",_xlfn.CHOOSECOLS(_xlfn.TEXTSPLIT(N293,"--"),1),"")</f>
        <v>Crop Byproduct</v>
      </c>
      <c r="P293" s="144" t="str" cm="1">
        <f t="array" ref="P293">IF(L293&lt;&gt;"",IFERROR(_xlfn.CHOOSECOLS(_xlfn.TEXTSPLIT(N293,"--"),2),""),"")</f>
        <v>Roots and Tuber ByProducts</v>
      </c>
      <c r="Q293" s="144" t="str">
        <f t="shared" si="27"/>
        <v>Cassava--Cassava Bran</v>
      </c>
    </row>
    <row r="294" spans="1:17" ht="15" thickBot="1" x14ac:dyDescent="0.4">
      <c r="A294" s="145" t="str">
        <v>AOM_001516</v>
      </c>
      <c r="B294" s="145" t="str">
        <v>Schizachyrium exile</v>
      </c>
      <c r="C294" s="145" t="str">
        <v/>
      </c>
      <c r="D294" s="145" t="str">
        <v>Schizachyrium exile</v>
      </c>
      <c r="E294" s="145" t="str">
        <f t="shared" si="23"/>
        <v>Schizachyrium exile</v>
      </c>
      <c r="F294" s="145" t="str">
        <v>Management--Livestock Management--Feed Characteristic--Feed Composition--Feed Ingredient--Forage Plants--Cereal and Grass Forages--Schizachyrium exile----</v>
      </c>
      <c r="G294" s="143" t="str" cm="1">
        <f t="array" ref="G294">IFERROR(SUBSTITUTE(_xlfn.CHOOSECOLS(_xlfn.TEXTSPLIT(_xlfn.TEXTJOIN("|",,F294),"Feed Ingredient--","|",TRUE),2),"----",""),"")</f>
        <v>Forage Plants--Cereal and Grass Forages--Schizachyrium exile</v>
      </c>
      <c r="H294" s="143" t="str">
        <f t="shared" si="24"/>
        <v>Forage Plants--Cereal and Grass Forages--Schizachyrium exile</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AOM_001516$Forage Plants--Cereal and Grass Forages--Schizachyrium exile;AOM_001516$Forage Plants--Cereal and Grass Forages--Schizachyrium exile</v>
      </c>
      <c r="L294" s="145" t="str">
        <v>AOM_000634$Crop Byproduct--Roots and Tuber ByProducts--Cassava--Yuca Bran</v>
      </c>
      <c r="M294" s="145" t="str" cm="1">
        <f t="array" ref="M294:N294">IF(L294&lt;&gt;"",_xlfn.TEXTSPLIT(L294, "$"),"")</f>
        <v>AOM_000634</v>
      </c>
      <c r="N294" s="145" t="str">
        <v>Crop Byproduct--Roots and Tuber ByProducts--Cassava--Yuca Bran</v>
      </c>
      <c r="O294" s="145" t="str" cm="1">
        <f t="array" ref="O294">IF(L294&lt;&gt;"",_xlfn.CHOOSECOLS(_xlfn.TEXTSPLIT(N294,"--"),1),"")</f>
        <v>Crop Byproduct</v>
      </c>
      <c r="P294" s="145" t="str" cm="1">
        <f t="array" ref="P294">IF(L294&lt;&gt;"",IFERROR(_xlfn.CHOOSECOLS(_xlfn.TEXTSPLIT(N294,"--"),2),""),"")</f>
        <v>Roots and Tuber ByProducts</v>
      </c>
      <c r="Q294" s="145" t="str">
        <f t="shared" si="27"/>
        <v>Cassava--Yuca Bran</v>
      </c>
    </row>
    <row r="295" spans="1:17" ht="15" thickBot="1" x14ac:dyDescent="0.4">
      <c r="A295" s="144" t="str">
        <v>AOM_001517</v>
      </c>
      <c r="B295" s="144" t="str">
        <v>Schizachyrium jeffreysii</v>
      </c>
      <c r="C295" s="144" t="str">
        <v/>
      </c>
      <c r="D295" s="144" t="str">
        <v>Schizachyrium jeffreysii</v>
      </c>
      <c r="E295" s="144" t="str">
        <f t="shared" si="23"/>
        <v>Schizachyrium jeffreysii</v>
      </c>
      <c r="F295" s="144" t="str">
        <v>Management--Livestock Management--Feed Characteristic--Feed Composition--Feed Ingredient--Forage Plants--Cereal and Grass Forages--Schizachyrium jeffreysii----</v>
      </c>
      <c r="G295" s="143" t="str" cm="1">
        <f t="array" ref="G295">IFERROR(SUBSTITUTE(_xlfn.CHOOSECOLS(_xlfn.TEXTSPLIT(_xlfn.TEXTJOIN("|",,F295),"Feed Ingredient--","|",TRUE),2),"----",""),"")</f>
        <v>Forage Plants--Cereal and Grass Forages--Schizachyrium jeffreysii</v>
      </c>
      <c r="H295" s="143" t="str">
        <f t="shared" si="24"/>
        <v>Forage Plants--Cereal and Grass Forages--Schizachyrium jeffreysii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AOM_001517$Forage Plants--Cereal and Grass Forages--Schizachyrium jeffreysii;AOM_001517$Forage Plants--Cereal and Grass Forages--Schizachyrium jeffreysii</v>
      </c>
      <c r="L295" s="144" t="str">
        <v>AOM_000634$Crop Byproduct--Roots and Tuber ByProducts--Cassava--Tapioca Bran</v>
      </c>
      <c r="M295" s="144" t="str" cm="1">
        <f t="array" ref="M295:N295">IF(L295&lt;&gt;"",_xlfn.TEXTSPLIT(L295, "$"),"")</f>
        <v>AOM_000634</v>
      </c>
      <c r="N295" s="144" t="str">
        <v>Crop Byproduct--Roots and Tuber ByProducts--Cassava--Tapioca Bran</v>
      </c>
      <c r="O295" s="144" t="str" cm="1">
        <f t="array" ref="O295">IF(L295&lt;&gt;"",_xlfn.CHOOSECOLS(_xlfn.TEXTSPLIT(N295,"--"),1),"")</f>
        <v>Crop Byproduct</v>
      </c>
      <c r="P295" s="144" t="str" cm="1">
        <f t="array" ref="P295">IF(L295&lt;&gt;"",IFERROR(_xlfn.CHOOSECOLS(_xlfn.TEXTSPLIT(N295,"--"),2),""),"")</f>
        <v>Roots and Tuber ByProducts</v>
      </c>
      <c r="Q295" s="144" t="str">
        <f t="shared" si="27"/>
        <v>Cassava--Tapioca Bran</v>
      </c>
    </row>
    <row r="296" spans="1:17" ht="15" thickBot="1" x14ac:dyDescent="0.4">
      <c r="A296" s="145" t="str">
        <v>AOM_001518</v>
      </c>
      <c r="B296" s="145" t="str">
        <v>Schoenefeldia gracilis</v>
      </c>
      <c r="C296" s="145" t="str">
        <v/>
      </c>
      <c r="D296" s="145" t="str">
        <v/>
      </c>
      <c r="E296" s="145" t="str">
        <f t="shared" si="23"/>
        <v/>
      </c>
      <c r="F296" s="145" t="str">
        <v>Management--Livestock Management--Feed Characteristic--Feed Composition--Feed Ingredient--Forage Plants--Cereal and Grass Forages--Schoenefeldia gracilis----</v>
      </c>
      <c r="G296" s="143" t="str" cm="1">
        <f t="array" ref="G296">IFERROR(SUBSTITUTE(_xlfn.CHOOSECOLS(_xlfn.TEXTSPLIT(_xlfn.TEXTJOIN("|",,F296),"Feed Ingredient--","|",TRUE),2),"----",""),"")</f>
        <v>Forage Plants--Cereal and Grass Forages--Schoenefeldia gracilis</v>
      </c>
      <c r="H296" s="143" t="str">
        <f t="shared" si="24"/>
        <v>Forage Plants--Cereal and Grass Forages--Schoenefeldia gracilis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AOM_001518$Forage Plants--Cereal and Grass Forages--Schoenefeldia gracilis</v>
      </c>
      <c r="L296" s="145" t="str">
        <v>AOM_000634$Crop Byproduct--Roots and Tuber ByProducts--Cassava--Manioc Bran</v>
      </c>
      <c r="M296" s="145" t="str" cm="1">
        <f t="array" ref="M296:N296">IF(L296&lt;&gt;"",_xlfn.TEXTSPLIT(L296, "$"),"")</f>
        <v>AOM_000634</v>
      </c>
      <c r="N296" s="145" t="str">
        <v>Crop Byproduct--Roots and Tuber ByProducts--Cassava--Manioc Bran</v>
      </c>
      <c r="O296" s="145" t="str" cm="1">
        <f t="array" ref="O296">IF(L296&lt;&gt;"",_xlfn.CHOOSECOLS(_xlfn.TEXTSPLIT(N296,"--"),1),"")</f>
        <v>Crop Byproduct</v>
      </c>
      <c r="P296" s="145" t="str" cm="1">
        <f t="array" ref="P296">IF(L296&lt;&gt;"",IFERROR(_xlfn.CHOOSECOLS(_xlfn.TEXTSPLIT(N296,"--"),2),""),"")</f>
        <v>Roots and Tuber ByProducts</v>
      </c>
      <c r="Q296" s="145" t="str">
        <f t="shared" si="27"/>
        <v>Cassava--Manioc Bran</v>
      </c>
    </row>
    <row r="297" spans="1:17" ht="15" thickBot="1" x14ac:dyDescent="0.4">
      <c r="A297" s="144" t="str">
        <v>AOM_001446</v>
      </c>
      <c r="B297" s="144" t="str">
        <v>Sorghum sudanense</v>
      </c>
      <c r="C297" s="144" t="str">
        <v/>
      </c>
      <c r="D297" s="144" t="str">
        <v>Sorghum sudanense</v>
      </c>
      <c r="E297" s="144" t="str">
        <f t="shared" si="23"/>
        <v>Sorghum sudanense</v>
      </c>
      <c r="F297" s="144" t="str">
        <v>Management--Livestock Management--Feed Characteristic--Feed Composition--Feed Ingredient--Forage Plants--Cereal and Grass Forages--Sorghum sudanense----</v>
      </c>
      <c r="G297" s="143" t="str" cm="1">
        <f t="array" ref="G297">IFERROR(SUBSTITUTE(_xlfn.CHOOSECOLS(_xlfn.TEXTSPLIT(_xlfn.TEXTJOIN("|",,F297),"Feed Ingredient--","|",TRUE),2),"----",""),"")</f>
        <v>Forage Plants--Cereal and Grass Forages--Sorghum sudanense</v>
      </c>
      <c r="H297" s="143" t="str">
        <f t="shared" si="24"/>
        <v>Forage Plants--Cereal and Grass Forages--Sorghum sudanense</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AOM_001446$Forage Plants--Cereal and Grass Forages--Sorghum sudanense;AOM_001446$Forage Plants--Cereal and Grass Forages--Sorghum sudanense</v>
      </c>
      <c r="L297" s="144" t="str">
        <v>AOM_000634$Crop Byproduct--Roots and Tuber ByProducts--Cassava--Manihot esculenta Bran</v>
      </c>
      <c r="M297" s="144" t="str" cm="1">
        <f t="array" ref="M297:N297">IF(L297&lt;&gt;"",_xlfn.TEXTSPLIT(L297, "$"),"")</f>
        <v>AOM_000634</v>
      </c>
      <c r="N297" s="144" t="str">
        <v>Crop Byproduct--Roots and Tuber ByProducts--Cassava--Manihot esculenta Bran</v>
      </c>
      <c r="O297" s="144" t="str" cm="1">
        <f t="array" ref="O297">IF(L297&lt;&gt;"",_xlfn.CHOOSECOLS(_xlfn.TEXTSPLIT(N297,"--"),1),"")</f>
        <v>Crop Byproduct</v>
      </c>
      <c r="P297" s="144" t="str" cm="1">
        <f t="array" ref="P297">IF(L297&lt;&gt;"",IFERROR(_xlfn.CHOOSECOLS(_xlfn.TEXTSPLIT(N297,"--"),2),""),"")</f>
        <v>Roots and Tuber ByProducts</v>
      </c>
      <c r="Q297" s="144" t="str">
        <f t="shared" si="27"/>
        <v>Cassava--Manihot esculenta Bran</v>
      </c>
    </row>
    <row r="298" spans="1:17" ht="15" thickBot="1" x14ac:dyDescent="0.4">
      <c r="A298" s="145" t="str">
        <v>AOM_001448</v>
      </c>
      <c r="B298" s="145" t="str">
        <v>Sporobolus natalensis</v>
      </c>
      <c r="C298" s="145" t="str">
        <v/>
      </c>
      <c r="D298" s="145" t="str">
        <v>Sporobolus natalensis</v>
      </c>
      <c r="E298" s="145" t="str">
        <f t="shared" si="23"/>
        <v>Sporobolus natalensis</v>
      </c>
      <c r="F298" s="145" t="str">
        <v>Management--Livestock Management--Feed Characteristic--Feed Composition--Feed Ingredient--Forage Plants--Cereal and Grass Forages--Sporobolus natalensis----</v>
      </c>
      <c r="G298" s="143" t="str" cm="1">
        <f t="array" ref="G298">IFERROR(SUBSTITUTE(_xlfn.CHOOSECOLS(_xlfn.TEXTSPLIT(_xlfn.TEXTJOIN("|",,F298),"Feed Ingredient--","|",TRUE),2),"----",""),"")</f>
        <v>Forage Plants--Cereal and Grass Forages--Sporobolus natalensis</v>
      </c>
      <c r="H298" s="143" t="str">
        <f t="shared" si="24"/>
        <v>Forage Plants--Cereal and Grass Forages--Sporobolus natalensis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AOM_001448$Forage Plants--Cereal and Grass Forages--Sporobolus natalensis;AOM_001448$Forage Plants--Cereal and Grass Forages--Sporobolus natalensis</v>
      </c>
      <c r="L298" s="145" t="str">
        <v>AOM_000635$Crop Byproduct--Roots and Tuber ByProducts--Cassava--Cassava Leaves</v>
      </c>
      <c r="M298" s="145" t="str" cm="1">
        <f t="array" ref="M298:N298">IF(L298&lt;&gt;"",_xlfn.TEXTSPLIT(L298, "$"),"")</f>
        <v>AOM_000635</v>
      </c>
      <c r="N298" s="145" t="str">
        <v>Crop Byproduct--Roots and Tuber ByProducts--Cassava--Cassava Leaves</v>
      </c>
      <c r="O298" s="145" t="str" cm="1">
        <f t="array" ref="O298">IF(L298&lt;&gt;"",_xlfn.CHOOSECOLS(_xlfn.TEXTSPLIT(N298,"--"),1),"")</f>
        <v>Crop Byproduct</v>
      </c>
      <c r="P298" s="145" t="str" cm="1">
        <f t="array" ref="P298">IF(L298&lt;&gt;"",IFERROR(_xlfn.CHOOSECOLS(_xlfn.TEXTSPLIT(N298,"--"),2),""),"")</f>
        <v>Roots and Tuber ByProducts</v>
      </c>
      <c r="Q298" s="145" t="str">
        <f t="shared" si="27"/>
        <v>Cassava--Cassava Leaves</v>
      </c>
    </row>
    <row r="299" spans="1:17" ht="15" thickBot="1" x14ac:dyDescent="0.4">
      <c r="A299" s="144" t="str">
        <v>AOM_001449</v>
      </c>
      <c r="B299" s="144" t="str">
        <v>Sporobolus panicoides</v>
      </c>
      <c r="C299" s="144" t="str">
        <v/>
      </c>
      <c r="D299" s="144" t="str">
        <v>Sporobolus panicoides</v>
      </c>
      <c r="E299" s="144" t="str">
        <f t="shared" si="23"/>
        <v>Sporobolus panicoides</v>
      </c>
      <c r="F299" s="144" t="str">
        <v>Management--Livestock Management--Feed Characteristic--Feed Composition--Feed Ingredient--Forage Plants--Cereal and Grass Forages--Sporobolus panicoides----</v>
      </c>
      <c r="G299" s="143" t="str" cm="1">
        <f t="array" ref="G299">IFERROR(SUBSTITUTE(_xlfn.CHOOSECOLS(_xlfn.TEXTSPLIT(_xlfn.TEXTJOIN("|",,F299),"Feed Ingredient--","|",TRUE),2),"----",""),"")</f>
        <v>Forage Plants--Cereal and Grass Forages--Sporobolus panicoides</v>
      </c>
      <c r="H299" s="143" t="str">
        <f t="shared" si="24"/>
        <v>Forage Plants--Cereal and Grass Forages--Sporobolus panicoides</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AOM_001449$Forage Plants--Cereal and Grass Forages--Sporobolus panicoides;AOM_001449$Forage Plants--Cereal and Grass Forages--Sporobolus panicoides</v>
      </c>
      <c r="L299" s="144" t="str">
        <v>AOM_000635$Crop Byproduct--Roots and Tuber ByProducts--Cassava--Yuca Leaves</v>
      </c>
      <c r="M299" s="144" t="str" cm="1">
        <f t="array" ref="M299:N299">IF(L299&lt;&gt;"",_xlfn.TEXTSPLIT(L299, "$"),"")</f>
        <v>AOM_000635</v>
      </c>
      <c r="N299" s="144" t="str">
        <v>Crop Byproduct--Roots and Tuber ByProducts--Cassava--Yuca Leaves</v>
      </c>
      <c r="O299" s="144" t="str" cm="1">
        <f t="array" ref="O299">IF(L299&lt;&gt;"",_xlfn.CHOOSECOLS(_xlfn.TEXTSPLIT(N299,"--"),1),"")</f>
        <v>Crop Byproduct</v>
      </c>
      <c r="P299" s="144" t="str" cm="1">
        <f t="array" ref="P299">IF(L299&lt;&gt;"",IFERROR(_xlfn.CHOOSECOLS(_xlfn.TEXTSPLIT(N299,"--"),2),""),"")</f>
        <v>Roots and Tuber ByProducts</v>
      </c>
      <c r="Q299" s="144" t="str">
        <f t="shared" si="27"/>
        <v>Cassava--Yuca Leaves</v>
      </c>
    </row>
    <row r="300" spans="1:17" ht="15" thickBot="1" x14ac:dyDescent="0.4">
      <c r="A300" s="145" t="str">
        <v>AOM_001900</v>
      </c>
      <c r="B300" s="145" t="str">
        <v>Stereochlaena cameronii</v>
      </c>
      <c r="C300" s="145" t="str">
        <v/>
      </c>
      <c r="D300" s="145" t="str">
        <v>Stereochlaena cameronii</v>
      </c>
      <c r="E300" s="145" t="str">
        <f t="shared" si="23"/>
        <v>Stereochlaena cameronii</v>
      </c>
      <c r="F300" s="145" t="str">
        <v>Management--Livestock Management--Feed Characteristic--Feed Composition--Feed Ingredient--Forage Plants--Cereal and Grass Forages--Stereochlaena cameronii----</v>
      </c>
      <c r="G300" s="143" t="str" cm="1">
        <f t="array" ref="G300">IFERROR(SUBSTITUTE(_xlfn.CHOOSECOLS(_xlfn.TEXTSPLIT(_xlfn.TEXTJOIN("|",,F300),"Feed Ingredient--","|",TRUE),2),"----",""),"")</f>
        <v>Forage Plants--Cereal and Grass Forages--Stereochlaena cameronii</v>
      </c>
      <c r="H300" s="143" t="str">
        <f t="shared" si="24"/>
        <v>Forage Plants--Cereal and Grass Forages--Stereochlaena cameronii</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AOM_001900$Forage Plants--Cereal and Grass Forages--Stereochlaena cameronii;AOM_001900$Forage Plants--Cereal and Grass Forages--Stereochlaena cameronii</v>
      </c>
      <c r="L300" s="145" t="str">
        <v>AOM_000635$Crop Byproduct--Roots and Tuber ByProducts--Cassava--Tapioca Leaves</v>
      </c>
      <c r="M300" s="145" t="str" cm="1">
        <f t="array" ref="M300:N300">IF(L300&lt;&gt;"",_xlfn.TEXTSPLIT(L300, "$"),"")</f>
        <v>AOM_000635</v>
      </c>
      <c r="N300" s="145" t="str">
        <v>Crop Byproduct--Roots and Tuber ByProducts--Cassava--Tapioca Leaves</v>
      </c>
      <c r="O300" s="145" t="str" cm="1">
        <f t="array" ref="O300">IF(L300&lt;&gt;"",_xlfn.CHOOSECOLS(_xlfn.TEXTSPLIT(N300,"--"),1),"")</f>
        <v>Crop Byproduct</v>
      </c>
      <c r="P300" s="145" t="str" cm="1">
        <f t="array" ref="P300">IF(L300&lt;&gt;"",IFERROR(_xlfn.CHOOSECOLS(_xlfn.TEXTSPLIT(N300,"--"),2),""),"")</f>
        <v>Roots and Tuber ByProducts</v>
      </c>
      <c r="Q300" s="145" t="str">
        <f t="shared" si="27"/>
        <v>Cassava--Tapioca Leaves</v>
      </c>
    </row>
    <row r="301" spans="1:17" ht="15" thickBot="1" x14ac:dyDescent="0.4">
      <c r="A301" s="144" t="str">
        <v>AOM_001520</v>
      </c>
      <c r="B301" s="144" t="str">
        <v>Stipa parviflora</v>
      </c>
      <c r="C301" s="144" t="str">
        <v/>
      </c>
      <c r="D301" s="144" t="str">
        <v>Stipa parviflora</v>
      </c>
      <c r="E301" s="144" t="str">
        <f t="shared" si="23"/>
        <v>Stipa parviflora</v>
      </c>
      <c r="F301" s="144" t="str">
        <v>Management--Livestock Management--Feed Characteristic--Feed Composition--Feed Ingredient--Forage Plants--Cereal and Grass Forages--Stipa parviflora----</v>
      </c>
      <c r="G301" s="143" t="str" cm="1">
        <f t="array" ref="G301">IFERROR(SUBSTITUTE(_xlfn.CHOOSECOLS(_xlfn.TEXTSPLIT(_xlfn.TEXTJOIN("|",,F301),"Feed Ingredient--","|",TRUE),2),"----",""),"")</f>
        <v>Forage Plants--Cereal and Grass Forages--Stipa parviflora</v>
      </c>
      <c r="H301" s="143" t="str">
        <f t="shared" si="24"/>
        <v>Forage Plants--Cereal and Grass Forages--Stipa parviflora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AOM_001520$Forage Plants--Cereal and Grass Forages--Stipa parviflora;AOM_001520$Forage Plants--Cereal and Grass Forages--Stipa parviflora</v>
      </c>
      <c r="L301" s="144" t="str">
        <v>AOM_000635$Crop Byproduct--Roots and Tuber ByProducts--Cassava--Manioc Leaves</v>
      </c>
      <c r="M301" s="144" t="str" cm="1">
        <f t="array" ref="M301:N301">IF(L301&lt;&gt;"",_xlfn.TEXTSPLIT(L301, "$"),"")</f>
        <v>AOM_000635</v>
      </c>
      <c r="N301" s="144" t="str">
        <v>Crop Byproduct--Roots and Tuber ByProducts--Cassava--Manioc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Cassava--Manioc Leaves</v>
      </c>
    </row>
    <row r="302" spans="1:17" ht="15" thickBot="1" x14ac:dyDescent="0.4">
      <c r="A302" s="145" t="str">
        <v>AOM_001521</v>
      </c>
      <c r="B302" s="145" t="str">
        <v>Stipa tenacissima</v>
      </c>
      <c r="C302" s="145" t="str">
        <v/>
      </c>
      <c r="D302" s="145" t="str">
        <v>Stipa tenacissima</v>
      </c>
      <c r="E302" s="145" t="str">
        <f t="shared" si="23"/>
        <v>Stipa tenacissima</v>
      </c>
      <c r="F302" s="145" t="str">
        <v>Management--Livestock Management--Feed Characteristic--Feed Composition--Feed Ingredient--Forage Plants--Cereal and Grass Forages--Stipa tenacissima----</v>
      </c>
      <c r="G302" s="143" t="str" cm="1">
        <f t="array" ref="G302">IFERROR(SUBSTITUTE(_xlfn.CHOOSECOLS(_xlfn.TEXTSPLIT(_xlfn.TEXTJOIN("|",,F302),"Feed Ingredient--","|",TRUE),2),"----",""),"")</f>
        <v>Forage Plants--Cereal and Grass Forages--Stipa tenacissima</v>
      </c>
      <c r="H302" s="143" t="str">
        <f t="shared" si="24"/>
        <v>Forage Plants--Cereal and Grass Forages--Stipa tenacissima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AOM_001521$Forage Plants--Cereal and Grass Forages--Stipa tenacissima;AOM_001521$Forage Plants--Cereal and Grass Forages--Stipa tenacissima</v>
      </c>
      <c r="L302" s="145" t="str">
        <v>AOM_000635$Crop Byproduct--Roots and Tuber ByProducts--Cassava--Manihot esculenta Leaves</v>
      </c>
      <c r="M302" s="145" t="str" cm="1">
        <f t="array" ref="M302:N302">IF(L302&lt;&gt;"",_xlfn.TEXTSPLIT(L302, "$"),"")</f>
        <v>AOM_000635</v>
      </c>
      <c r="N302" s="145" t="str">
        <v>Crop Byproduct--Roots and Tuber ByProducts--Cassava--Manihot esculenta Leaves</v>
      </c>
      <c r="O302" s="145" t="str" cm="1">
        <f t="array" ref="O302">IF(L302&lt;&gt;"",_xlfn.CHOOSECOLS(_xlfn.TEXTSPLIT(N302,"--"),1),"")</f>
        <v>Crop Byproduct</v>
      </c>
      <c r="P302" s="145" t="str" cm="1">
        <f t="array" ref="P302">IF(L302&lt;&gt;"",IFERROR(_xlfn.CHOOSECOLS(_xlfn.TEXTSPLIT(N302,"--"),2),""),"")</f>
        <v>Roots and Tuber ByProducts</v>
      </c>
      <c r="Q302" s="145" t="str">
        <f t="shared" si="27"/>
        <v>Cassava--Manihot esculenta Leaves</v>
      </c>
    </row>
    <row r="303" spans="1:17" ht="15" thickBot="1" x14ac:dyDescent="0.4">
      <c r="A303" s="144" t="str">
        <v>AOM_001450</v>
      </c>
      <c r="B303" s="144" t="str">
        <v>Themeda triandra</v>
      </c>
      <c r="C303" s="144" t="str">
        <v/>
      </c>
      <c r="D303" s="144" t="str">
        <v>Themeda triandra</v>
      </c>
      <c r="E303" s="144" t="str">
        <f t="shared" si="23"/>
        <v>Themeda triandra</v>
      </c>
      <c r="F303" s="144" t="str">
        <v>Management--Livestock Management--Feed Characteristic--Feed Composition--Feed Ingredient--Forage Plants--Cereal and Grass Forages--Themeda triandra----</v>
      </c>
      <c r="G303" s="143" t="str" cm="1">
        <f t="array" ref="G303">IFERROR(SUBSTITUTE(_xlfn.CHOOSECOLS(_xlfn.TEXTSPLIT(_xlfn.TEXTJOIN("|",,F303),"Feed Ingredient--","|",TRUE),2),"----",""),"")</f>
        <v>Forage Plants--Cereal and Grass Forages--Themeda triandra</v>
      </c>
      <c r="H303" s="143" t="str">
        <f t="shared" si="24"/>
        <v>Forage Plants--Cereal and Grass Forages--Themeda triandra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AOM_001450$Forage Plants--Cereal and Grass Forages--Themeda triandra;AOM_001450$Forage Plants--Cereal and Grass Forages--Themeda triandra</v>
      </c>
      <c r="L303" s="144" t="str">
        <v>AOM_002112$Crop Byproduct--Roots and Tuber ByProducts--Cassava--Cassava Peel</v>
      </c>
      <c r="M303" s="144" t="str" cm="1">
        <f t="array" ref="M303:N303">IF(L303&lt;&gt;"",_xlfn.TEXTSPLIT(L303, "$"),"")</f>
        <v>AOM_002112</v>
      </c>
      <c r="N303" s="144" t="str">
        <v>Crop Byproduct--Roots and Tuber ByProducts--Cassava--Cassava Peel</v>
      </c>
      <c r="O303" s="144" t="str" cm="1">
        <f t="array" ref="O303">IF(L303&lt;&gt;"",_xlfn.CHOOSECOLS(_xlfn.TEXTSPLIT(N303,"--"),1),"")</f>
        <v>Crop Byproduct</v>
      </c>
      <c r="P303" s="144" t="str" cm="1">
        <f t="array" ref="P303">IF(L303&lt;&gt;"",IFERROR(_xlfn.CHOOSECOLS(_xlfn.TEXTSPLIT(N303,"--"),2),""),"")</f>
        <v>Roots and Tuber ByProducts</v>
      </c>
      <c r="Q303" s="144" t="str">
        <f t="shared" si="27"/>
        <v>Cassava--Cassava Peel</v>
      </c>
    </row>
    <row r="304" spans="1:17" ht="15" thickBot="1" x14ac:dyDescent="0.4">
      <c r="A304" s="145" t="str">
        <v>AOM_001451</v>
      </c>
      <c r="B304" s="145" t="str">
        <v>Tripsacum laxum</v>
      </c>
      <c r="C304" s="145" t="str">
        <v/>
      </c>
      <c r="D304" s="145" t="str">
        <v>Tripsacum laxum</v>
      </c>
      <c r="E304" s="145" t="str">
        <f t="shared" si="23"/>
        <v>Tripsacum laxum</v>
      </c>
      <c r="F304" s="145" t="str">
        <v>Management--Livestock Management--Feed Characteristic--Feed Composition--Feed Ingredient--Forage Plants--Cereal and Grass Forages--Tripsacum laxum----</v>
      </c>
      <c r="G304" s="143" t="str" cm="1">
        <f t="array" ref="G304">IFERROR(SUBSTITUTE(_xlfn.CHOOSECOLS(_xlfn.TEXTSPLIT(_xlfn.TEXTJOIN("|",,F304),"Feed Ingredient--","|",TRUE),2),"----",""),"")</f>
        <v>Forage Plants--Cereal and Grass Forages--Tripsacum laxum</v>
      </c>
      <c r="H304" s="143" t="str">
        <f t="shared" si="24"/>
        <v>Forage Plants--Cereal and Grass Forages--Tripsacum laxum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AOM_001451$Forage Plants--Cereal and Grass Forages--Tripsacum laxum;AOM_001451$Forage Plants--Cereal and Grass Forages--Tripsacum laxum</v>
      </c>
      <c r="L304" s="145" t="str">
        <v>AOM_002112$Crop Byproduct--Roots and Tuber ByProducts--Cassava--Yuca Peel</v>
      </c>
      <c r="M304" s="145" t="str" cm="1">
        <f t="array" ref="M304:N304">IF(L304&lt;&gt;"",_xlfn.TEXTSPLIT(L304, "$"),"")</f>
        <v>AOM_002112</v>
      </c>
      <c r="N304" s="145" t="str">
        <v>Crop Byproduct--Roots and Tuber ByProducts--Cassava--Yuca Peel</v>
      </c>
      <c r="O304" s="145" t="str" cm="1">
        <f t="array" ref="O304">IF(L304&lt;&gt;"",_xlfn.CHOOSECOLS(_xlfn.TEXTSPLIT(N304,"--"),1),"")</f>
        <v>Crop Byproduct</v>
      </c>
      <c r="P304" s="145" t="str" cm="1">
        <f t="array" ref="P304">IF(L304&lt;&gt;"",IFERROR(_xlfn.CHOOSECOLS(_xlfn.TEXTSPLIT(N304,"--"),2),""),"")</f>
        <v>Roots and Tuber ByProducts</v>
      </c>
      <c r="Q304" s="145" t="str">
        <f t="shared" si="27"/>
        <v>Cassava--Yuca Peel</v>
      </c>
    </row>
    <row r="305" spans="1:17" ht="15" thickBot="1" x14ac:dyDescent="0.4">
      <c r="A305" s="144" t="str">
        <v>AOM_001452</v>
      </c>
      <c r="B305" s="144" t="str">
        <v>Triticale</v>
      </c>
      <c r="C305" s="144" t="str">
        <v/>
      </c>
      <c r="D305" s="144" t="str">
        <v/>
      </c>
      <c r="E305" s="144" t="str">
        <f t="shared" si="23"/>
        <v/>
      </c>
      <c r="F305" s="144" t="str">
        <v>Management--Livestock Management--Feed Characteristic--Feed Composition--Feed Ingredient--Forage Plants--Cereal and Grass Forages--Triticale----</v>
      </c>
      <c r="G305" s="143" t="str" cm="1">
        <f t="array" ref="G305">IFERROR(SUBSTITUTE(_xlfn.CHOOSECOLS(_xlfn.TEXTSPLIT(_xlfn.TEXTJOIN("|",,F305),"Feed Ingredient--","|",TRUE),2),"----",""),"")</f>
        <v>Forage Plants--Cereal and Grass Forages--Triticale</v>
      </c>
      <c r="H305" s="143" t="str">
        <f t="shared" si="24"/>
        <v>Forage Plants--Cereal and Grass Forages--Triticale</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AOM_001452$Forage Plants--Cereal and Grass Forages--Triticale</v>
      </c>
      <c r="L305" s="144" t="str">
        <v>AOM_002112$Crop Byproduct--Roots and Tuber ByProducts--Cassava--Tapioca Peel</v>
      </c>
      <c r="M305" s="144" t="str" cm="1">
        <f t="array" ref="M305:N305">IF(L305&lt;&gt;"",_xlfn.TEXTSPLIT(L305, "$"),"")</f>
        <v>AOM_002112</v>
      </c>
      <c r="N305" s="144" t="str">
        <v>Crop Byproduct--Roots and Tuber ByProducts--Cassava--Tapioca Peel</v>
      </c>
      <c r="O305" s="144" t="str" cm="1">
        <f t="array" ref="O305">IF(L305&lt;&gt;"",_xlfn.CHOOSECOLS(_xlfn.TEXTSPLIT(N305,"--"),1),"")</f>
        <v>Crop Byproduct</v>
      </c>
      <c r="P305" s="144" t="str" cm="1">
        <f t="array" ref="P305">IF(L305&lt;&gt;"",IFERROR(_xlfn.CHOOSECOLS(_xlfn.TEXTSPLIT(N305,"--"),2),""),"")</f>
        <v>Roots and Tuber ByProducts</v>
      </c>
      <c r="Q305" s="144" t="str">
        <f t="shared" si="27"/>
        <v>Cassava--Tapioca Peel</v>
      </c>
    </row>
    <row r="306" spans="1:17" ht="15" thickBot="1" x14ac:dyDescent="0.4">
      <c r="A306" s="145" t="str">
        <v>AOM_001522</v>
      </c>
      <c r="B306" s="145" t="str">
        <v>Trypsacum</v>
      </c>
      <c r="C306" s="145" t="str">
        <v/>
      </c>
      <c r="D306" s="145" t="str">
        <v>Tripsacum spp.</v>
      </c>
      <c r="E306" s="145" t="str">
        <f t="shared" si="23"/>
        <v>Tripsacum spp.</v>
      </c>
      <c r="F306" s="145" t="str">
        <v>Management--Livestock Management--Feed Characteristic--Feed Composition--Feed Ingredient--Forage Plants--Cereal and Grass Forages--Trypsacum----</v>
      </c>
      <c r="G306" s="143" t="str" cm="1">
        <f t="array" ref="G306">IFERROR(SUBSTITUTE(_xlfn.CHOOSECOLS(_xlfn.TEXTSPLIT(_xlfn.TEXTJOIN("|",,F306),"Feed Ingredient--","|",TRUE),2),"----",""),"")</f>
        <v>Forage Plants--Cereal and Grass Forages--Trypsacum</v>
      </c>
      <c r="H306" s="143" t="str">
        <f t="shared" si="24"/>
        <v>Forage Plants--Cereal and Grass Forages--Trypsacum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AOM_001522$Forage Plants--Cereal and Grass Forages--Trypsacum;AOM_001522$Forage Plants--Cereal and Grass Forages--Tripsacum spp.</v>
      </c>
      <c r="L306" s="145" t="str">
        <v>AOM_002112$Crop Byproduct--Roots and Tuber ByProducts--Cassava--Manioc Peel</v>
      </c>
      <c r="M306" s="145" t="str" cm="1">
        <f t="array" ref="M306:N306">IF(L306&lt;&gt;"",_xlfn.TEXTSPLIT(L306, "$"),"")</f>
        <v>AOM_002112</v>
      </c>
      <c r="N306" s="145" t="str">
        <v>Crop Byproduct--Roots and Tuber ByProducts--Cassava--Manioc Peel</v>
      </c>
      <c r="O306" s="145" t="str" cm="1">
        <f t="array" ref="O306">IF(L306&lt;&gt;"",_xlfn.CHOOSECOLS(_xlfn.TEXTSPLIT(N306,"--"),1),"")</f>
        <v>Crop Byproduct</v>
      </c>
      <c r="P306" s="145" t="str" cm="1">
        <f t="array" ref="P306">IF(L306&lt;&gt;"",IFERROR(_xlfn.CHOOSECOLS(_xlfn.TEXTSPLIT(N306,"--"),2),""),"")</f>
        <v>Roots and Tuber ByProducts</v>
      </c>
      <c r="Q306" s="145" t="str">
        <f t="shared" si="27"/>
        <v>Cassava--Manioc Peel</v>
      </c>
    </row>
    <row r="307" spans="1:17" ht="15" thickBot="1" x14ac:dyDescent="0.4">
      <c r="A307" s="144" t="str">
        <v>AOM_001523</v>
      </c>
      <c r="B307" s="144" t="str">
        <v>Trypsacum laxum</v>
      </c>
      <c r="C307" s="144" t="str">
        <v/>
      </c>
      <c r="D307" s="144" t="str">
        <v>Trypsacum laxum</v>
      </c>
      <c r="E307" s="144" t="str">
        <f t="shared" si="23"/>
        <v>Trypsacum laxum</v>
      </c>
      <c r="F307" s="144" t="str">
        <v>Management--Livestock Management--Feed Characteristic--Feed Composition--Feed Ingredient--Forage Plants--Cereal and Grass Forages--Trypsacum laxum----</v>
      </c>
      <c r="G307" s="143" t="str" cm="1">
        <f t="array" ref="G307">IFERROR(SUBSTITUTE(_xlfn.CHOOSECOLS(_xlfn.TEXTSPLIT(_xlfn.TEXTJOIN("|",,F307),"Feed Ingredient--","|",TRUE),2),"----",""),"")</f>
        <v>Forage Plants--Cereal and Grass Forages--Trypsacum laxum</v>
      </c>
      <c r="H307" s="143" t="str">
        <f t="shared" si="24"/>
        <v>Forage Plants--Cereal and Grass Forages--Trypsacum laxum</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AOM_001523$Forage Plants--Cereal and Grass Forages--Trypsacum laxum;AOM_001523$Forage Plants--Cereal and Grass Forages--Trypsacum laxum</v>
      </c>
      <c r="L307" s="144" t="str">
        <v>AOM_002112$Crop Byproduct--Roots and Tuber ByProducts--Cassava--Manihot esculenta Peel</v>
      </c>
      <c r="M307" s="144" t="str" cm="1">
        <f t="array" ref="M307:N307">IF(L307&lt;&gt;"",_xlfn.TEXTSPLIT(L307, "$"),"")</f>
        <v>AOM_002112</v>
      </c>
      <c r="N307" s="144" t="str">
        <v>Crop Byproduct--Roots and Tuber ByProducts--Cassava--Manihot esculenta Peel</v>
      </c>
      <c r="O307" s="144" t="str" cm="1">
        <f t="array" ref="O307">IF(L307&lt;&gt;"",_xlfn.CHOOSECOLS(_xlfn.TEXTSPLIT(N307,"--"),1),"")</f>
        <v>Crop Byproduct</v>
      </c>
      <c r="P307" s="144" t="str" cm="1">
        <f t="array" ref="P307">IF(L307&lt;&gt;"",IFERROR(_xlfn.CHOOSECOLS(_xlfn.TEXTSPLIT(N307,"--"),2),""),"")</f>
        <v>Roots and Tuber ByProducts</v>
      </c>
      <c r="Q307" s="144" t="str">
        <f t="shared" si="27"/>
        <v>Cassava--Manihot esculenta Peel</v>
      </c>
    </row>
    <row r="308" spans="1:17" ht="15" thickBot="1" x14ac:dyDescent="0.4">
      <c r="A308" s="145" t="str">
        <v>AOM_001912</v>
      </c>
      <c r="B308" s="145" t="str">
        <v>Unspecified Grass</v>
      </c>
      <c r="C308" s="145" t="str">
        <v/>
      </c>
      <c r="D308" s="145" t="str">
        <v/>
      </c>
      <c r="E308" s="145" t="str">
        <f t="shared" si="23"/>
        <v/>
      </c>
      <c r="F308" s="145" t="str">
        <v>Management--Livestock Management--Feed Characteristic--Feed Composition--Feed Ingredient--Forage Plants--Cereal and Grass Forages--Unspecified Grass----</v>
      </c>
      <c r="G308" s="143" t="str" cm="1">
        <f t="array" ref="G308">IFERROR(SUBSTITUTE(_xlfn.CHOOSECOLS(_xlfn.TEXTSPLIT(_xlfn.TEXTJOIN("|",,F308),"Feed Ingredient--","|",TRUE),2),"----",""),"")</f>
        <v>Forage Plants--Cereal and Grass Forages--Unspecified Grass</v>
      </c>
      <c r="H308" s="143" t="str">
        <f t="shared" si="24"/>
        <v>Forage Plants--Cereal and Grass Forages--Unspecified Grass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AOM_001912$Forage Plants--Cereal and Grass Forages--Unspecified Grass</v>
      </c>
      <c r="L308" s="145" t="str">
        <v>AOM_002113$Crop Byproduct--Roots and Tuber ByProducts--Cassava--Cassava Root</v>
      </c>
      <c r="M308" s="145" t="str" cm="1">
        <f t="array" ref="M308:N308">IF(L308&lt;&gt;"",_xlfn.TEXTSPLIT(L308, "$"),"")</f>
        <v>AOM_002113</v>
      </c>
      <c r="N308" s="145" t="str">
        <v>Crop Byproduct--Roots and Tuber ByProducts--Cassava--Cassava Root</v>
      </c>
      <c r="O308" s="145" t="str" cm="1">
        <f t="array" ref="O308">IF(L308&lt;&gt;"",_xlfn.CHOOSECOLS(_xlfn.TEXTSPLIT(N308,"--"),1),"")</f>
        <v>Crop Byproduct</v>
      </c>
      <c r="P308" s="145" t="str" cm="1">
        <f t="array" ref="P308">IF(L308&lt;&gt;"",IFERROR(_xlfn.CHOOSECOLS(_xlfn.TEXTSPLIT(N308,"--"),2),""),"")</f>
        <v>Roots and Tuber ByProducts</v>
      </c>
      <c r="Q308" s="145" t="str">
        <f t="shared" si="27"/>
        <v>Cassava--Cassava Root</v>
      </c>
    </row>
    <row r="309" spans="1:17" ht="15" thickBot="1" x14ac:dyDescent="0.4">
      <c r="A309" s="144" t="str">
        <v>AOM_001453</v>
      </c>
      <c r="B309" s="144" t="str">
        <v>Urochloa mosambicensis</v>
      </c>
      <c r="C309" s="144" t="str">
        <v/>
      </c>
      <c r="D309" s="144" t="str">
        <v>Urochloa mosambicensis</v>
      </c>
      <c r="E309" s="144" t="str">
        <f t="shared" si="23"/>
        <v>Urochloa mosambicensis</v>
      </c>
      <c r="F309" s="144" t="str">
        <v>Management--Livestock Management--Feed Characteristic--Feed Composition--Feed Ingredient--Forage Plants--Cereal and Grass Forages--Urochloa mosambicensis----</v>
      </c>
      <c r="G309" s="143" t="str" cm="1">
        <f t="array" ref="G309">IFERROR(SUBSTITUTE(_xlfn.CHOOSECOLS(_xlfn.TEXTSPLIT(_xlfn.TEXTJOIN("|",,F309),"Feed Ingredient--","|",TRUE),2),"----",""),"")</f>
        <v>Forage Plants--Cereal and Grass Forages--Urochloa mosambicensis</v>
      </c>
      <c r="H309" s="143" t="str">
        <f t="shared" si="24"/>
        <v>Forage Plants--Cereal and Grass Forages--Urochloa mosambicensis</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AOM_001453$Forage Plants--Cereal and Grass Forages--Urochloa mosambicensis;AOM_001453$Forage Plants--Cereal and Grass Forages--Urochloa mosambicensis</v>
      </c>
      <c r="L309" s="144" t="str">
        <v>AOM_002113$Crop Byproduct--Roots and Tuber ByProducts--Cassava--Yuca Root</v>
      </c>
      <c r="M309" s="144" t="str" cm="1">
        <f t="array" ref="M309:N309">IF(L309&lt;&gt;"",_xlfn.TEXTSPLIT(L309, "$"),"")</f>
        <v>AOM_002113</v>
      </c>
      <c r="N309" s="144" t="str">
        <v>Crop Byproduct--Roots and Tuber ByProducts--Cassava--Yuca Root</v>
      </c>
      <c r="O309" s="144" t="str" cm="1">
        <f t="array" ref="O309">IF(L309&lt;&gt;"",_xlfn.CHOOSECOLS(_xlfn.TEXTSPLIT(N309,"--"),1),"")</f>
        <v>Crop Byproduct</v>
      </c>
      <c r="P309" s="144" t="str" cm="1">
        <f t="array" ref="P309">IF(L309&lt;&gt;"",IFERROR(_xlfn.CHOOSECOLS(_xlfn.TEXTSPLIT(N309,"--"),2),""),"")</f>
        <v>Roots and Tuber ByProducts</v>
      </c>
      <c r="Q309" s="144" t="str">
        <f t="shared" si="27"/>
        <v>Cassava--Yuca Root</v>
      </c>
    </row>
    <row r="310" spans="1:17" ht="15" thickBot="1" x14ac:dyDescent="0.4">
      <c r="A310" s="145" t="str">
        <v>AOM_000703</v>
      </c>
      <c r="B310" s="145" t="str">
        <v>Acacia angustissima</v>
      </c>
      <c r="C310" s="145" t="str">
        <v/>
      </c>
      <c r="D310" s="145" t="str">
        <v>Acacia angustissima</v>
      </c>
      <c r="E310" s="145" t="str">
        <f t="shared" si="23"/>
        <v>Acacia angustissima</v>
      </c>
      <c r="F310" s="145" t="str">
        <v>Management--Livestock Management--Feed Characteristic--Feed Composition--Feed Ingredient--Forage Plants--Forage Trees--Acacia angustissima----</v>
      </c>
      <c r="G310" s="143" t="str" cm="1">
        <f t="array" ref="G310">IFERROR(SUBSTITUTE(_xlfn.CHOOSECOLS(_xlfn.TEXTSPLIT(_xlfn.TEXTJOIN("|",,F310),"Feed Ingredient--","|",TRUE),2),"----",""),"")</f>
        <v>Forage Plants--Forage Trees--Acacia angustissima</v>
      </c>
      <c r="H310" s="143" t="str">
        <f t="shared" si="24"/>
        <v>Forage Plants--Forage Trees--Acacia angustissima</v>
      </c>
      <c r="I310" s="143">
        <f t="shared" si="25"/>
        <v>2</v>
      </c>
      <c r="J310" s="143" t="str">
        <f t="shared" si="26"/>
        <v>Forage Plants--Forage Trees</v>
      </c>
      <c r="K310" s="143" t="str" cm="1">
        <f t="array" ref="K310">IF(G310&lt;&gt;"",_xlfn.TEXTJOIN(";",TRUE,
CONCATENATE(A310,"$",H310),
IF(E310="","",IF(I310&lt;&gt;0,CONCATENATE(A310,"$",J310,"--",_xlfn.TEXTSPLIT(E310,";",TRUE,FALSE)),CONCATENATE(A310,"$",_xlfn.TEXTSPLIT(E310,";",TRUE,FALSE))))),"")</f>
        <v>AOM_000703$Forage Plants--Forage Trees--Acacia angustissima;AOM_000703$Forage Plants--Forage Trees--Acacia angustissima</v>
      </c>
      <c r="L310" s="145" t="str">
        <v>AOM_002113$Crop Byproduct--Roots and Tuber ByProducts--Cassava--Tapioca Root</v>
      </c>
      <c r="M310" s="145" t="str" cm="1">
        <f t="array" ref="M310:N310">IF(L310&lt;&gt;"",_xlfn.TEXTSPLIT(L310, "$"),"")</f>
        <v>AOM_002113</v>
      </c>
      <c r="N310" s="145" t="str">
        <v>Crop Byproduct--Roots and Tuber ByProducts--Cassava--Tapioca Root</v>
      </c>
      <c r="O310" s="145" t="str" cm="1">
        <f t="array" ref="O310">IF(L310&lt;&gt;"",_xlfn.CHOOSECOLS(_xlfn.TEXTSPLIT(N310,"--"),1),"")</f>
        <v>Crop Byproduct</v>
      </c>
      <c r="P310" s="145" t="str" cm="1">
        <f t="array" ref="P310">IF(L310&lt;&gt;"",IFERROR(_xlfn.CHOOSECOLS(_xlfn.TEXTSPLIT(N310,"--"),2),""),"")</f>
        <v>Roots and Tuber ByProducts</v>
      </c>
      <c r="Q310" s="145" t="str">
        <f t="shared" si="27"/>
        <v>Cassava--Tapioca Root</v>
      </c>
    </row>
    <row r="311" spans="1:17" ht="15" thickBot="1" x14ac:dyDescent="0.4">
      <c r="A311" s="144" t="str">
        <v>AOM_001756</v>
      </c>
      <c r="B311" s="144" t="str">
        <v>Acacia brevispica Leaves</v>
      </c>
      <c r="C311" s="144" t="str">
        <v/>
      </c>
      <c r="D311" s="144" t="str">
        <v/>
      </c>
      <c r="E311" s="144" t="str">
        <f t="shared" si="23"/>
        <v/>
      </c>
      <c r="F311" s="144" t="str">
        <v>Management--Livestock Management--Feed Characteristic--Feed Composition--Feed Ingredient--Forage Plants--Forage Trees--Acacia brevispica--Acacia brevispica Leaves--</v>
      </c>
      <c r="G311" s="143" t="str" cm="1">
        <f t="array" ref="G311">IFERROR(SUBSTITUTE(_xlfn.CHOOSECOLS(_xlfn.TEXTSPLIT(_xlfn.TEXTJOIN("|",,F311),"Feed Ingredient--","|",TRUE),2),"----",""),"")</f>
        <v>Forage Plants--Forage Trees--Acacia brevispica--Acacia brevispica Leaves--</v>
      </c>
      <c r="H311" s="143" t="str">
        <f t="shared" si="24"/>
        <v>Forage Plants--Forage Trees--Acacia brevispica--Acacia brevispica Leaves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AOM_001756$Forage Plants--Forage Trees--Acacia brevispica--Acacia brevispica Leaves</v>
      </c>
      <c r="L311" s="144" t="str">
        <v>AOM_002113$Crop Byproduct--Roots and Tuber ByProducts--Cassava--Manioc Root</v>
      </c>
      <c r="M311" s="144" t="str" cm="1">
        <f t="array" ref="M311:N311">IF(L311&lt;&gt;"",_xlfn.TEXTSPLIT(L311, "$"),"")</f>
        <v>AOM_002113</v>
      </c>
      <c r="N311" s="144" t="str">
        <v>Crop Byproduct--Roots and Tuber ByProducts--Cassava--Manioc Root</v>
      </c>
      <c r="O311" s="144" t="str" cm="1">
        <f t="array" ref="O311">IF(L311&lt;&gt;"",_xlfn.CHOOSECOLS(_xlfn.TEXTSPLIT(N311,"--"),1),"")</f>
        <v>Crop Byproduct</v>
      </c>
      <c r="P311" s="144" t="str" cm="1">
        <f t="array" ref="P311">IF(L311&lt;&gt;"",IFERROR(_xlfn.CHOOSECOLS(_xlfn.TEXTSPLIT(N311,"--"),2),""),"")</f>
        <v>Roots and Tuber ByProducts</v>
      </c>
      <c r="Q311" s="144" t="str">
        <f t="shared" si="27"/>
        <v>Cassava--Manioc Root</v>
      </c>
    </row>
    <row r="312" spans="1:17" ht="15" thickBot="1" x14ac:dyDescent="0.4">
      <c r="A312" s="145" t="str">
        <v>AOM_001758</v>
      </c>
      <c r="B312" s="145" t="str">
        <v>Acacia brevispica Pods</v>
      </c>
      <c r="C312" s="145" t="str">
        <v/>
      </c>
      <c r="D312" s="145" t="str">
        <v/>
      </c>
      <c r="E312" s="145" t="str">
        <f t="shared" si="23"/>
        <v/>
      </c>
      <c r="F312" s="145" t="str">
        <v>Management--Livestock Management--Feed Characteristic--Feed Composition--Feed Ingredient--Forage Plants--Forage Trees--Acacia brevispica--Acacia brevispica Pods--</v>
      </c>
      <c r="G312" s="143" t="str" cm="1">
        <f t="array" ref="G312">IFERROR(SUBSTITUTE(_xlfn.CHOOSECOLS(_xlfn.TEXTSPLIT(_xlfn.TEXTJOIN("|",,F312),"Feed Ingredient--","|",TRUE),2),"----",""),"")</f>
        <v>Forage Plants--Forage Trees--Acacia brevispica--Acacia brevispica Pods--</v>
      </c>
      <c r="H312" s="143" t="str">
        <f t="shared" si="24"/>
        <v>Forage Plants--Forage Trees--Acacia brevispica--Acacia brevispica Pods</v>
      </c>
      <c r="I312" s="143">
        <f t="shared" si="25"/>
        <v>3</v>
      </c>
      <c r="J312" s="143" t="str">
        <f t="shared" si="26"/>
        <v>Forage Plants--Forage Trees--Acacia brevispica</v>
      </c>
      <c r="K312" s="143" t="str" cm="1">
        <f t="array" ref="K312">IF(G312&lt;&gt;"",_xlfn.TEXTJOIN(";",TRUE,
CONCATENATE(A312,"$",H312),
IF(E312="","",IF(I312&lt;&gt;0,CONCATENATE(A312,"$",J312,"--",_xlfn.TEXTSPLIT(E312,";",TRUE,FALSE)),CONCATENATE(A312,"$",_xlfn.TEXTSPLIT(E312,";",TRUE,FALSE))))),"")</f>
        <v>AOM_001758$Forage Plants--Forage Trees--Acacia brevispica--Acacia brevispica Pods</v>
      </c>
      <c r="L312" s="145" t="str">
        <v>AOM_000638$Crop Byproduct--Roots and Tuber ByProducts--Cassava--Cassava Shaft</v>
      </c>
      <c r="M312" s="145" t="str" cm="1">
        <f t="array" ref="M312:N312">IF(L312&lt;&gt;"",_xlfn.TEXTSPLIT(L312, "$"),"")</f>
        <v>AOM_000638</v>
      </c>
      <c r="N312" s="145" t="str">
        <v>Crop Byproduct--Roots and Tuber ByProducts--Cassava--Cassava Shaft</v>
      </c>
      <c r="O312" s="145" t="str" cm="1">
        <f t="array" ref="O312">IF(L312&lt;&gt;"",_xlfn.CHOOSECOLS(_xlfn.TEXTSPLIT(N312,"--"),1),"")</f>
        <v>Crop Byproduct</v>
      </c>
      <c r="P312" s="145" t="str" cm="1">
        <f t="array" ref="P312">IF(L312&lt;&gt;"",IFERROR(_xlfn.CHOOSECOLS(_xlfn.TEXTSPLIT(N312,"--"),2),""),"")</f>
        <v>Roots and Tuber ByProducts</v>
      </c>
      <c r="Q312" s="145" t="str">
        <f t="shared" si="27"/>
        <v>Cassava--Cassava Shaft</v>
      </c>
    </row>
    <row r="313" spans="1:17" ht="15" thickBot="1" x14ac:dyDescent="0.4">
      <c r="A313" s="144" t="str">
        <v>AOM_001118</v>
      </c>
      <c r="B313" s="144" t="str">
        <v>Acacia cyanophylla</v>
      </c>
      <c r="C313" s="144" t="str">
        <v/>
      </c>
      <c r="D313" s="144" t="str">
        <v>Acacia cyanophylla</v>
      </c>
      <c r="E313" s="144" t="str">
        <f t="shared" si="23"/>
        <v>Acacia cyanophylla</v>
      </c>
      <c r="F313" s="144" t="str">
        <v>Management--Livestock Management--Feed Characteristic--Feed Composition--Feed Ingredient--Forage Plants--Forage Trees--Acacia cyanophylla----</v>
      </c>
      <c r="G313" s="143" t="str" cm="1">
        <f t="array" ref="G313">IFERROR(SUBSTITUTE(_xlfn.CHOOSECOLS(_xlfn.TEXTSPLIT(_xlfn.TEXTJOIN("|",,F313),"Feed Ingredient--","|",TRUE),2),"----",""),"")</f>
        <v>Forage Plants--Forage Trees--Acacia cyanophylla</v>
      </c>
      <c r="H313" s="143" t="str">
        <f t="shared" si="24"/>
        <v>Forage Plants--Forage Trees--Acacia cyanophylla</v>
      </c>
      <c r="I313" s="143">
        <f t="shared" si="25"/>
        <v>2</v>
      </c>
      <c r="J313" s="143" t="str">
        <f t="shared" si="26"/>
        <v>Forage Plants--Forage Trees</v>
      </c>
      <c r="K313" s="143" t="str" cm="1">
        <f t="array" ref="K313">IF(G313&lt;&gt;"",_xlfn.TEXTJOIN(";",TRUE,
CONCATENATE(A313,"$",H313),
IF(E313="","",IF(I313&lt;&gt;0,CONCATENATE(A313,"$",J313,"--",_xlfn.TEXTSPLIT(E313,";",TRUE,FALSE)),CONCATENATE(A313,"$",_xlfn.TEXTSPLIT(E313,";",TRUE,FALSE))))),"")</f>
        <v>AOM_001118$Forage Plants--Forage Trees--Acacia cyanophylla;AOM_001118$Forage Plants--Forage Trees--Acacia cyanophylla</v>
      </c>
      <c r="L313" s="144" t="str">
        <v>AOM_000638$Crop Byproduct--Roots and Tuber ByProducts--Cassava--Yuca Shaft</v>
      </c>
      <c r="M313" s="144" t="str" cm="1">
        <f t="array" ref="M313:N313">IF(L313&lt;&gt;"",_xlfn.TEXTSPLIT(L313, "$"),"")</f>
        <v>AOM_000638</v>
      </c>
      <c r="N313" s="144" t="str">
        <v>Crop Byproduct--Roots and Tuber ByProducts--Cassava--Yuca Shaft</v>
      </c>
      <c r="O313" s="144" t="str" cm="1">
        <f t="array" ref="O313">IF(L313&lt;&gt;"",_xlfn.CHOOSECOLS(_xlfn.TEXTSPLIT(N313,"--"),1),"")</f>
        <v>Crop Byproduct</v>
      </c>
      <c r="P313" s="144" t="str" cm="1">
        <f t="array" ref="P313">IF(L313&lt;&gt;"",IFERROR(_xlfn.CHOOSECOLS(_xlfn.TEXTSPLIT(N313,"--"),2),""),"")</f>
        <v>Roots and Tuber ByProducts</v>
      </c>
      <c r="Q313" s="144" t="str">
        <f t="shared" si="27"/>
        <v>Cassava--Yuca Shaft</v>
      </c>
    </row>
    <row r="314" spans="1:17" ht="15" thickBot="1" x14ac:dyDescent="0.4">
      <c r="A314" s="145" t="str">
        <v>AOM_001761</v>
      </c>
      <c r="B314" s="145" t="str">
        <v>Acacia etbaica Fruits</v>
      </c>
      <c r="C314" s="145" t="str">
        <v/>
      </c>
      <c r="D314" s="145" t="str">
        <v/>
      </c>
      <c r="E314" s="145" t="str">
        <f t="shared" si="23"/>
        <v/>
      </c>
      <c r="F314" s="145" t="str">
        <v>Management--Livestock Management--Feed Characteristic--Feed Composition--Feed Ingredient--Forage Plants--Forage Trees--Acacia etbaica--Acacia etbaica Fruits--</v>
      </c>
      <c r="G314" s="143" t="str" cm="1">
        <f t="array" ref="G314">IFERROR(SUBSTITUTE(_xlfn.CHOOSECOLS(_xlfn.TEXTSPLIT(_xlfn.TEXTJOIN("|",,F314),"Feed Ingredient--","|",TRUE),2),"----",""),"")</f>
        <v>Forage Plants--Forage Trees--Acacia etbaica--Acacia etbaica Fruits--</v>
      </c>
      <c r="H314" s="143" t="str">
        <f t="shared" si="24"/>
        <v>Forage Plants--Forage Trees--Acacia etbaica--Acacia etbaica Fruits</v>
      </c>
      <c r="I314" s="143">
        <f t="shared" si="25"/>
        <v>3</v>
      </c>
      <c r="J314" s="143" t="str">
        <f t="shared" si="26"/>
        <v>Forage Plants--Forage Trees--Acacia etbaica</v>
      </c>
      <c r="K314" s="143" t="str" cm="1">
        <f t="array" ref="K314">IF(G314&lt;&gt;"",_xlfn.TEXTJOIN(";",TRUE,
CONCATENATE(A314,"$",H314),
IF(E314="","",IF(I314&lt;&gt;0,CONCATENATE(A314,"$",J314,"--",_xlfn.TEXTSPLIT(E314,";",TRUE,FALSE)),CONCATENATE(A314,"$",_xlfn.TEXTSPLIT(E314,";",TRUE,FALSE))))),"")</f>
        <v>AOM_001761$Forage Plants--Forage Trees--Acacia etbaica--Acacia etbaica Fruits</v>
      </c>
      <c r="L314" s="145" t="str">
        <v>AOM_000638$Crop Byproduct--Roots and Tuber ByProducts--Cassava--Tapioca Shaft</v>
      </c>
      <c r="M314" s="145" t="str" cm="1">
        <f t="array" ref="M314:N314">IF(L314&lt;&gt;"",_xlfn.TEXTSPLIT(L314, "$"),"")</f>
        <v>AOM_000638</v>
      </c>
      <c r="N314" s="145" t="str">
        <v>Crop Byproduct--Roots and Tuber ByProducts--Cassava--Tapioca Shaft</v>
      </c>
      <c r="O314" s="145" t="str" cm="1">
        <f t="array" ref="O314">IF(L314&lt;&gt;"",_xlfn.CHOOSECOLS(_xlfn.TEXTSPLIT(N314,"--"),1),"")</f>
        <v>Crop Byproduct</v>
      </c>
      <c r="P314" s="145" t="str" cm="1">
        <f t="array" ref="P314">IF(L314&lt;&gt;"",IFERROR(_xlfn.CHOOSECOLS(_xlfn.TEXTSPLIT(N314,"--"),2),""),"")</f>
        <v>Roots and Tuber ByProducts</v>
      </c>
      <c r="Q314" s="145" t="str">
        <f t="shared" si="27"/>
        <v>Cassava--Tapioca Shaft</v>
      </c>
    </row>
    <row r="315" spans="1:17" ht="15" thickBot="1" x14ac:dyDescent="0.4">
      <c r="A315" s="144" t="str">
        <v>AOM_001764</v>
      </c>
      <c r="B315" s="144" t="str">
        <v>Acacia karroo Leaves</v>
      </c>
      <c r="C315" s="144" t="str">
        <v/>
      </c>
      <c r="D315" s="144" t="str">
        <v/>
      </c>
      <c r="E315" s="144" t="str">
        <f t="shared" si="23"/>
        <v/>
      </c>
      <c r="F315" s="144" t="str">
        <v>Management--Livestock Management--Feed Characteristic--Feed Composition--Feed Ingredient--Forage Plants--Forage Trees--Acacia karroo--Acacia karroo Leaves--</v>
      </c>
      <c r="G315" s="143" t="str" cm="1">
        <f t="array" ref="G315">IFERROR(SUBSTITUTE(_xlfn.CHOOSECOLS(_xlfn.TEXTSPLIT(_xlfn.TEXTJOIN("|",,F315),"Feed Ingredient--","|",TRUE),2),"----",""),"")</f>
        <v>Forage Plants--Forage Trees--Acacia karroo--Acacia karroo Leaves--</v>
      </c>
      <c r="H315" s="143" t="str">
        <f t="shared" si="24"/>
        <v>Forage Plants--Forage Trees--Acacia karroo--Acacia karroo Leaves</v>
      </c>
      <c r="I315" s="143">
        <f t="shared" si="25"/>
        <v>3</v>
      </c>
      <c r="J315" s="143" t="str">
        <f t="shared" si="26"/>
        <v>Forage Plants--Forage Trees--Acacia karroo</v>
      </c>
      <c r="K315" s="143" t="str" cm="1">
        <f t="array" ref="K315">IF(G315&lt;&gt;"",_xlfn.TEXTJOIN(";",TRUE,
CONCATENATE(A315,"$",H315),
IF(E315="","",IF(I315&lt;&gt;0,CONCATENATE(A315,"$",J315,"--",_xlfn.TEXTSPLIT(E315,";",TRUE,FALSE)),CONCATENATE(A315,"$",_xlfn.TEXTSPLIT(E315,";",TRUE,FALSE))))),"")</f>
        <v>AOM_001764$Forage Plants--Forage Trees--Acacia karroo--Acacia karroo Leaves</v>
      </c>
      <c r="L315" s="144" t="str">
        <v>AOM_000638$Crop Byproduct--Roots and Tuber ByProducts--Cassava--Manioc Shaft</v>
      </c>
      <c r="M315" s="144" t="str" cm="1">
        <f t="array" ref="M315:N315">IF(L315&lt;&gt;"",_xlfn.TEXTSPLIT(L315, "$"),"")</f>
        <v>AOM_000638</v>
      </c>
      <c r="N315" s="144" t="str">
        <v>Crop Byproduct--Roots and Tuber ByProducts--Cassava--Manioc Shaft</v>
      </c>
      <c r="O315" s="144" t="str" cm="1">
        <f t="array" ref="O315">IF(L315&lt;&gt;"",_xlfn.CHOOSECOLS(_xlfn.TEXTSPLIT(N315,"--"),1),"")</f>
        <v>Crop Byproduct</v>
      </c>
      <c r="P315" s="144" t="str" cm="1">
        <f t="array" ref="P315">IF(L315&lt;&gt;"",IFERROR(_xlfn.CHOOSECOLS(_xlfn.TEXTSPLIT(N315,"--"),2),""),"")</f>
        <v>Roots and Tuber ByProducts</v>
      </c>
      <c r="Q315" s="144" t="str">
        <f t="shared" si="27"/>
        <v>Cassava--Manioc Shaft</v>
      </c>
    </row>
    <row r="316" spans="1:17" ht="15" thickBot="1" x14ac:dyDescent="0.4">
      <c r="A316" s="145" t="str">
        <v>AOM_000704</v>
      </c>
      <c r="B316" s="145" t="str">
        <v>Acacia nilotica</v>
      </c>
      <c r="C316" s="145" t="str">
        <v/>
      </c>
      <c r="D316" s="145" t="str">
        <v>Vachellia nilotica</v>
      </c>
      <c r="E316" s="145" t="str">
        <f t="shared" si="23"/>
        <v>Vachellia nilotica</v>
      </c>
      <c r="F316" s="145" t="str">
        <v>Management--Livestock Management--Feed Characteristic--Feed Composition--Feed Ingredient--Forage Plants--Forage Trees--Acacia nilotica----</v>
      </c>
      <c r="G316" s="143" t="str" cm="1">
        <f t="array" ref="G316">IFERROR(SUBSTITUTE(_xlfn.CHOOSECOLS(_xlfn.TEXTSPLIT(_xlfn.TEXTJOIN("|",,F316),"Feed Ingredient--","|",TRUE),2),"----",""),"")</f>
        <v>Forage Plants--Forage Trees--Acacia nilotica</v>
      </c>
      <c r="H316" s="143" t="str">
        <f t="shared" si="24"/>
        <v>Forage Plants--Forage Trees--Acacia nilotica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AOM_000704$Forage Plants--Forage Trees--Acacia nilotica;AOM_000704$Forage Plants--Forage Trees--Vachellia nilotica</v>
      </c>
      <c r="L316" s="145" t="str">
        <v>AOM_001251$Crop Byproduct--Roots and Tuber ByProducts--Cassava--Cassava Waste</v>
      </c>
      <c r="M316" s="145" t="str" cm="1">
        <f t="array" ref="M316:N316">IF(L316&lt;&gt;"",_xlfn.TEXTSPLIT(L316, "$"),"")</f>
        <v>AOM_001251</v>
      </c>
      <c r="N316" s="145" t="str">
        <v>Crop Byproduct--Roots and Tuber ByProducts--Cassava--Cassava Waste</v>
      </c>
      <c r="O316" s="145" t="str" cm="1">
        <f t="array" ref="O316">IF(L316&lt;&gt;"",_xlfn.CHOOSECOLS(_xlfn.TEXTSPLIT(N316,"--"),1),"")</f>
        <v>Crop Byproduct</v>
      </c>
      <c r="P316" s="145" t="str" cm="1">
        <f t="array" ref="P316">IF(L316&lt;&gt;"",IFERROR(_xlfn.CHOOSECOLS(_xlfn.TEXTSPLIT(N316,"--"),2),""),"")</f>
        <v>Roots and Tuber ByProducts</v>
      </c>
      <c r="Q316" s="145" t="str">
        <f t="shared" si="27"/>
        <v>Cassava--Cassava Waste</v>
      </c>
    </row>
    <row r="317" spans="1:17" ht="15" thickBot="1" x14ac:dyDescent="0.4">
      <c r="A317" s="144" t="str">
        <v>AOM_001593</v>
      </c>
      <c r="B317" s="144" t="str">
        <v>Acacia nilotica Leaves</v>
      </c>
      <c r="C317" s="144" t="str">
        <v/>
      </c>
      <c r="D317" s="144" t="str">
        <v/>
      </c>
      <c r="E317" s="144" t="str">
        <f t="shared" si="23"/>
        <v/>
      </c>
      <c r="F317" s="144" t="str">
        <v>Management--Livestock Management--Feed Characteristic--Feed Composition--Feed Ingredient--Forage Plants--Forage Trees--Acacia nilotica--Acacia nilotica Leaves--</v>
      </c>
      <c r="G317" s="143" t="str" cm="1">
        <f t="array" ref="G317">IFERROR(SUBSTITUTE(_xlfn.CHOOSECOLS(_xlfn.TEXTSPLIT(_xlfn.TEXTJOIN("|",,F317),"Feed Ingredient--","|",TRUE),2),"----",""),"")</f>
        <v>Forage Plants--Forage Trees--Acacia nilotica--Acacia nilotica Leaves--</v>
      </c>
      <c r="H317" s="143" t="str">
        <f t="shared" si="24"/>
        <v>Forage Plants--Forage Trees--Acacia nilotica--Acacia nilotica Leaves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AOM_001593$Forage Plants--Forage Trees--Acacia nilotica--Acacia nilotica Leaves</v>
      </c>
      <c r="L317" s="144" t="str">
        <v>AOM_001251$Crop Byproduct--Roots and Tuber ByProducts--Cassava--Manihot esculenta Waste</v>
      </c>
      <c r="M317" s="144" t="str" cm="1">
        <f t="array" ref="M317:N317">IF(L317&lt;&gt;"",_xlfn.TEXTSPLIT(L317, "$"),"")</f>
        <v>AOM_001251</v>
      </c>
      <c r="N317" s="144" t="str">
        <v>Crop Byproduct--Roots and Tuber ByProducts--Cassava--Manihot esculenta Waste</v>
      </c>
      <c r="O317" s="144" t="str" cm="1">
        <f t="array" ref="O317">IF(L317&lt;&gt;"",_xlfn.CHOOSECOLS(_xlfn.TEXTSPLIT(N317,"--"),1),"")</f>
        <v>Crop Byproduct</v>
      </c>
      <c r="P317" s="144" t="str" cm="1">
        <f t="array" ref="P317">IF(L317&lt;&gt;"",IFERROR(_xlfn.CHOOSECOLS(_xlfn.TEXTSPLIT(N317,"--"),2),""),"")</f>
        <v>Roots and Tuber ByProducts</v>
      </c>
      <c r="Q317" s="144" t="str">
        <f t="shared" si="27"/>
        <v>Cassava--Manihot esculenta Waste</v>
      </c>
    </row>
    <row r="318" spans="1:17" ht="15" thickBot="1" x14ac:dyDescent="0.4">
      <c r="A318" s="145" t="str">
        <v>AOM_001595</v>
      </c>
      <c r="B318" s="145" t="str">
        <v>Acacia nilotica Pods</v>
      </c>
      <c r="C318" s="145" t="str">
        <v/>
      </c>
      <c r="D318" s="145" t="str">
        <v/>
      </c>
      <c r="E318" s="145" t="str">
        <f t="shared" si="23"/>
        <v/>
      </c>
      <c r="F318" s="145" t="str">
        <v>Management--Livestock Management--Feed Characteristic--Feed Composition--Feed Ingredient--Forage Plants--Forage Trees--Acacia nilotica--Acacia nilotica Pods--</v>
      </c>
      <c r="G318" s="143" t="str" cm="1">
        <f t="array" ref="G318">IFERROR(SUBSTITUTE(_xlfn.CHOOSECOLS(_xlfn.TEXTSPLIT(_xlfn.TEXTJOIN("|",,F318),"Feed Ingredient--","|",TRUE),2),"----",""),"")</f>
        <v>Forage Plants--Forage Trees--Acacia nilotica--Acacia nilotica Pods--</v>
      </c>
      <c r="H318" s="143" t="str">
        <f t="shared" si="24"/>
        <v>Forage Plants--Forage Trees--Acacia nilotica--Acacia nilotica Pods</v>
      </c>
      <c r="I318" s="143">
        <f t="shared" si="25"/>
        <v>3</v>
      </c>
      <c r="J318" s="143" t="str">
        <f t="shared" si="26"/>
        <v>Forage Plants--Forage Trees--Acacia nilotica</v>
      </c>
      <c r="K318" s="143" t="str" cm="1">
        <f t="array" ref="K318">IF(G318&lt;&gt;"",_xlfn.TEXTJOIN(";",TRUE,
CONCATENATE(A318,"$",H318),
IF(E318="","",IF(I318&lt;&gt;0,CONCATENATE(A318,"$",J318,"--",_xlfn.TEXTSPLIT(E318,";",TRUE,FALSE)),CONCATENATE(A318,"$",_xlfn.TEXTSPLIT(E318,";",TRUE,FALSE))))),"")</f>
        <v>AOM_001595$Forage Plants--Forage Trees--Acacia nilotica--Acacia nilotica Pods</v>
      </c>
      <c r="L318" s="145" t="str">
        <v>AOM_001281$Crop Byproduct--Roots and Tuber ByProducts--Potato--Potato Hash</v>
      </c>
      <c r="M318" s="145" t="str" cm="1">
        <f t="array" ref="M318:N318">IF(L318&lt;&gt;"",_xlfn.TEXTSPLIT(L318, "$"),"")</f>
        <v>AOM_001281</v>
      </c>
      <c r="N318" s="145" t="str">
        <v>Crop Byproduct--Roots and Tuber ByProducts--Potato--Potato Hash</v>
      </c>
      <c r="O318" s="145" t="str" cm="1">
        <f t="array" ref="O318">IF(L318&lt;&gt;"",_xlfn.CHOOSECOLS(_xlfn.TEXTSPLIT(N318,"--"),1),"")</f>
        <v>Crop Byproduct</v>
      </c>
      <c r="P318" s="145" t="str" cm="1">
        <f t="array" ref="P318">IF(L318&lt;&gt;"",IFERROR(_xlfn.CHOOSECOLS(_xlfn.TEXTSPLIT(N318,"--"),2),""),"")</f>
        <v>Roots and Tuber ByProducts</v>
      </c>
      <c r="Q318" s="145" t="str">
        <f t="shared" si="27"/>
        <v>Potato--Potato Hash</v>
      </c>
    </row>
    <row r="319" spans="1:17" ht="15" thickBot="1" x14ac:dyDescent="0.4">
      <c r="A319" s="144" t="str">
        <v>AOM_001120</v>
      </c>
      <c r="B319" s="144" t="str">
        <v>Acacia saligna Leaves and Soft Twig</v>
      </c>
      <c r="C319" s="144" t="str">
        <v>Blue Wattle Leaves and Soft Twigs</v>
      </c>
      <c r="D319" s="144" t="str">
        <v>Acacia saligna Leaves and Soft Twig</v>
      </c>
      <c r="E319" s="144" t="str">
        <f t="shared" si="23"/>
        <v>Blue Wattle Leaves and Soft Twigs;Acacia saligna Leaves and Soft Twig</v>
      </c>
      <c r="F319" s="144" t="str">
        <v>Management--Livestock Management--Feed Characteristic--Feed Composition--Feed Ingredient--Forage Plants--Forage Trees--Acacia saligna--Acacia saligna Leaves and Soft Twig--</v>
      </c>
      <c r="G319" s="143" t="str" cm="1">
        <f t="array" ref="G319">IFERROR(SUBSTITUTE(_xlfn.CHOOSECOLS(_xlfn.TEXTSPLIT(_xlfn.TEXTJOIN("|",,F319),"Feed Ingredient--","|",TRUE),2),"----",""),"")</f>
        <v>Forage Plants--Forage Trees--Acacia saligna--Acacia saligna Leaves and Soft Twig--</v>
      </c>
      <c r="H319" s="143" t="str">
        <f t="shared" si="24"/>
        <v>Forage Plants--Forage Trees--Acacia saligna--Acacia saligna Leaves and Soft Twig</v>
      </c>
      <c r="I319" s="143">
        <f t="shared" si="25"/>
        <v>3</v>
      </c>
      <c r="J319" s="143" t="str">
        <f t="shared" si="26"/>
        <v>Forage Plants--Forage Trees--Acacia saligna</v>
      </c>
      <c r="K319" s="143" t="str" cm="1">
        <f t="array" ref="K319">IF(G319&lt;&gt;"",_xlfn.TEXTJOIN(";",TRUE,
CONCATENATE(A319,"$",H319),
IF(E319="","",IF(I319&lt;&gt;0,CONCATENATE(A319,"$",J319,"--",_xlfn.TEXTSPLIT(E319,";",TRUE,FALSE)),CONCATENATE(A319,"$",_xlfn.TEXTSPLIT(E319,";",TRUE,FALSE))))),"")</f>
        <v>AOM_001120$Forage Plants--Forage Trees--Acacia saligna--Acacia saligna Leaves and Soft Twig;AOM_001120$Forage Plants--Forage Trees--Acacia saligna--Blue Wattle Leaves and Soft Twigs;AOM_001120$Forage Plants--Forage Trees--Acacia saligna--Acacia saligna Leaves and Soft Twig</v>
      </c>
      <c r="L319" s="144" t="str">
        <v>AOM_001281$Crop Byproduct--Roots and Tuber ByProducts--Potato--Solanum tuberosum</v>
      </c>
      <c r="M319" s="144" t="str" cm="1">
        <f t="array" ref="M319:N319">IF(L319&lt;&gt;"",_xlfn.TEXTSPLIT(L319, "$"),"")</f>
        <v>AOM_001281</v>
      </c>
      <c r="N319" s="144" t="str">
        <v>Crop Byproduct--Roots and Tuber ByProducts--Potato--Solanum tuberosum</v>
      </c>
      <c r="O319" s="144" t="str" cm="1">
        <f t="array" ref="O319">IF(L319&lt;&gt;"",_xlfn.CHOOSECOLS(_xlfn.TEXTSPLIT(N319,"--"),1),"")</f>
        <v>Crop Byproduct</v>
      </c>
      <c r="P319" s="144" t="str" cm="1">
        <f t="array" ref="P319">IF(L319&lt;&gt;"",IFERROR(_xlfn.CHOOSECOLS(_xlfn.TEXTSPLIT(N319,"--"),2),""),"")</f>
        <v>Roots and Tuber ByProducts</v>
      </c>
      <c r="Q319" s="144" t="str">
        <f t="shared" si="27"/>
        <v>Potato--Solanum tuberosum</v>
      </c>
    </row>
    <row r="320" spans="1:17" ht="15" thickBot="1" x14ac:dyDescent="0.4">
      <c r="A320" s="145" t="str">
        <v>AOM_001119</v>
      </c>
      <c r="B320" s="145" t="str">
        <v>Acacia saligna</v>
      </c>
      <c r="C320" s="145" t="str">
        <v>Blue Wattle</v>
      </c>
      <c r="D320" s="145" t="str">
        <v/>
      </c>
      <c r="E320" s="145" t="str">
        <f t="shared" si="23"/>
        <v>Blue Wattle</v>
      </c>
      <c r="F320" s="145" t="str">
        <v>Management--Livestock Management--Feed Characteristic--Feed Composition--Feed Ingredient--Forage Plants--Forage Trees--Acacia saligna----</v>
      </c>
      <c r="G320" s="143" t="str" cm="1">
        <f t="array" ref="G320">IFERROR(SUBSTITUTE(_xlfn.CHOOSECOLS(_xlfn.TEXTSPLIT(_xlfn.TEXTJOIN("|",,F320),"Feed Ingredient--","|",TRUE),2),"----",""),"")</f>
        <v>Forage Plants--Forage Trees--Acacia saligna</v>
      </c>
      <c r="H320" s="143" t="str">
        <f t="shared" si="24"/>
        <v>Forage Plants--Forage Trees--Acacia saligna</v>
      </c>
      <c r="I320" s="143">
        <f t="shared" si="25"/>
        <v>2</v>
      </c>
      <c r="J320" s="143" t="str">
        <f t="shared" si="26"/>
        <v>Forage Plants--Forage Trees</v>
      </c>
      <c r="K320" s="143" t="str" cm="1">
        <f t="array" ref="K320">IF(G320&lt;&gt;"",_xlfn.TEXTJOIN(";",TRUE,
CONCATENATE(A320,"$",H320),
IF(E320="","",IF(I320&lt;&gt;0,CONCATENATE(A320,"$",J320,"--",_xlfn.TEXTSPLIT(E320,";",TRUE,FALSE)),CONCATENATE(A320,"$",_xlfn.TEXTSPLIT(E320,";",TRUE,FALSE))))),"")</f>
        <v>AOM_001119$Forage Plants--Forage Trees--Acacia saligna;AOM_001119$Forage Plants--Forage Trees--Blue Wattle</v>
      </c>
      <c r="L320" s="145" t="str">
        <v>AOM_001777$Crop Byproduct--Roots and Tuber ByProducts--Potato--Potato Processing Waste</v>
      </c>
      <c r="M320" s="145" t="str" cm="1">
        <f t="array" ref="M320:N320">IF(L320&lt;&gt;"",_xlfn.TEXTSPLIT(L320, "$"),"")</f>
        <v>AOM_001777</v>
      </c>
      <c r="N320" s="145" t="str">
        <v>Crop Byproduct--Roots and Tuber ByProducts--Potato--Potato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Potato--Potato Processing Waste</v>
      </c>
    </row>
    <row r="321" spans="1:17" ht="15" thickBot="1" x14ac:dyDescent="0.4">
      <c r="A321" s="144" t="str">
        <v>AOM_001123</v>
      </c>
      <c r="B321" s="144" t="str">
        <v>Acacia senegal Leaves</v>
      </c>
      <c r="C321" s="144" t="str">
        <v/>
      </c>
      <c r="D321" s="144" t="str">
        <v>Acacia senegal Leaves</v>
      </c>
      <c r="E321" s="144" t="str">
        <f t="shared" si="23"/>
        <v>Acacia senegal Leaves</v>
      </c>
      <c r="F321" s="144" t="str">
        <v>Management--Livestock Management--Feed Characteristic--Feed Composition--Feed Ingredient--Forage Plants--Forage Trees--Acacia senegal--Acacia senegal Leaves--</v>
      </c>
      <c r="G321" s="143" t="str" cm="1">
        <f t="array" ref="G321">IFERROR(SUBSTITUTE(_xlfn.CHOOSECOLS(_xlfn.TEXTSPLIT(_xlfn.TEXTJOIN("|",,F321),"Feed Ingredient--","|",TRUE),2),"----",""),"")</f>
        <v>Forage Plants--Forage Trees--Acacia senegal--Acacia senegal Leaves--</v>
      </c>
      <c r="H321" s="143" t="str">
        <f t="shared" si="24"/>
        <v>Forage Plants--Forage Trees--Acacia senegal--Acacia senegal Leaves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AOM_001123$Forage Plants--Forage Trees--Acacia senegal--Acacia senegal Leaves;AOM_001123$Forage Plants--Forage Trees--Acacia senegal--Acacia senegal Leaves</v>
      </c>
      <c r="L321" s="144" t="str">
        <v>AOM_001777$Crop Byproduct--Roots and Tuber ByProducts--Potato--Solanum tuberosum Processing Waste</v>
      </c>
      <c r="M321" s="144" t="str" cm="1">
        <f t="array" ref="M321:N321">IF(L321&lt;&gt;"",_xlfn.TEXTSPLIT(L321, "$"),"")</f>
        <v>AOM_001777</v>
      </c>
      <c r="N321" s="144" t="str">
        <v>Crop Byproduct--Roots and Tuber ByProducts--Potato--Solanum tuberosum Processing Waste</v>
      </c>
      <c r="O321" s="144" t="str" cm="1">
        <f t="array" ref="O321">IF(L321&lt;&gt;"",_xlfn.CHOOSECOLS(_xlfn.TEXTSPLIT(N321,"--"),1),"")</f>
        <v>Crop Byproduct</v>
      </c>
      <c r="P321" s="144" t="str" cm="1">
        <f t="array" ref="P321">IF(L321&lt;&gt;"",IFERROR(_xlfn.CHOOSECOLS(_xlfn.TEXTSPLIT(N321,"--"),2),""),"")</f>
        <v>Roots and Tuber ByProducts</v>
      </c>
      <c r="Q321" s="144" t="str">
        <f t="shared" si="27"/>
        <v>Potato--Solanum tuberosum Processing Waste</v>
      </c>
    </row>
    <row r="322" spans="1:17" ht="15" thickBot="1" x14ac:dyDescent="0.4">
      <c r="A322" s="145" t="str">
        <v>AOM_001122</v>
      </c>
      <c r="B322" s="145" t="str">
        <v>Acacia senegal Pods</v>
      </c>
      <c r="C322" s="145" t="str">
        <v/>
      </c>
      <c r="D322" s="145" t="str">
        <v>Acacia senegal Pods</v>
      </c>
      <c r="E322" s="145" t="str">
        <f t="shared" si="23"/>
        <v>Acacia senegal Pods</v>
      </c>
      <c r="F322" s="145" t="str">
        <v>Management--Livestock Management--Feed Characteristic--Feed Composition--Feed Ingredient--Forage Plants--Forage Trees--Acacia senegal--Acacia senegal Pods--</v>
      </c>
      <c r="G322" s="143" t="str" cm="1">
        <f t="array" ref="G322">IFERROR(SUBSTITUTE(_xlfn.CHOOSECOLS(_xlfn.TEXTSPLIT(_xlfn.TEXTJOIN("|",,F322),"Feed Ingredient--","|",TRUE),2),"----",""),"")</f>
        <v>Forage Plants--Forage Trees--Acacia senegal--Acacia senegal Pods--</v>
      </c>
      <c r="H322" s="143" t="str">
        <f t="shared" si="24"/>
        <v>Forage Plants--Forage Trees--Acacia senegal--Acacia senegal Pods</v>
      </c>
      <c r="I322" s="143">
        <f t="shared" si="25"/>
        <v>3</v>
      </c>
      <c r="J322" s="143" t="str">
        <f t="shared" si="26"/>
        <v>Forage Plants--Forage Trees--Acacia senegal</v>
      </c>
      <c r="K322" s="143" t="str" cm="1">
        <f t="array" ref="K322">IF(G322&lt;&gt;"",_xlfn.TEXTJOIN(";",TRUE,
CONCATENATE(A322,"$",H322),
IF(E322="","",IF(I322&lt;&gt;0,CONCATENATE(A322,"$",J322,"--",_xlfn.TEXTSPLIT(E322,";",TRUE,FALSE)),CONCATENATE(A322,"$",_xlfn.TEXTSPLIT(E322,";",TRUE,FALSE))))),"")</f>
        <v>AOM_001122$Forage Plants--Forage Trees--Acacia senegal--Acacia senegal Pods;AOM_001122$Forage Plants--Forage Trees--Acacia senegal--Acacia senegal Pods</v>
      </c>
      <c r="L322" s="145" t="str">
        <v>AOM_001267$Crop Byproduct--Roots and Tuber ByProducts--Sweet Potato--Sweet Potato Vine</v>
      </c>
      <c r="M322" s="145" t="str" cm="1">
        <f t="array" ref="M322:N322">IF(L322&lt;&gt;"",_xlfn.TEXTSPLIT(L322, "$"),"")</f>
        <v>AOM_001267</v>
      </c>
      <c r="N322" s="145" t="str">
        <v>Crop Byproduct--Roots and Tuber ByProducts--Sweet Potato--Sweet Potato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Potato--Sweet Potato Vine</v>
      </c>
    </row>
    <row r="323" spans="1:17" ht="15" thickBot="1" x14ac:dyDescent="0.4">
      <c r="A323" s="144" t="str">
        <v>AOM_000705</v>
      </c>
      <c r="B323" s="144" t="str">
        <v>Acacia sieberiana</v>
      </c>
      <c r="C323" s="144" t="str">
        <v/>
      </c>
      <c r="D323" s="144" t="str">
        <v>Vachellia sieberiana</v>
      </c>
      <c r="E323" s="144" t="str">
        <f t="shared" ref="E323:E386" si="28">_xlfn.TEXTJOIN(";",TRUE,C323,D323)</f>
        <v>Vachellia sieberiana</v>
      </c>
      <c r="F323" s="144" t="str">
        <v>Management--Livestock Management--Feed Characteristic--Feed Composition--Feed Ingredient--Forage Plants--Forage Trees--Acacia sieberiana----</v>
      </c>
      <c r="G323" s="143" t="str" cm="1">
        <f t="array" ref="G323">IFERROR(SUBSTITUTE(_xlfn.CHOOSECOLS(_xlfn.TEXTSPLIT(_xlfn.TEXTJOIN("|",,F323),"Feed Ingredient--","|",TRUE),2),"----",""),"")</f>
        <v>Forage Plants--Forage Trees--Acacia sieberiana</v>
      </c>
      <c r="H323" s="143" t="str">
        <f t="shared" ref="H323:H386" si="29">IF(G323&lt;&gt;"",_xlfn.TEXTJOIN("--",TRUE,_xlfn.TEXTSPLIT(G323,"--","|",TRUE)),"")</f>
        <v>Forage Plants--Forage Trees--Acacia sieberiana</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AOM_000705$Forage Plants--Forage Trees--Acacia sieberiana;AOM_000705$Forage Plants--Forage Trees--Vachellia sieberiana</v>
      </c>
      <c r="L323" s="144" t="str">
        <v>AOM_001267$Crop Byproduct--Roots and Tuber ByProducts--Sweet Potato--Ipomoea batatas Vine</v>
      </c>
      <c r="M323" s="144" t="str" cm="1">
        <f t="array" ref="M323:N323">IF(L323&lt;&gt;"",_xlfn.TEXTSPLIT(L323, "$"),"")</f>
        <v>AOM_001267</v>
      </c>
      <c r="N323" s="144" t="str">
        <v>Crop Byproduct--Roots and Tuber ByProducts--Sweet Potato--Ipomoea batatas Vine</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Sweet Potato--Ipomoea batatas Vine</v>
      </c>
    </row>
    <row r="324" spans="1:17" ht="15" thickBot="1" x14ac:dyDescent="0.4">
      <c r="A324" s="145" t="str">
        <v>AOM_002041</v>
      </c>
      <c r="B324" s="145" t="str">
        <v>Acacia sieberiana Pods</v>
      </c>
      <c r="C324" s="145" t="str">
        <v/>
      </c>
      <c r="D324" s="145" t="str">
        <v>Vachellia sieberiana Pods</v>
      </c>
      <c r="E324" s="145" t="str">
        <f t="shared" si="28"/>
        <v>Vachellia sieberiana Pods</v>
      </c>
      <c r="F324" s="145" t="str">
        <v>Management--Livestock Management--Feed Characteristic--Feed Composition--Feed Ingredient--Forage Plants--Forage Trees--Acacia sieberiana--Acacia sieberiana Pods--</v>
      </c>
      <c r="G324" s="143" t="str" cm="1">
        <f t="array" ref="G324">IFERROR(SUBSTITUTE(_xlfn.CHOOSECOLS(_xlfn.TEXTSPLIT(_xlfn.TEXTJOIN("|",,F324),"Feed Ingredient--","|",TRUE),2),"----",""),"")</f>
        <v>Forage Plants--Forage Trees--Acacia sieberiana--Acacia sieberiana Pods--</v>
      </c>
      <c r="H324" s="143" t="str">
        <f t="shared" si="29"/>
        <v>Forage Plants--Forage Trees--Acacia sieberiana--Acacia sieberiana Pods</v>
      </c>
      <c r="I324" s="143">
        <f t="shared" si="30"/>
        <v>3</v>
      </c>
      <c r="J324" s="143" t="str">
        <f t="shared" si="31"/>
        <v>Forage Plants--Forage Trees--Acacia sieberiana</v>
      </c>
      <c r="K324" s="143" t="str" cm="1">
        <f t="array" ref="K324">IF(G324&lt;&gt;"",_xlfn.TEXTJOIN(";",TRUE,
CONCATENATE(A324,"$",H324),
IF(E324="","",IF(I324&lt;&gt;0,CONCATENATE(A324,"$",J324,"--",_xlfn.TEXTSPLIT(E324,";",TRUE,FALSE)),CONCATENATE(A324,"$",_xlfn.TEXTSPLIT(E324,";",TRUE,FALSE))))),"")</f>
        <v>AOM_002041$Forage Plants--Forage Trees--Acacia sieberiana--Acacia sieberiana Pods;AOM_002041$Forage Plants--Forage Trees--Acacia sieberiana--Vachellia sieberiana Pods</v>
      </c>
      <c r="L324" s="145" t="str">
        <v>AOM_001266$Crop Byproduct--Roots and Tuber ByProducts--Taro--Taro Leaves</v>
      </c>
      <c r="M324" s="145" t="str" cm="1">
        <f t="array" ref="M324:N324">IF(L324&lt;&gt;"",_xlfn.TEXTSPLIT(L324, "$"),"")</f>
        <v>AOM_001266</v>
      </c>
      <c r="N324" s="145" t="str">
        <v>Crop Byproduct--Roots and Tuber ByProducts--Taro--Taro Leaves</v>
      </c>
      <c r="O324" s="145" t="str" cm="1">
        <f t="array" ref="O324">IF(L324&lt;&gt;"",_xlfn.CHOOSECOLS(_xlfn.TEXTSPLIT(N324,"--"),1),"")</f>
        <v>Crop Byproduct</v>
      </c>
      <c r="P324" s="145" t="str" cm="1">
        <f t="array" ref="P324">IF(L324&lt;&gt;"",IFERROR(_xlfn.CHOOSECOLS(_xlfn.TEXTSPLIT(N324,"--"),2),""),"")</f>
        <v>Roots and Tuber ByProducts</v>
      </c>
      <c r="Q324" s="145" t="str">
        <f t="shared" si="32"/>
        <v>Taro--Taro Leaves</v>
      </c>
    </row>
    <row r="325" spans="1:17" ht="15" thickBot="1" x14ac:dyDescent="0.4">
      <c r="A325" s="144" t="str">
        <v>AOM_000706</v>
      </c>
      <c r="B325" s="144" t="str">
        <v>Acacia tortilis</v>
      </c>
      <c r="C325" s="144" t="str">
        <v/>
      </c>
      <c r="D325" s="144" t="str">
        <v>Vachellia tortilis</v>
      </c>
      <c r="E325" s="144" t="str">
        <f t="shared" si="28"/>
        <v>Vachellia tortilis</v>
      </c>
      <c r="F325" s="144" t="str">
        <v>Management--Livestock Management--Feed Characteristic--Feed Composition--Feed Ingredient--Forage Plants--Forage Trees--Acacia tortilis----</v>
      </c>
      <c r="G325" s="143" t="str" cm="1">
        <f t="array" ref="G325">IFERROR(SUBSTITUTE(_xlfn.CHOOSECOLS(_xlfn.TEXTSPLIT(_xlfn.TEXTJOIN("|",,F325),"Feed Ingredient--","|",TRUE),2),"----",""),"")</f>
        <v>Forage Plants--Forage Trees--Acacia tortilis</v>
      </c>
      <c r="H325" s="143" t="str">
        <f t="shared" si="29"/>
        <v>Forage Plants--Forage Trees--Acacia tortilis</v>
      </c>
      <c r="I325" s="143">
        <f t="shared" si="30"/>
        <v>2</v>
      </c>
      <c r="J325" s="143" t="str">
        <f t="shared" si="31"/>
        <v>Forage Plants--Forage Trees</v>
      </c>
      <c r="K325" s="143" t="str" cm="1">
        <f t="array" ref="K325">IF(G325&lt;&gt;"",_xlfn.TEXTJOIN(";",TRUE,
CONCATENATE(A325,"$",H325),
IF(E325="","",IF(I325&lt;&gt;0,CONCATENATE(A325,"$",J325,"--",_xlfn.TEXTSPLIT(E325,";",TRUE,FALSE)),CONCATENATE(A325,"$",_xlfn.TEXTSPLIT(E325,";",TRUE,FALSE))))),"")</f>
        <v>AOM_000706$Forage Plants--Forage Trees--Acacia tortilis;AOM_000706$Forage Plants--Forage Trees--Vachellia tortilis</v>
      </c>
      <c r="L325" s="144" t="str">
        <v>AOM_001266$Crop Byproduct--Roots and Tuber ByProducts--Taro--Colocasia esculenta Leaves</v>
      </c>
      <c r="M325" s="144" t="str" cm="1">
        <f t="array" ref="M325:N325">IF(L325&lt;&gt;"",_xlfn.TEXTSPLIT(L325, "$"),"")</f>
        <v>AOM_001266</v>
      </c>
      <c r="N325" s="144" t="str">
        <v>Crop Byproduct--Roots and Tuber ByProducts--Taro--Colocasia esculenta Leaves</v>
      </c>
      <c r="O325" s="144" t="str" cm="1">
        <f t="array" ref="O325">IF(L325&lt;&gt;"",_xlfn.CHOOSECOLS(_xlfn.TEXTSPLIT(N325,"--"),1),"")</f>
        <v>Crop Byproduct</v>
      </c>
      <c r="P325" s="144" t="str" cm="1">
        <f t="array" ref="P325">IF(L325&lt;&gt;"",IFERROR(_xlfn.CHOOSECOLS(_xlfn.TEXTSPLIT(N325,"--"),2),""),"")</f>
        <v>Roots and Tuber ByProducts</v>
      </c>
      <c r="Q325" s="144" t="str">
        <f t="shared" si="32"/>
        <v>Taro--Colocasia esculenta Leaves</v>
      </c>
    </row>
    <row r="326" spans="1:17" ht="15" thickBot="1" x14ac:dyDescent="0.4">
      <c r="A326" s="145" t="str">
        <v>AOM_001603</v>
      </c>
      <c r="B326" s="145" t="str">
        <v>Acacia tortilis Fruits</v>
      </c>
      <c r="C326" s="145" t="str">
        <v/>
      </c>
      <c r="D326" s="145" t="str">
        <v/>
      </c>
      <c r="E326" s="145" t="str">
        <f t="shared" si="28"/>
        <v/>
      </c>
      <c r="F326" s="145" t="str">
        <v>Management--Livestock Management--Feed Characteristic--Feed Composition--Feed Ingredient--Forage Plants--Forage Trees--Acacia tortilis--Acacia tortilis Fruits--</v>
      </c>
      <c r="G326" s="143" t="str" cm="1">
        <f t="array" ref="G326">IFERROR(SUBSTITUTE(_xlfn.CHOOSECOLS(_xlfn.TEXTSPLIT(_xlfn.TEXTJOIN("|",,F326),"Feed Ingredient--","|",TRUE),2),"----",""),"")</f>
        <v>Forage Plants--Forage Trees--Acacia tortilis--Acacia tortilis Fruits--</v>
      </c>
      <c r="H326" s="143" t="str">
        <f t="shared" si="29"/>
        <v>Forage Plants--Forage Trees--Acacia tortilis--Acacia tortilis Fruits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AOM_001603$Forage Plants--Forage Trees--Acacia tortilis--Acacia tortilis Fruits</v>
      </c>
      <c r="L326" s="145" t="str">
        <v>AOM_000640$Crop Byproduct--Roots and Tuber ByProducts--Yam--Yam Peels</v>
      </c>
      <c r="M326" s="145" t="str" cm="1">
        <f t="array" ref="M326:N326">IF(L326&lt;&gt;"",_xlfn.TEXTSPLIT(L326, "$"),"")</f>
        <v>AOM_000640</v>
      </c>
      <c r="N326" s="145" t="str">
        <v>Crop Byproduct--Roots and Tuber ByProducts--Yam--Yam Peels</v>
      </c>
      <c r="O326" s="145" t="str" cm="1">
        <f t="array" ref="O326">IF(L326&lt;&gt;"",_xlfn.CHOOSECOLS(_xlfn.TEXTSPLIT(N326,"--"),1),"")</f>
        <v>Crop Byproduct</v>
      </c>
      <c r="P326" s="145" t="str" cm="1">
        <f t="array" ref="P326">IF(L326&lt;&gt;"",IFERROR(_xlfn.CHOOSECOLS(_xlfn.TEXTSPLIT(N326,"--"),2),""),"")</f>
        <v>Roots and Tuber ByProducts</v>
      </c>
      <c r="Q326" s="145" t="str">
        <f t="shared" si="32"/>
        <v>Yam--Yam Peels</v>
      </c>
    </row>
    <row r="327" spans="1:17" ht="15" thickBot="1" x14ac:dyDescent="0.4">
      <c r="A327" s="144" t="str">
        <v>AOM_001125</v>
      </c>
      <c r="B327" s="144" t="str">
        <v>Acacia tortilis Leaves</v>
      </c>
      <c r="C327" s="144" t="str">
        <v/>
      </c>
      <c r="D327" s="144" t="str">
        <v>Acacia tortilis Leaves</v>
      </c>
      <c r="E327" s="144" t="str">
        <f t="shared" si="28"/>
        <v>Acacia tortilis Leaves</v>
      </c>
      <c r="F327" s="144" t="str">
        <v>Management--Livestock Management--Feed Characteristic--Feed Composition--Feed Ingredient--Forage Plants--Forage Trees--Acacia tortilis--Acacia tortilis Leaves--</v>
      </c>
      <c r="G327" s="143" t="str" cm="1">
        <f t="array" ref="G327">IFERROR(SUBSTITUTE(_xlfn.CHOOSECOLS(_xlfn.TEXTSPLIT(_xlfn.TEXTJOIN("|",,F327),"Feed Ingredient--","|",TRUE),2),"----",""),"")</f>
        <v>Forage Plants--Forage Trees--Acacia tortilis--Acacia tortilis Leaves--</v>
      </c>
      <c r="H327" s="143" t="str">
        <f t="shared" si="29"/>
        <v>Forage Plants--Forage Trees--Acacia tortilis--Acacia tortilis Leaves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AOM_001125$Forage Plants--Forage Trees--Acacia tortilis--Acacia tortilis Leaves;AOM_001125$Forage Plants--Forage Trees--Acacia tortilis--Acacia tortilis Leaves</v>
      </c>
      <c r="L327" s="144" t="str">
        <v>AOM_000640$Crop Byproduct--Roots and Tuber ByProducts--Yam--Nanarepenta Peels</v>
      </c>
      <c r="M327" s="144" t="str" cm="1">
        <f t="array" ref="M327:N327">IF(L327&lt;&gt;"",_xlfn.TEXTSPLIT(L327, "$"),"")</f>
        <v>AOM_000640</v>
      </c>
      <c r="N327" s="144" t="str">
        <v>Crop Byproduct--Roots and Tuber ByProducts--Yam--Nanarepenta Peels</v>
      </c>
      <c r="O327" s="144" t="str" cm="1">
        <f t="array" ref="O327">IF(L327&lt;&gt;"",_xlfn.CHOOSECOLS(_xlfn.TEXTSPLIT(N327,"--"),1),"")</f>
        <v>Crop Byproduct</v>
      </c>
      <c r="P327" s="144" t="str" cm="1">
        <f t="array" ref="P327">IF(L327&lt;&gt;"",IFERROR(_xlfn.CHOOSECOLS(_xlfn.TEXTSPLIT(N327,"--"),2),""),"")</f>
        <v>Roots and Tuber ByProducts</v>
      </c>
      <c r="Q327" s="144" t="str">
        <f t="shared" si="32"/>
        <v>Yam--Nanarepenta Peels</v>
      </c>
    </row>
    <row r="328" spans="1:17" ht="15" thickBot="1" x14ac:dyDescent="0.4">
      <c r="A328" s="145" t="str">
        <v>AOM_001600</v>
      </c>
      <c r="B328" s="145" t="str">
        <v>Acacia tortilis Pods</v>
      </c>
      <c r="C328" s="145" t="str">
        <v/>
      </c>
      <c r="D328" s="145" t="str">
        <v/>
      </c>
      <c r="E328" s="145" t="str">
        <f t="shared" si="28"/>
        <v/>
      </c>
      <c r="F328" s="145" t="str">
        <v>Management--Livestock Management--Feed Characteristic--Feed Composition--Feed Ingredient--Forage Plants--Forage Trees--Acacia tortilis--Acacia tortilis Pods--</v>
      </c>
      <c r="G328" s="143" t="str" cm="1">
        <f t="array" ref="G328">IFERROR(SUBSTITUTE(_xlfn.CHOOSECOLS(_xlfn.TEXTSPLIT(_xlfn.TEXTJOIN("|",,F328),"Feed Ingredient--","|",TRUE),2),"----",""),"")</f>
        <v>Forage Plants--Forage Trees--Acacia tortilis--Acacia tortilis Pods--</v>
      </c>
      <c r="H328" s="143" t="str">
        <f t="shared" si="29"/>
        <v>Forage Plants--Forage Trees--Acacia tortilis--Acacia tortilis Pods</v>
      </c>
      <c r="I328" s="143">
        <f t="shared" si="30"/>
        <v>3</v>
      </c>
      <c r="J328" s="143" t="str">
        <f t="shared" si="31"/>
        <v>Forage Plants--Forage Trees--Acacia tortilis</v>
      </c>
      <c r="K328" s="143" t="str" cm="1">
        <f t="array" ref="K328">IF(G328&lt;&gt;"",_xlfn.TEXTJOIN(";",TRUE,
CONCATENATE(A328,"$",H328),
IF(E328="","",IF(I328&lt;&gt;0,CONCATENATE(A328,"$",J328,"--",_xlfn.TEXTSPLIT(E328,";",TRUE,FALSE)),CONCATENATE(A328,"$",_xlfn.TEXTSPLIT(E328,";",TRUE,FALSE))))),"")</f>
        <v>AOM_001600$Forage Plants--Forage Trees--Acacia tortilis--Acacia tortilis Pods</v>
      </c>
      <c r="L328" s="145" t="str">
        <v>AOM_000640$Crop Byproduct--Roots and Tuber ByProducts--Yam--Epipetrum Peels</v>
      </c>
      <c r="M328" s="145" t="str" cm="1">
        <f t="array" ref="M328:N328">IF(L328&lt;&gt;"",_xlfn.TEXTSPLIT(L328, "$"),"")</f>
        <v>AOM_000640</v>
      </c>
      <c r="N328" s="145" t="str">
        <v>Crop Byproduct--Roots and Tuber ByProducts--Yam--Epipetrum Peels</v>
      </c>
      <c r="O328" s="145" t="str" cm="1">
        <f t="array" ref="O328">IF(L328&lt;&gt;"",_xlfn.CHOOSECOLS(_xlfn.TEXTSPLIT(N328,"--"),1),"")</f>
        <v>Crop Byproduct</v>
      </c>
      <c r="P328" s="145" t="str" cm="1">
        <f t="array" ref="P328">IF(L328&lt;&gt;"",IFERROR(_xlfn.CHOOSECOLS(_xlfn.TEXTSPLIT(N328,"--"),2),""),"")</f>
        <v>Roots and Tuber ByProducts</v>
      </c>
      <c r="Q328" s="145" t="str">
        <f t="shared" si="32"/>
        <v>Yam--Epipetrum Peels</v>
      </c>
    </row>
    <row r="329" spans="1:17" ht="15" thickBot="1" x14ac:dyDescent="0.4">
      <c r="A329" s="144" t="str">
        <v>AOM_001568</v>
      </c>
      <c r="B329" s="144" t="str">
        <v>Adansonia digitata Seed Cake</v>
      </c>
      <c r="C329" s="144" t="str">
        <v>African Baobab Seed Oilcake</v>
      </c>
      <c r="D329" s="144" t="str">
        <v>Adansonia digitata Seed Cake</v>
      </c>
      <c r="E329" s="144" t="str">
        <f t="shared" si="28"/>
        <v>African Baobab Seed Oilcake;Adansonia digitata Seed Cake</v>
      </c>
      <c r="F329" s="144" t="str">
        <v>Management--Livestock Management--Feed Characteristic--Feed Composition--Feed Ingredient--Forage Plants--Forage Trees--Adansonia digitata--Adansonia digitata Seed Cake--</v>
      </c>
      <c r="G329" s="143" t="str" cm="1">
        <f t="array" ref="G329">IFERROR(SUBSTITUTE(_xlfn.CHOOSECOLS(_xlfn.TEXTSPLIT(_xlfn.TEXTJOIN("|",,F329),"Feed Ingredient--","|",TRUE),2),"----",""),"")</f>
        <v>Forage Plants--Forage Trees--Adansonia digitata--Adansonia digitata Seed Cake--</v>
      </c>
      <c r="H329" s="143" t="str">
        <f t="shared" si="29"/>
        <v>Forage Plants--Forage Trees--Adansonia digitata--Adansonia digitata Seed Cake</v>
      </c>
      <c r="I329" s="143">
        <f t="shared" si="30"/>
        <v>3</v>
      </c>
      <c r="J329" s="143" t="str">
        <f t="shared" si="31"/>
        <v>Forage Plants--Forage Trees--Adansonia digitata</v>
      </c>
      <c r="K329" s="143" t="str" cm="1">
        <f t="array" ref="K329">IF(G329&lt;&gt;"",_xlfn.TEXTJOIN(";",TRUE,
CONCATENATE(A329,"$",H329),
IF(E329="","",IF(I329&lt;&gt;0,CONCATENATE(A329,"$",J329,"--",_xlfn.TEXTSPLIT(E329,";",TRUE,FALSE)),CONCATENATE(A329,"$",_xlfn.TEXTSPLIT(E329,";",TRUE,FALSE))))),"")</f>
        <v>AOM_001568$Forage Plants--Forage Trees--Adansonia digitata--Adansonia digitata Seed Cake;AOM_001568$Forage Plants--Forage Trees--Adansonia digitata--African Baobab Seed Oilcake;AOM_001568$Forage Plants--Forage Trees--Adansonia digitata--Adansonia digitata Seed Cake</v>
      </c>
      <c r="L329" s="144" t="str">
        <v>AOM_000640$Crop Byproduct--Roots and Tuber ByProducts--Yam--Borderea Peels</v>
      </c>
      <c r="M329" s="144" t="str" cm="1">
        <f t="array" ref="M329:N329">IF(L329&lt;&gt;"",_xlfn.TEXTSPLIT(L329, "$"),"")</f>
        <v>AOM_000640</v>
      </c>
      <c r="N329" s="144" t="str">
        <v>Crop Byproduct--Roots and Tuber ByProducts--Yam--Borderea Peels</v>
      </c>
      <c r="O329" s="144" t="str" cm="1">
        <f t="array" ref="O329">IF(L329&lt;&gt;"",_xlfn.CHOOSECOLS(_xlfn.TEXTSPLIT(N329,"--"),1),"")</f>
        <v>Crop Byproduct</v>
      </c>
      <c r="P329" s="144" t="str" cm="1">
        <f t="array" ref="P329">IF(L329&lt;&gt;"",IFERROR(_xlfn.CHOOSECOLS(_xlfn.TEXTSPLIT(N329,"--"),2),""),"")</f>
        <v>Roots and Tuber ByProducts</v>
      </c>
      <c r="Q329" s="144" t="str">
        <f t="shared" si="32"/>
        <v>Yam--Borderea Peels</v>
      </c>
    </row>
    <row r="330" spans="1:17" ht="15" thickBot="1" x14ac:dyDescent="0.4">
      <c r="A330" s="145" t="str">
        <v>AOM_001699</v>
      </c>
      <c r="B330" s="145" t="str">
        <v>Afzelia africana Leaves</v>
      </c>
      <c r="C330" s="145" t="str">
        <v/>
      </c>
      <c r="D330" s="145" t="str">
        <v>Afzelia africana Leaves</v>
      </c>
      <c r="E330" s="145" t="str">
        <f t="shared" si="28"/>
        <v>Afzelia africana Leaves</v>
      </c>
      <c r="F330" s="145" t="str">
        <v>Management--Livestock Management--Feed Characteristic--Feed Composition--Feed Ingredient--Forage Plants--Forage Trees--Afzelia africana--Afzelia africana Leaves--</v>
      </c>
      <c r="G330" s="143" t="str" cm="1">
        <f t="array" ref="G330">IFERROR(SUBSTITUTE(_xlfn.CHOOSECOLS(_xlfn.TEXTSPLIT(_xlfn.TEXTJOIN("|",,F330),"Feed Ingredient--","|",TRUE),2),"----",""),"")</f>
        <v>Forage Plants--Forage Trees--Afzelia africana--Afzelia africana Leaves--</v>
      </c>
      <c r="H330" s="143" t="str">
        <f t="shared" si="29"/>
        <v>Forage Plants--Forage Trees--Afzelia africana--Afzelia africana Leaves</v>
      </c>
      <c r="I330" s="143">
        <f t="shared" si="30"/>
        <v>3</v>
      </c>
      <c r="J330" s="143" t="str">
        <f t="shared" si="31"/>
        <v>Forage Plants--Forage Trees--Afzelia africana</v>
      </c>
      <c r="K330" s="143" t="str" cm="1">
        <f t="array" ref="K330">IF(G330&lt;&gt;"",_xlfn.TEXTJOIN(";",TRUE,
CONCATENATE(A330,"$",H330),
IF(E330="","",IF(I330&lt;&gt;0,CONCATENATE(A330,"$",J330,"--",_xlfn.TEXTSPLIT(E330,";",TRUE,FALSE)),CONCATENATE(A330,"$",_xlfn.TEXTSPLIT(E330,";",TRUE,FALSE))))),"")</f>
        <v>AOM_001699$Forage Plants--Forage Trees--Afzelia africana--Afzelia africana Leaves;AOM_001699$Forage Plants--Forage Trees--Afzelia africana--Afzelia africana Leaves</v>
      </c>
      <c r="L330" s="145" t="str">
        <v>AOM_000640$Crop Byproduct--Roots and Tuber ByProducts--Yam--Tamus Peels</v>
      </c>
      <c r="M330" s="145" t="str" cm="1">
        <f t="array" ref="M330:N330">IF(L330&lt;&gt;"",_xlfn.TEXTSPLIT(L330, "$"),"")</f>
        <v>AOM_000640</v>
      </c>
      <c r="N330" s="145" t="str">
        <v>Crop Byproduct--Roots and Tuber ByProducts--Yam--Tamus Peels</v>
      </c>
      <c r="O330" s="145" t="str" cm="1">
        <f t="array" ref="O330">IF(L330&lt;&gt;"",_xlfn.CHOOSECOLS(_xlfn.TEXTSPLIT(N330,"--"),1),"")</f>
        <v>Crop Byproduct</v>
      </c>
      <c r="P330" s="145" t="str" cm="1">
        <f t="array" ref="P330">IF(L330&lt;&gt;"",IFERROR(_xlfn.CHOOSECOLS(_xlfn.TEXTSPLIT(N330,"--"),2),""),"")</f>
        <v>Roots and Tuber ByProducts</v>
      </c>
      <c r="Q330" s="145" t="str">
        <f t="shared" si="32"/>
        <v>Yam--Tamus Peels</v>
      </c>
    </row>
    <row r="331" spans="1:17" ht="15" thickBot="1" x14ac:dyDescent="0.4">
      <c r="A331" s="144" t="str">
        <v>AOM_001126</v>
      </c>
      <c r="B331" s="144" t="str">
        <v>Afzelia africana</v>
      </c>
      <c r="C331" s="144" t="str">
        <v/>
      </c>
      <c r="D331" s="144" t="str">
        <v>Afzelia africana</v>
      </c>
      <c r="E331" s="144" t="str">
        <f t="shared" si="28"/>
        <v>Afzelia africana</v>
      </c>
      <c r="F331" s="144" t="str">
        <v>Management--Livestock Management--Feed Characteristic--Feed Composition--Feed Ingredient--Forage Plants--Forage Trees--Afzelia africana----</v>
      </c>
      <c r="G331" s="143" t="str" cm="1">
        <f t="array" ref="G331">IFERROR(SUBSTITUTE(_xlfn.CHOOSECOLS(_xlfn.TEXTSPLIT(_xlfn.TEXTJOIN("|",,F331),"Feed Ingredient--","|",TRUE),2),"----",""),"")</f>
        <v>Forage Plants--Forage Trees--Afzelia africana</v>
      </c>
      <c r="H331" s="143" t="str">
        <f t="shared" si="29"/>
        <v>Forage Plants--Forage Trees--Afzelia africana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AOM_001126$Forage Plants--Forage Trees--Afzelia africana;AOM_001126$Forage Plants--Forage Trees--Afzelia africana</v>
      </c>
      <c r="L331" s="144" t="str">
        <v>AOM_000640$Crop Byproduct--Roots and Tuber ByProducts--Yam--Dioscorea Peels</v>
      </c>
      <c r="M331" s="144" t="str" cm="1">
        <f t="array" ref="M331:N331">IF(L331&lt;&gt;"",_xlfn.TEXTSPLIT(L331, "$"),"")</f>
        <v>AOM_000640</v>
      </c>
      <c r="N331" s="144" t="str">
        <v>Crop Byproduct--Roots and Tuber ByProducts--Yam--Dioscorea Peels</v>
      </c>
      <c r="O331" s="144" t="str" cm="1">
        <f t="array" ref="O331">IF(L331&lt;&gt;"",_xlfn.CHOOSECOLS(_xlfn.TEXTSPLIT(N331,"--"),1),"")</f>
        <v>Crop Byproduct</v>
      </c>
      <c r="P331" s="144" t="str" cm="1">
        <f t="array" ref="P331">IF(L331&lt;&gt;"",IFERROR(_xlfn.CHOOSECOLS(_xlfn.TEXTSPLIT(N331,"--"),2),""),"")</f>
        <v>Roots and Tuber ByProducts</v>
      </c>
      <c r="Q331" s="144" t="str">
        <f t="shared" si="32"/>
        <v>Yam--Dioscorea Peels</v>
      </c>
    </row>
    <row r="332" spans="1:17" ht="15" thickBot="1" x14ac:dyDescent="0.4">
      <c r="A332" s="145" t="str">
        <v>AOM_001793</v>
      </c>
      <c r="B332" s="145" t="str">
        <v>Albizia harveyi</v>
      </c>
      <c r="C332" s="145" t="str">
        <v/>
      </c>
      <c r="D332" s="145" t="str">
        <v/>
      </c>
      <c r="E332" s="145" t="str">
        <f t="shared" si="28"/>
        <v/>
      </c>
      <c r="F332" s="145" t="str">
        <v>Management--Livestock Management--Feed Characteristic--Feed Composition--Feed Ingredient--Forage Plants--Forage Trees--Albizia harveyi----</v>
      </c>
      <c r="G332" s="143" t="str" cm="1">
        <f t="array" ref="G332">IFERROR(SUBSTITUTE(_xlfn.CHOOSECOLS(_xlfn.TEXTSPLIT(_xlfn.TEXTJOIN("|",,F332),"Feed Ingredient--","|",TRUE),2),"----",""),"")</f>
        <v>Forage Plants--Forage Trees--Albizia harveyi</v>
      </c>
      <c r="H332" s="143" t="str">
        <f t="shared" si="29"/>
        <v>Forage Plants--Forage Trees--Albizia harveyi</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AOM_001793$Forage Plants--Forage Trees--Albizia harveyi</v>
      </c>
      <c r="L332" s="145" t="str">
        <v>AOM_001482$Crop Byproduct--Sugar Processing ByProducts--Sugar Beet--Sugar Beet Molasses</v>
      </c>
      <c r="M332" s="145" t="str" cm="1">
        <f t="array" ref="M332:N332">IF(L332&lt;&gt;"",_xlfn.TEXTSPLIT(L332, "$"),"")</f>
        <v>AOM_001482</v>
      </c>
      <c r="N332" s="145" t="str">
        <v>Crop Byproduct--Sugar Processing ByProducts--Sugar Beet--Sugar Beet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Beet--Sugar Beet Molasses</v>
      </c>
    </row>
    <row r="333" spans="1:17" ht="15" thickBot="1" x14ac:dyDescent="0.4">
      <c r="A333" s="144" t="str">
        <v>AOM_002061</v>
      </c>
      <c r="B333" s="144" t="str">
        <v>Albizia gummifera</v>
      </c>
      <c r="C333" s="144" t="str">
        <v/>
      </c>
      <c r="D333" s="144" t="str">
        <v/>
      </c>
      <c r="E333" s="144" t="str">
        <f t="shared" si="28"/>
        <v/>
      </c>
      <c r="F333" s="144" t="str">
        <v>Management--Livestock Management--Feed Characteristic--Feed Composition--Feed Ingredient--Forage Plants--Forage Trees--Albizia gummifera----</v>
      </c>
      <c r="G333" s="143" t="str" cm="1">
        <f t="array" ref="G333">IFERROR(SUBSTITUTE(_xlfn.CHOOSECOLS(_xlfn.TEXTSPLIT(_xlfn.TEXTJOIN("|",,F333),"Feed Ingredient--","|",TRUE),2),"----",""),"")</f>
        <v>Forage Plants--Forage Trees--Albizia gummifera</v>
      </c>
      <c r="H333" s="143" t="str">
        <f t="shared" si="29"/>
        <v>Forage Plants--Forage Trees--Albizia gummifera</v>
      </c>
      <c r="I333" s="143">
        <f t="shared" si="30"/>
        <v>2</v>
      </c>
      <c r="J333" s="143" t="str">
        <f t="shared" si="31"/>
        <v>Forage Plants--Forage Trees</v>
      </c>
      <c r="K333" s="143" t="str" cm="1">
        <f t="array" ref="K333">IF(G333&lt;&gt;"",_xlfn.TEXTJOIN(";",TRUE,
CONCATENATE(A333,"$",H333),
IF(E333="","",IF(I333&lt;&gt;0,CONCATENATE(A333,"$",J333,"--",_xlfn.TEXTSPLIT(E333,";",TRUE,FALSE)),CONCATENATE(A333,"$",_xlfn.TEXTSPLIT(E333,";",TRUE,FALSE))))),"")</f>
        <v>AOM_002061$Forage Plants--Forage Trees--Albizia gummifera</v>
      </c>
      <c r="L333" s="144" t="str">
        <v>AOM_001482$Crop Byproduct--Sugar Processing ByProducts--Sugar Beet--Beta vulgaris subsp. vulgaris Molasses</v>
      </c>
      <c r="M333" s="144" t="str" cm="1">
        <f t="array" ref="M333:N333">IF(L333&lt;&gt;"",_xlfn.TEXTSPLIT(L333, "$"),"")</f>
        <v>AOM_001482</v>
      </c>
      <c r="N333" s="144" t="str">
        <v>Crop Byproduct--Sugar Processing ByProducts--Sugar Beet--Beta vulgaris subsp. vulgaris Molasses</v>
      </c>
      <c r="O333" s="144" t="str" cm="1">
        <f t="array" ref="O333">IF(L333&lt;&gt;"",_xlfn.CHOOSECOLS(_xlfn.TEXTSPLIT(N333,"--"),1),"")</f>
        <v>Crop Byproduct</v>
      </c>
      <c r="P333" s="144" t="str" cm="1">
        <f t="array" ref="P333">IF(L333&lt;&gt;"",IFERROR(_xlfn.CHOOSECOLS(_xlfn.TEXTSPLIT(N333,"--"),2),""),"")</f>
        <v>Sugar Processing ByProducts</v>
      </c>
      <c r="Q333" s="144" t="str">
        <f t="shared" si="32"/>
        <v>Sugar Beet--Beta vulgaris subsp. vulgaris Molasses</v>
      </c>
    </row>
    <row r="334" spans="1:17" ht="15" thickBot="1" x14ac:dyDescent="0.4">
      <c r="A334" s="145" t="str">
        <v>AOM_002064</v>
      </c>
      <c r="B334" s="145" t="str">
        <v>Albizia lebbeck Leaves</v>
      </c>
      <c r="C334" s="145" t="str">
        <v/>
      </c>
      <c r="D334" s="145" t="str">
        <v/>
      </c>
      <c r="E334" s="145" t="str">
        <f t="shared" si="28"/>
        <v/>
      </c>
      <c r="F334" s="145" t="str">
        <v>Management--Livestock Management--Feed Characteristic--Feed Composition--Feed Ingredient--Forage Plants--Forage Trees--Albizia lebbeck--Albizia lebbeck Leaves--</v>
      </c>
      <c r="G334" s="143" t="str" cm="1">
        <f t="array" ref="G334">IFERROR(SUBSTITUTE(_xlfn.CHOOSECOLS(_xlfn.TEXTSPLIT(_xlfn.TEXTJOIN("|",,F334),"Feed Ingredient--","|",TRUE),2),"----",""),"")</f>
        <v>Forage Plants--Forage Trees--Albizia lebbeck--Albizia lebbeck Leaves--</v>
      </c>
      <c r="H334" s="143" t="str">
        <f t="shared" si="29"/>
        <v>Forage Plants--Forage Trees--Albizia lebbeck--Albizia lebbeck Leaves</v>
      </c>
      <c r="I334" s="143">
        <f t="shared" si="30"/>
        <v>3</v>
      </c>
      <c r="J334" s="143" t="str">
        <f t="shared" si="31"/>
        <v>Forage Plants--Forage Trees--Albizia lebbeck</v>
      </c>
      <c r="K334" s="143" t="str" cm="1">
        <f t="array" ref="K334">IF(G334&lt;&gt;"",_xlfn.TEXTJOIN(";",TRUE,
CONCATENATE(A334,"$",H334),
IF(E334="","",IF(I334&lt;&gt;0,CONCATENATE(A334,"$",J334,"--",_xlfn.TEXTSPLIT(E334,";",TRUE,FALSE)),CONCATENATE(A334,"$",_xlfn.TEXTSPLIT(E334,";",TRUE,FALSE))))),"")</f>
        <v>AOM_002064$Forage Plants--Forage Trees--Albizia lebbeck--Albizia lebbeck Leaves</v>
      </c>
      <c r="L334" s="145" t="str">
        <v>AOM_001483$Crop Byproduct--Sugar Processing ByProducts--Sugar Beet--Sugar Beet Pulp</v>
      </c>
      <c r="M334" s="145" t="str" cm="1">
        <f t="array" ref="M334:N334">IF(L334&lt;&gt;"",_xlfn.TEXTSPLIT(L334, "$"),"")</f>
        <v>AOM_001483</v>
      </c>
      <c r="N334" s="145" t="str">
        <v>Crop Byproduct--Sugar Processing ByProducts--Sugar Beet--Sugar Beet Pulp</v>
      </c>
      <c r="O334" s="145" t="str" cm="1">
        <f t="array" ref="O334">IF(L334&lt;&gt;"",_xlfn.CHOOSECOLS(_xlfn.TEXTSPLIT(N334,"--"),1),"")</f>
        <v>Crop Byproduct</v>
      </c>
      <c r="P334" s="145" t="str" cm="1">
        <f t="array" ref="P334">IF(L334&lt;&gt;"",IFERROR(_xlfn.CHOOSECOLS(_xlfn.TEXTSPLIT(N334,"--"),2),""),"")</f>
        <v>Sugar Processing ByProducts</v>
      </c>
      <c r="Q334" s="145" t="str">
        <f t="shared" si="32"/>
        <v>Sugar Beet--Sugar Beet Pulp</v>
      </c>
    </row>
    <row r="335" spans="1:17" ht="15" thickBot="1" x14ac:dyDescent="0.4">
      <c r="A335" s="144" t="str">
        <v>AOM_001129</v>
      </c>
      <c r="B335" s="144" t="str">
        <v>Annona senegalensis Leaves</v>
      </c>
      <c r="C335" s="144" t="str">
        <v/>
      </c>
      <c r="D335" s="144" t="str">
        <v>Annona senegalensis Leaves</v>
      </c>
      <c r="E335" s="144" t="str">
        <f t="shared" si="28"/>
        <v>Annona senegalensis Leaves</v>
      </c>
      <c r="F335" s="144" t="str">
        <v>Management--Livestock Management--Feed Characteristic--Feed Composition--Feed Ingredient--Forage Plants--Forage Trees--Annona senegalensis--Annona senegalensis Leaves--</v>
      </c>
      <c r="G335" s="143" t="str" cm="1">
        <f t="array" ref="G335">IFERROR(SUBSTITUTE(_xlfn.CHOOSECOLS(_xlfn.TEXTSPLIT(_xlfn.TEXTJOIN("|",,F335),"Feed Ingredient--","|",TRUE),2),"----",""),"")</f>
        <v>Forage Plants--Forage Trees--Annona senegalensis--Annona senegalensis Leaves--</v>
      </c>
      <c r="H335" s="143" t="str">
        <f t="shared" si="29"/>
        <v>Forage Plants--Forage Trees--Annona senegalensis--Annona senegalensis Leaves</v>
      </c>
      <c r="I335" s="143">
        <f t="shared" si="30"/>
        <v>3</v>
      </c>
      <c r="J335" s="143" t="str">
        <f t="shared" si="31"/>
        <v>Forage Plants--Forage Trees--Annona senegalensis</v>
      </c>
      <c r="K335" s="143" t="str" cm="1">
        <f t="array" ref="K335">IF(G335&lt;&gt;"",_xlfn.TEXTJOIN(";",TRUE,
CONCATENATE(A335,"$",H335),
IF(E335="","",IF(I335&lt;&gt;0,CONCATENATE(A335,"$",J335,"--",_xlfn.TEXTSPLIT(E335,";",TRUE,FALSE)),CONCATENATE(A335,"$",_xlfn.TEXTSPLIT(E335,";",TRUE,FALSE))))),"")</f>
        <v>AOM_001129$Forage Plants--Forage Trees--Annona senegalensis--Annona senegalensis Leaves;AOM_001129$Forage Plants--Forage Trees--Annona senegalensis--Annona senegalensis Leaves</v>
      </c>
      <c r="L335" s="144" t="str">
        <v>AOM_001483$Crop Byproduct--Sugar Processing ByProducts--Sugar Beet--Beta vulgaris subsp. vulgaris Pulp</v>
      </c>
      <c r="M335" s="144" t="str" cm="1">
        <f t="array" ref="M335:N335">IF(L335&lt;&gt;"",_xlfn.TEXTSPLIT(L335, "$"),"")</f>
        <v>AOM_001483</v>
      </c>
      <c r="N335" s="144" t="str">
        <v>Crop Byproduct--Sugar Processing ByProducts--Sugar Beet--Beta vulgaris subsp. vulgaris Pulp</v>
      </c>
      <c r="O335" s="144" t="str" cm="1">
        <f t="array" ref="O335">IF(L335&lt;&gt;"",_xlfn.CHOOSECOLS(_xlfn.TEXTSPLIT(N335,"--"),1),"")</f>
        <v>Crop Byproduct</v>
      </c>
      <c r="P335" s="144" t="str" cm="1">
        <f t="array" ref="P335">IF(L335&lt;&gt;"",IFERROR(_xlfn.CHOOSECOLS(_xlfn.TEXTSPLIT(N335,"--"),2),""),"")</f>
        <v>Sugar Processing ByProducts</v>
      </c>
      <c r="Q335" s="144" t="str">
        <f t="shared" si="32"/>
        <v>Sugar Beet--Beta vulgaris subsp. vulgaris Pulp</v>
      </c>
    </row>
    <row r="336" spans="1:17" ht="15" thickBot="1" x14ac:dyDescent="0.4">
      <c r="A336" s="145" t="str">
        <v>AOM_001901</v>
      </c>
      <c r="B336" s="145" t="str">
        <v>Atriplex nummularia</v>
      </c>
      <c r="C336" s="145" t="str">
        <v>Oldman Saltbush</v>
      </c>
      <c r="D336" s="145" t="str">
        <v>Atriplex nummularia</v>
      </c>
      <c r="E336" s="145" t="str">
        <f t="shared" si="28"/>
        <v>Oldman Saltbush;Atriplex nummularia</v>
      </c>
      <c r="F336" s="145" t="str">
        <v>Management--Livestock Management--Feed Characteristic--Feed Composition--Feed Ingredient--Forage Plants--Forage Trees--Atriplex nummularia----</v>
      </c>
      <c r="G336" s="143" t="str" cm="1">
        <f t="array" ref="G336">IFERROR(SUBSTITUTE(_xlfn.CHOOSECOLS(_xlfn.TEXTSPLIT(_xlfn.TEXTJOIN("|",,F336),"Feed Ingredient--","|",TRUE),2),"----",""),"")</f>
        <v>Forage Plants--Forage Trees--Atriplex nummularia</v>
      </c>
      <c r="H336" s="143" t="str">
        <f t="shared" si="29"/>
        <v>Forage Plants--Forage Trees--Atriplex nummularia</v>
      </c>
      <c r="I336" s="143">
        <f t="shared" si="30"/>
        <v>2</v>
      </c>
      <c r="J336" s="143" t="str">
        <f t="shared" si="31"/>
        <v>Forage Plants--Forage Trees</v>
      </c>
      <c r="K336" s="143" t="str" cm="1">
        <f t="array" ref="K336">IF(G336&lt;&gt;"",_xlfn.TEXTJOIN(";",TRUE,
CONCATENATE(A336,"$",H336),
IF(E336="","",IF(I336&lt;&gt;0,CONCATENATE(A336,"$",J336,"--",_xlfn.TEXTSPLIT(E336,";",TRUE,FALSE)),CONCATENATE(A336,"$",_xlfn.TEXTSPLIT(E336,";",TRUE,FALSE))))),"")</f>
        <v>AOM_001901$Forage Plants--Forage Trees--Atriplex nummularia;AOM_001901$Forage Plants--Forage Trees--Oldman Saltbush;AOM_001901$Forage Plants--Forage Trees--Atriplex nummularia</v>
      </c>
      <c r="L336" s="145" t="str">
        <v>AOM_000642$Crop Byproduct--Sugar Processing ByProducts--Sugarcane--Sugarcane Molasses</v>
      </c>
      <c r="M336" s="145" t="str" cm="1">
        <f t="array" ref="M336:N336">IF(L336&lt;&gt;"",_xlfn.TEXTSPLIT(L336, "$"),"")</f>
        <v>AOM_000642</v>
      </c>
      <c r="N336" s="145" t="str">
        <v>Crop Byproduct--Sugar Processing ByProducts--Sugarcane--Sugarcane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v>
      </c>
    </row>
    <row r="337" spans="1:17" ht="15" thickBot="1" x14ac:dyDescent="0.4">
      <c r="A337" s="144" t="str">
        <v>AOM_001858</v>
      </c>
      <c r="B337" s="144" t="str">
        <v>Atriplex nummularia Leaves</v>
      </c>
      <c r="C337" s="144" t="str">
        <v>Oldman Saltbush Leaves</v>
      </c>
      <c r="D337" s="144" t="str">
        <v>Atriplex nummularia Leaves</v>
      </c>
      <c r="E337" s="144" t="str">
        <f t="shared" si="28"/>
        <v>Oldman Saltbush Leaves;Atriplex nummularia Leaves</v>
      </c>
      <c r="F337" s="144" t="str">
        <v>Management--Livestock Management--Feed Characteristic--Feed Composition--Feed Ingredient--Forage Plants--Forage Trees--Atriplex nummularia--Atriplex nummularia Leaves--</v>
      </c>
      <c r="G337" s="143" t="str" cm="1">
        <f t="array" ref="G337">IFERROR(SUBSTITUTE(_xlfn.CHOOSECOLS(_xlfn.TEXTSPLIT(_xlfn.TEXTJOIN("|",,F337),"Feed Ingredient--","|",TRUE),2),"----",""),"")</f>
        <v>Forage Plants--Forage Trees--Atriplex nummularia--Atriplex nummularia Leaves--</v>
      </c>
      <c r="H337" s="143" t="str">
        <f t="shared" si="29"/>
        <v>Forage Plants--Forage Trees--Atriplex nummularia--Atriplex nummularia Leaves</v>
      </c>
      <c r="I337" s="143">
        <f t="shared" si="30"/>
        <v>3</v>
      </c>
      <c r="J337" s="143" t="str">
        <f t="shared" si="31"/>
        <v>Forage Plants--Forage Trees--Atriplex nummularia</v>
      </c>
      <c r="K337" s="143" t="str" cm="1">
        <f t="array" ref="K337">IF(G337&lt;&gt;"",_xlfn.TEXTJOIN(";",TRUE,
CONCATENATE(A337,"$",H337),
IF(E337="","",IF(I337&lt;&gt;0,CONCATENATE(A337,"$",J337,"--",_xlfn.TEXTSPLIT(E337,";",TRUE,FALSE)),CONCATENATE(A337,"$",_xlfn.TEXTSPLIT(E337,";",TRUE,FALSE))))),"")</f>
        <v>AOM_001858$Forage Plants--Forage Trees--Atriplex nummularia--Atriplex nummularia Leaves;AOM_001858$Forage Plants--Forage Trees--Atriplex nummularia--Oldman Saltbush Leaves;AOM_001858$Forage Plants--Forage Trees--Atriplex nummularia--Atriplex nummularia Leaves</v>
      </c>
      <c r="L337" s="144" t="str">
        <v>AOM_000642$Crop Byproduct--Sugar Processing ByProducts--Sugarcane--Noble Cane Molasses</v>
      </c>
      <c r="M337" s="144" t="str" cm="1">
        <f t="array" ref="M337:N337">IF(L337&lt;&gt;"",_xlfn.TEXTSPLIT(L337, "$"),"")</f>
        <v>AOM_000642</v>
      </c>
      <c r="N337" s="144" t="str">
        <v>Crop Byproduct--Sugar Processing ByProducts--Sugarcane--Noble Cane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Sugarcane--Noble Cane Molasses</v>
      </c>
    </row>
    <row r="338" spans="1:17" ht="15" thickBot="1" x14ac:dyDescent="0.4">
      <c r="A338" s="145" t="str">
        <v>AOM_001132</v>
      </c>
      <c r="B338" s="145" t="str">
        <v>Azadirachta indica Leaves</v>
      </c>
      <c r="C338" s="145" t="str">
        <v/>
      </c>
      <c r="D338" s="145" t="str">
        <v>Azadirachta indica Leaves</v>
      </c>
      <c r="E338" s="145" t="str">
        <f t="shared" si="28"/>
        <v>Azadirachta indica Leaves</v>
      </c>
      <c r="F338" s="145" t="str">
        <v>Management--Livestock Management--Feed Characteristic--Feed Composition--Feed Ingredient--Forage Plants--Forage Trees--Azadirachta indica--Azadirachta indica Leaves--</v>
      </c>
      <c r="G338" s="143" t="str" cm="1">
        <f t="array" ref="G338">IFERROR(SUBSTITUTE(_xlfn.CHOOSECOLS(_xlfn.TEXTSPLIT(_xlfn.TEXTJOIN("|",,F338),"Feed Ingredient--","|",TRUE),2),"----",""),"")</f>
        <v>Forage Plants--Forage Trees--Azadirachta indica--Azadirachta indica Leaves--</v>
      </c>
      <c r="H338" s="143" t="str">
        <f t="shared" si="29"/>
        <v>Forage Plants--Forage Trees--Azadirachta indica--Azadirachta indica Leaves</v>
      </c>
      <c r="I338" s="143">
        <f t="shared" si="30"/>
        <v>3</v>
      </c>
      <c r="J338" s="143" t="str">
        <f t="shared" si="31"/>
        <v>Forage Plants--Forage Trees--Azadirachta indica</v>
      </c>
      <c r="K338" s="143" t="str" cm="1">
        <f t="array" ref="K338">IF(G338&lt;&gt;"",_xlfn.TEXTJOIN(";",TRUE,
CONCATENATE(A338,"$",H338),
IF(E338="","",IF(I338&lt;&gt;0,CONCATENATE(A338,"$",J338,"--",_xlfn.TEXTSPLIT(E338,";",TRUE,FALSE)),CONCATENATE(A338,"$",_xlfn.TEXTSPLIT(E338,";",TRUE,FALSE))))),"")</f>
        <v>AOM_001132$Forage Plants--Forage Trees--Azadirachta indica--Azadirachta indica Leaves;AOM_001132$Forage Plants--Forage Trees--Azadirachta indica--Azadirachta indica Leaves</v>
      </c>
      <c r="L338" s="145" t="str">
        <v>AOM_000642$Crop Byproduct--Sugar Processing ByProducts--Sugarcane--Sugarcane Molasses Powder</v>
      </c>
      <c r="M338" s="145" t="str" cm="1">
        <f t="array" ref="M338:N338">IF(L338&lt;&gt;"",_xlfn.TEXTSPLIT(L338, "$"),"")</f>
        <v>AOM_000642</v>
      </c>
      <c r="N338" s="145" t="str">
        <v>Crop Byproduct--Sugar Processing ByProducts--Sugarcane--Sugarcane Molasses Powder</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Powder</v>
      </c>
    </row>
    <row r="339" spans="1:17" ht="15" thickBot="1" x14ac:dyDescent="0.4">
      <c r="A339" s="144" t="str">
        <v>AOM_001861</v>
      </c>
      <c r="B339" s="144" t="str">
        <v>Berchemia discolor Leaves</v>
      </c>
      <c r="C339" s="144" t="str">
        <v/>
      </c>
      <c r="D339" s="144" t="str">
        <v/>
      </c>
      <c r="E339" s="144" t="str">
        <f t="shared" si="28"/>
        <v/>
      </c>
      <c r="F339" s="144" t="str">
        <v>Management--Livestock Management--Feed Characteristic--Feed Composition--Feed Ingredient--Forage Plants--Forage Trees--Berchemia discolor--Berchemia discolor Leaves--</v>
      </c>
      <c r="G339" s="143" t="str" cm="1">
        <f t="array" ref="G339">IFERROR(SUBSTITUTE(_xlfn.CHOOSECOLS(_xlfn.TEXTSPLIT(_xlfn.TEXTJOIN("|",,F339),"Feed Ingredient--","|",TRUE),2),"----",""),"")</f>
        <v>Forage Plants--Forage Trees--Berchemia discolor--Berchemia discolor Leaves--</v>
      </c>
      <c r="H339" s="143" t="str">
        <f t="shared" si="29"/>
        <v>Forage Plants--Forage Trees--Berchemia discolor--Berchemia discolor Leaves</v>
      </c>
      <c r="I339" s="143">
        <f t="shared" si="30"/>
        <v>3</v>
      </c>
      <c r="J339" s="143" t="str">
        <f t="shared" si="31"/>
        <v>Forage Plants--Forage Trees--Berchemia discolor</v>
      </c>
      <c r="K339" s="143" t="str" cm="1">
        <f t="array" ref="K339">IF(G339&lt;&gt;"",_xlfn.TEXTJOIN(";",TRUE,
CONCATENATE(A339,"$",H339),
IF(E339="","",IF(I339&lt;&gt;0,CONCATENATE(A339,"$",J339,"--",_xlfn.TEXTSPLIT(E339,";",TRUE,FALSE)),CONCATENATE(A339,"$",_xlfn.TEXTSPLIT(E339,";",TRUE,FALSE))))),"")</f>
        <v>AOM_001861$Forage Plants--Forage Trees--Berchemia discolor--Berchemia discolor Leaves</v>
      </c>
      <c r="L339" s="144" t="str">
        <v>AOM_000642$Crop Byproduct--Sugar Processing ByProducts--Sugarcane--Sugarcane Molasses Ground</v>
      </c>
      <c r="M339" s="144" t="str" cm="1">
        <f t="array" ref="M339:N339">IF(L339&lt;&gt;"",_xlfn.TEXTSPLIT(L339, "$"),"")</f>
        <v>AOM_000642</v>
      </c>
      <c r="N339" s="144" t="str">
        <v>Crop Byproduct--Sugar Processing ByProducts--Sugarcane--Sugarcane Molasses Ground</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Ground</v>
      </c>
    </row>
    <row r="340" spans="1:17" ht="15" thickBot="1" x14ac:dyDescent="0.4">
      <c r="A340" s="145" t="str">
        <v>AOM_001134</v>
      </c>
      <c r="B340" s="145" t="str">
        <v>Calliandra calothyrsus Leaves</v>
      </c>
      <c r="C340" s="145" t="str">
        <v/>
      </c>
      <c r="D340" s="145" t="str">
        <v>Calliandra calothyrsus Leaves</v>
      </c>
      <c r="E340" s="145" t="str">
        <f t="shared" si="28"/>
        <v>Calliandra calothyrsus Leaves</v>
      </c>
      <c r="F340" s="145" t="str">
        <v>Management--Livestock Management--Feed Characteristic--Feed Composition--Feed Ingredient--Forage Plants--Forage Trees--Calliandra calothyrsus--Calliandra calothyrsus Leaves--</v>
      </c>
      <c r="G340" s="143" t="str" cm="1">
        <f t="array" ref="G340">IFERROR(SUBSTITUTE(_xlfn.CHOOSECOLS(_xlfn.TEXTSPLIT(_xlfn.TEXTJOIN("|",,F340),"Feed Ingredient--","|",TRUE),2),"----",""),"")</f>
        <v>Forage Plants--Forage Trees--Calliandra calothyrsus--Calliandra calothyrsus Leaves--</v>
      </c>
      <c r="H340" s="143" t="str">
        <f t="shared" si="29"/>
        <v>Forage Plants--Forage Trees--Calliandra calothyrsus--Calliandra calothyrsus Leaves</v>
      </c>
      <c r="I340" s="143">
        <f t="shared" si="30"/>
        <v>3</v>
      </c>
      <c r="J340" s="143" t="str">
        <f t="shared" si="31"/>
        <v>Forage Plants--Forage Trees--Calliandra calothyrsus</v>
      </c>
      <c r="K340" s="143" t="str" cm="1">
        <f t="array" ref="K340">IF(G340&lt;&gt;"",_xlfn.TEXTJOIN(";",TRUE,
CONCATENATE(A340,"$",H340),
IF(E340="","",IF(I340&lt;&gt;0,CONCATENATE(A340,"$",J340,"--",_xlfn.TEXTSPLIT(E340,";",TRUE,FALSE)),CONCATENATE(A340,"$",_xlfn.TEXTSPLIT(E340,";",TRUE,FALSE))))),"")</f>
        <v>AOM_001134$Forage Plants--Forage Trees--Calliandra calothyrsus--Calliandra calothyrsus Leaves;AOM_001134$Forage Plants--Forage Trees--Calliandra calothyrsus--Calliandra calothyrsus Leaves</v>
      </c>
      <c r="L340" s="145" t="str">
        <v>AOM_000642$Crop Byproduct--Sugar Processing ByProducts--Sugarcane--Sugarcane Molasses Block</v>
      </c>
      <c r="M340" s="145" t="str" cm="1">
        <f t="array" ref="M340:N340">IF(L340&lt;&gt;"",_xlfn.TEXTSPLIT(L340, "$"),"")</f>
        <v>AOM_000642</v>
      </c>
      <c r="N340" s="145" t="str">
        <v>Crop Byproduct--Sugar Processing ByProducts--Sugarcane--Sugarcane Molasses Block</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Block</v>
      </c>
    </row>
    <row r="341" spans="1:17" ht="15" thickBot="1" x14ac:dyDescent="0.4">
      <c r="A341" s="144" t="str">
        <v>AOM_001133</v>
      </c>
      <c r="B341" s="144" t="str">
        <v>Calliandra calothyrsus</v>
      </c>
      <c r="C341" s="144" t="str">
        <v/>
      </c>
      <c r="D341" s="144" t="str">
        <v>Calliandra calothyrsus</v>
      </c>
      <c r="E341" s="144" t="str">
        <f t="shared" si="28"/>
        <v>Calliandra calothyrsus</v>
      </c>
      <c r="F341" s="144" t="str">
        <v>Management--Livestock Management--Feed Characteristic--Feed Composition--Feed Ingredient--Forage Plants--Forage Trees--Calliandra calothyrsus----</v>
      </c>
      <c r="G341" s="143" t="str" cm="1">
        <f t="array" ref="G341">IFERROR(SUBSTITUTE(_xlfn.CHOOSECOLS(_xlfn.TEXTSPLIT(_xlfn.TEXTJOIN("|",,F341),"Feed Ingredient--","|",TRUE),2),"----",""),"")</f>
        <v>Forage Plants--Forage Trees--Calliandra calothyrsus</v>
      </c>
      <c r="H341" s="143" t="str">
        <f t="shared" si="29"/>
        <v>Forage Plants--Forage Trees--Calliandra calothyrsus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AOM_001133$Forage Plants--Forage Trees--Calliandra calothyrsus;AOM_001133$Forage Plants--Forage Trees--Calliandra calothyrsus</v>
      </c>
      <c r="L341" s="144" t="str">
        <v>AOM_000642$Crop Byproduct--Sugar Processing ByProducts--Sugarcane--Sugarcane Molasses Meal</v>
      </c>
      <c r="M341" s="144" t="str" cm="1">
        <f t="array" ref="M341:N341">IF(L341&lt;&gt;"",_xlfn.TEXTSPLIT(L341, "$"),"")</f>
        <v>AOM_000642</v>
      </c>
      <c r="N341" s="144" t="str">
        <v>Crop Byproduct--Sugar Processing ByProducts--Sugarcane--Sugarcane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Sugarcane--Sugarcane Molasses Meal</v>
      </c>
    </row>
    <row r="342" spans="1:17" ht="15" thickBot="1" x14ac:dyDescent="0.4">
      <c r="A342" s="145" t="str">
        <v>AOM_001135</v>
      </c>
      <c r="B342" s="145" t="str">
        <v>Calycotome villosa</v>
      </c>
      <c r="C342" s="145" t="str">
        <v/>
      </c>
      <c r="D342" s="145" t="str">
        <v>Calycotome villosa</v>
      </c>
      <c r="E342" s="145" t="str">
        <f t="shared" si="28"/>
        <v>Calycotome villosa</v>
      </c>
      <c r="F342" s="145" t="str">
        <v>Management--Livestock Management--Feed Characteristic--Feed Composition--Feed Ingredient--Forage Plants--Forage Trees--Calycotome villosa----</v>
      </c>
      <c r="G342" s="143" t="str" cm="1">
        <f t="array" ref="G342">IFERROR(SUBSTITUTE(_xlfn.CHOOSECOLS(_xlfn.TEXTSPLIT(_xlfn.TEXTJOIN("|",,F342),"Feed Ingredient--","|",TRUE),2),"----",""),"")</f>
        <v>Forage Plants--Forage Trees--Calycotome villosa</v>
      </c>
      <c r="H342" s="143" t="str">
        <f t="shared" si="29"/>
        <v>Forage Plants--Forage Trees--Calycotome villosa</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AOM_001135$Forage Plants--Forage Trees--Calycotome villosa;AOM_001135$Forage Plants--Forage Trees--Calycotome villosa</v>
      </c>
      <c r="L342" s="145" t="str">
        <v>AOM_000642$Crop Byproduct--Sugar Processing ByProducts--Sugarcane--Noble Cane Molasses Meal</v>
      </c>
      <c r="M342" s="145" t="str" cm="1">
        <f t="array" ref="M342:N342">IF(L342&lt;&gt;"",_xlfn.TEXTSPLIT(L342, "$"),"")</f>
        <v>AOM_000642</v>
      </c>
      <c r="N342" s="145" t="str">
        <v>Crop Byproduct--Sugar Processing ByProducts--Sugarcane--Noble Cane Molasses Meal</v>
      </c>
      <c r="O342" s="145" t="str" cm="1">
        <f t="array" ref="O342">IF(L342&lt;&gt;"",_xlfn.CHOOSECOLS(_xlfn.TEXTSPLIT(N342,"--"),1),"")</f>
        <v>Crop Byproduct</v>
      </c>
      <c r="P342" s="145" t="str" cm="1">
        <f t="array" ref="P342">IF(L342&lt;&gt;"",IFERROR(_xlfn.CHOOSECOLS(_xlfn.TEXTSPLIT(N342,"--"),2),""),"")</f>
        <v>Sugar Processing ByProducts</v>
      </c>
      <c r="Q342" s="145" t="str">
        <f t="shared" si="32"/>
        <v>Sugarcane--Noble Cane Molasses Meal</v>
      </c>
    </row>
    <row r="343" spans="1:17" ht="15" thickBot="1" x14ac:dyDescent="0.4">
      <c r="A343" s="144" t="str">
        <v>AOM_001136</v>
      </c>
      <c r="B343" s="144" t="str">
        <v>Carissa edulis</v>
      </c>
      <c r="C343" s="144" t="str">
        <v/>
      </c>
      <c r="D343" s="144" t="str">
        <v>Carissa edulis</v>
      </c>
      <c r="E343" s="144" t="str">
        <f t="shared" si="28"/>
        <v>Carissa edulis</v>
      </c>
      <c r="F343" s="144" t="str">
        <v>Management--Livestock Management--Feed Characteristic--Feed Composition--Feed Ingredient--Forage Plants--Forage Trees--Carissa edulis----</v>
      </c>
      <c r="G343" s="143" t="str" cm="1">
        <f t="array" ref="G343">IFERROR(SUBSTITUTE(_xlfn.CHOOSECOLS(_xlfn.TEXTSPLIT(_xlfn.TEXTJOIN("|",,F343),"Feed Ingredient--","|",TRUE),2),"----",""),"")</f>
        <v>Forage Plants--Forage Trees--Carissa edulis</v>
      </c>
      <c r="H343" s="143" t="str">
        <f t="shared" si="29"/>
        <v>Forage Plants--Forage Trees--Carissa edulis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AOM_001136$Forage Plants--Forage Trees--Carissa edulis;AOM_001136$Forage Plants--Forage Trees--Carissa edulis</v>
      </c>
      <c r="L343" s="144" t="str">
        <v>AOM_000642$Crop Byproduct--Sugar Processing ByProducts--Sugarcane--Saccharum officinarum Molasses</v>
      </c>
      <c r="M343" s="144" t="str" cm="1">
        <f t="array" ref="M343:N343">IF(L343&lt;&gt;"",_xlfn.TEXTSPLIT(L343, "$"),"")</f>
        <v>AOM_000642</v>
      </c>
      <c r="N343" s="144" t="str">
        <v>Crop Byproduct--Sugar Processing ByProducts--Sugarcane--Saccharum officinarum Molasses</v>
      </c>
      <c r="O343" s="144" t="str" cm="1">
        <f t="array" ref="O343">IF(L343&lt;&gt;"",_xlfn.CHOOSECOLS(_xlfn.TEXTSPLIT(N343,"--"),1),"")</f>
        <v>Crop Byproduct</v>
      </c>
      <c r="P343" s="144" t="str" cm="1">
        <f t="array" ref="P343">IF(L343&lt;&gt;"",IFERROR(_xlfn.CHOOSECOLS(_xlfn.TEXTSPLIT(N343,"--"),2),""),"")</f>
        <v>Sugar Processing ByProducts</v>
      </c>
      <c r="Q343" s="144" t="str">
        <f t="shared" si="32"/>
        <v>Sugarcane--Saccharum officinarum Molasses</v>
      </c>
    </row>
    <row r="344" spans="1:17" ht="15" thickBot="1" x14ac:dyDescent="0.4">
      <c r="A344" s="145" t="str">
        <v>AOM_001630</v>
      </c>
      <c r="B344" s="145" t="str">
        <v>Chamaecytisus palmensis Leaves</v>
      </c>
      <c r="C344" s="145" t="str">
        <v/>
      </c>
      <c r="D344" s="145" t="str">
        <v/>
      </c>
      <c r="E344" s="145" t="str">
        <f t="shared" si="28"/>
        <v/>
      </c>
      <c r="F344" s="145" t="str">
        <v>Management--Livestock Management--Feed Characteristic--Feed Composition--Feed Ingredient--Forage Plants--Forage Trees--Chamaecytisus palmensis--Chamaecytisus palmensis Leaves--</v>
      </c>
      <c r="G344" s="143" t="str" cm="1">
        <f t="array" ref="G344">IFERROR(SUBSTITUTE(_xlfn.CHOOSECOLS(_xlfn.TEXTSPLIT(_xlfn.TEXTJOIN("|",,F344),"Feed Ingredient--","|",TRUE),2),"----",""),"")</f>
        <v>Forage Plants--Forage Trees--Chamaecytisus palmensis--Chamaecytisus palmensis Leaves--</v>
      </c>
      <c r="H344" s="143" t="str">
        <f t="shared" si="29"/>
        <v>Forage Plants--Forage Trees--Chamaecytisus palmensis--Chamaecytisus palmensis Leaves</v>
      </c>
      <c r="I344" s="143">
        <f t="shared" si="30"/>
        <v>3</v>
      </c>
      <c r="J344" s="143" t="str">
        <f t="shared" si="31"/>
        <v>Forage Plants--Forage Trees--Chamaecytisus palmensis</v>
      </c>
      <c r="K344" s="143" t="str" cm="1">
        <f t="array" ref="K344">IF(G344&lt;&gt;"",_xlfn.TEXTJOIN(";",TRUE,
CONCATENATE(A344,"$",H344),
IF(E344="","",IF(I344&lt;&gt;0,CONCATENATE(A344,"$",J344,"--",_xlfn.TEXTSPLIT(E344,";",TRUE,FALSE)),CONCATENATE(A344,"$",_xlfn.TEXTSPLIT(E344,";",TRUE,FALSE))))),"")</f>
        <v>AOM_001630$Forage Plants--Forage Trees--Chamaecytisus palmensis--Chamaecytisus palmensis Leaves</v>
      </c>
      <c r="L344" s="145" t="str">
        <v>AOM_006003$Crop Byproduct--Sugar Processing ByProducts--Unspecified Molasses</v>
      </c>
      <c r="M344" s="145" t="str" cm="1">
        <f t="array" ref="M344:N344">IF(L344&lt;&gt;"",_xlfn.TEXTSPLIT(L344, "$"),"")</f>
        <v>AOM_006003</v>
      </c>
      <c r="N344" s="145" t="str">
        <v>Crop Byproduct--Sugar Processing ByProducts--Unspecified Molasses</v>
      </c>
      <c r="O344" s="145" t="str" cm="1">
        <f t="array" ref="O344">IF(L344&lt;&gt;"",_xlfn.CHOOSECOLS(_xlfn.TEXTSPLIT(N344,"--"),1),"")</f>
        <v>Crop Byproduct</v>
      </c>
      <c r="P344" s="145" t="str" cm="1">
        <f t="array" ref="P344">IF(L344&lt;&gt;"",IFERROR(_xlfn.CHOOSECOLS(_xlfn.TEXTSPLIT(N344,"--"),2),""),"")</f>
        <v>Sugar Processing ByProducts</v>
      </c>
      <c r="Q344" s="145" t="str">
        <f t="shared" si="32"/>
        <v>Unspecified Molasses</v>
      </c>
    </row>
    <row r="345" spans="1:17" ht="15" thickBot="1" x14ac:dyDescent="0.4">
      <c r="A345" s="144" t="str">
        <v>AOM_001137</v>
      </c>
      <c r="B345" s="144" t="str">
        <v>Chamaecytisus palmensis</v>
      </c>
      <c r="C345" s="144" t="str">
        <v/>
      </c>
      <c r="D345" s="144" t="str">
        <v>Chamaecytisus palmensis</v>
      </c>
      <c r="E345" s="144" t="str">
        <f t="shared" si="28"/>
        <v>Chamaecytisus palmensis</v>
      </c>
      <c r="F345" s="144" t="str">
        <v>Management--Livestock Management--Feed Characteristic--Feed Composition--Feed Ingredient--Forage Plants--Forage Trees--Chamaecytisus palmensis----</v>
      </c>
      <c r="G345" s="143" t="str" cm="1">
        <f t="array" ref="G345">IFERROR(SUBSTITUTE(_xlfn.CHOOSECOLS(_xlfn.TEXTSPLIT(_xlfn.TEXTJOIN("|",,F345),"Feed Ingredient--","|",TRUE),2),"----",""),"")</f>
        <v>Forage Plants--Forage Trees--Chamaecytisus palmensis</v>
      </c>
      <c r="H345" s="143" t="str">
        <f t="shared" si="29"/>
        <v>Forage Plants--Forage Trees--Chamaecytisus palmensis</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AOM_001137$Forage Plants--Forage Trees--Chamaecytisus palmensis;AOM_001137$Forage Plants--Forage Trees--Chamaecytisus palmensis</v>
      </c>
      <c r="L345" s="144" t="str">
        <v>AOM_006003$Crop Byproduct--Sugar Processing ByProducts--Molasses</v>
      </c>
      <c r="M345" s="144" t="str" cm="1">
        <f t="array" ref="M345:N345">IF(L345&lt;&gt;"",_xlfn.TEXTSPLIT(L345, "$"),"")</f>
        <v>AOM_006003</v>
      </c>
      <c r="N345" s="144" t="str">
        <v>Crop Byproduct--Sugar Processing ByProducts--Molasses</v>
      </c>
      <c r="O345" s="144" t="str" cm="1">
        <f t="array" ref="O345">IF(L345&lt;&gt;"",_xlfn.CHOOSECOLS(_xlfn.TEXTSPLIT(N345,"--"),1),"")</f>
        <v>Crop Byproduct</v>
      </c>
      <c r="P345" s="144" t="str" cm="1">
        <f t="array" ref="P345">IF(L345&lt;&gt;"",IFERROR(_xlfn.CHOOSECOLS(_xlfn.TEXTSPLIT(N345,"--"),2),""),"")</f>
        <v>Sugar Processing ByProducts</v>
      </c>
      <c r="Q345" s="144" t="str">
        <f t="shared" si="32"/>
        <v>Molasses</v>
      </c>
    </row>
    <row r="346" spans="1:17" ht="15" thickBot="1" x14ac:dyDescent="0.4">
      <c r="A346" s="145" t="str">
        <v>AOM_001138</v>
      </c>
      <c r="B346" s="145" t="str">
        <v>Combretum apiculatum</v>
      </c>
      <c r="C346" s="145" t="str">
        <v/>
      </c>
      <c r="D346" s="145" t="str">
        <v>Combretum apiculatum</v>
      </c>
      <c r="E346" s="145" t="str">
        <f t="shared" si="28"/>
        <v>Combretum apiculatum</v>
      </c>
      <c r="F346" s="145" t="str">
        <v>Management--Livestock Management--Feed Characteristic--Feed Composition--Feed Ingredient--Forage Plants--Forage Trees--Combretum apiculatum----</v>
      </c>
      <c r="G346" s="143" t="str" cm="1">
        <f t="array" ref="G346">IFERROR(SUBSTITUTE(_xlfn.CHOOSECOLS(_xlfn.TEXTSPLIT(_xlfn.TEXTJOIN("|",,F346),"Feed Ingredient--","|",TRUE),2),"----",""),"")</f>
        <v>Forage Plants--Forage Trees--Combretum apiculatum</v>
      </c>
      <c r="H346" s="143" t="str">
        <f t="shared" si="29"/>
        <v>Forage Plants--Forage Trees--Combretum apiculatum</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AOM_001138$Forage Plants--Forage Trees--Combretum apiculatum;AOM_001138$Forage Plants--Forage Trees--Combretum apiculatum</v>
      </c>
      <c r="L346" s="145" t="str">
        <v>AOM_001273$Crop Byproduct--Unspecified Crop Residue</v>
      </c>
      <c r="M346" s="145" t="str" cm="1">
        <f t="array" ref="M346:N346">IF(L346&lt;&gt;"",_xlfn.TEXTSPLIT(L346, "$"),"")</f>
        <v>AOM_001273</v>
      </c>
      <c r="N346" s="145" t="str">
        <v>Crop Byproduct--Unspecified Crop Residue</v>
      </c>
      <c r="O346" s="145" t="str" cm="1">
        <f t="array" ref="O346">IF(L346&lt;&gt;"",_xlfn.CHOOSECOLS(_xlfn.TEXTSPLIT(N346,"--"),1),"")</f>
        <v>Crop Byproduct</v>
      </c>
      <c r="P346" s="145" t="str" cm="1">
        <f t="array" ref="P346">IF(L346&lt;&gt;"",IFERROR(_xlfn.CHOOSECOLS(_xlfn.TEXTSPLIT(N346,"--"),2),""),"")</f>
        <v>Unspecified Crop Residue</v>
      </c>
      <c r="Q346" s="145" t="str">
        <f t="shared" si="32"/>
        <v/>
      </c>
    </row>
    <row r="347" spans="1:17" ht="15" thickBot="1" x14ac:dyDescent="0.4">
      <c r="A347" s="144" t="str">
        <v>AOM_001140</v>
      </c>
      <c r="B347" s="144" t="str">
        <v>Daniellia oliveri Leaves</v>
      </c>
      <c r="C347" s="144" t="str">
        <v/>
      </c>
      <c r="D347" s="144" t="str">
        <v>Daniellia oliveri Leaves</v>
      </c>
      <c r="E347" s="144" t="str">
        <f t="shared" si="28"/>
        <v>Daniellia oliveri Leaves</v>
      </c>
      <c r="F347" s="144" t="str">
        <v>Management--Livestock Management--Feed Characteristic--Feed Composition--Feed Ingredient--Forage Plants--Forage Trees--Daniellia oliveri--Daniellia oliveri Leaves--</v>
      </c>
      <c r="G347" s="143" t="str" cm="1">
        <f t="array" ref="G347">IFERROR(SUBSTITUTE(_xlfn.CHOOSECOLS(_xlfn.TEXTSPLIT(_xlfn.TEXTJOIN("|",,F347),"Feed Ingredient--","|",TRUE),2),"----",""),"")</f>
        <v>Forage Plants--Forage Trees--Daniellia oliveri--Daniellia oliveri Leaves--</v>
      </c>
      <c r="H347" s="143" t="str">
        <f t="shared" si="29"/>
        <v>Forage Plants--Forage Trees--Daniellia oliveri--Daniellia oliveri Leaves</v>
      </c>
      <c r="I347" s="143">
        <f t="shared" si="30"/>
        <v>3</v>
      </c>
      <c r="J347" s="143" t="str">
        <f t="shared" si="31"/>
        <v>Forage Plants--Forage Trees--Daniellia oliveri</v>
      </c>
      <c r="K347" s="143" t="str" cm="1">
        <f t="array" ref="K347">IF(G347&lt;&gt;"",_xlfn.TEXTJOIN(";",TRUE,
CONCATENATE(A347,"$",H347),
IF(E347="","",IF(I347&lt;&gt;0,CONCATENATE(A347,"$",J347,"--",_xlfn.TEXTSPLIT(E347,";",TRUE,FALSE)),CONCATENATE(A347,"$",_xlfn.TEXTSPLIT(E347,";",TRUE,FALSE))))),"")</f>
        <v>AOM_001140$Forage Plants--Forage Trees--Daniellia oliveri--Daniellia oliveri Leaves;AOM_001140$Forage Plants--Forage Trees--Daniellia oliveri--Daniellia oliveri Leaves</v>
      </c>
      <c r="L347" s="144" t="str">
        <v>AOM_001273$Crop Byproduct--Unspecified Residue</v>
      </c>
      <c r="M347" s="144" t="str" cm="1">
        <f t="array" ref="M347:N347">IF(L347&lt;&gt;"",_xlfn.TEXTSPLIT(L347, "$"),"")</f>
        <v>AOM_001273</v>
      </c>
      <c r="N347" s="144" t="str">
        <v>Crop Byproduct--Unspecified Residue</v>
      </c>
      <c r="O347" s="144" t="str" cm="1">
        <f t="array" ref="O347">IF(L347&lt;&gt;"",_xlfn.CHOOSECOLS(_xlfn.TEXTSPLIT(N347,"--"),1),"")</f>
        <v>Crop Byproduct</v>
      </c>
      <c r="P347" s="144" t="str" cm="1">
        <f t="array" ref="P347">IF(L347&lt;&gt;"",IFERROR(_xlfn.CHOOSECOLS(_xlfn.TEXTSPLIT(N347,"--"),2),""),"")</f>
        <v>Unspecified Residue</v>
      </c>
      <c r="Q347" s="144" t="str">
        <f t="shared" si="32"/>
        <v/>
      </c>
    </row>
    <row r="348" spans="1:17" ht="15" thickBot="1" x14ac:dyDescent="0.4">
      <c r="A348" s="145" t="str">
        <v>AOM_001139</v>
      </c>
      <c r="B348" s="145" t="str">
        <v>Daniellia oliveri</v>
      </c>
      <c r="C348" s="145" t="str">
        <v/>
      </c>
      <c r="D348" s="145" t="str">
        <v>Daniellia oliveri</v>
      </c>
      <c r="E348" s="145" t="str">
        <f t="shared" si="28"/>
        <v>Daniellia oliveri</v>
      </c>
      <c r="F348" s="145" t="str">
        <v>Management--Livestock Management--Feed Characteristic--Feed Composition--Feed Ingredient--Forage Plants--Forage Trees--Daniellia oliveri----</v>
      </c>
      <c r="G348" s="143" t="str" cm="1">
        <f t="array" ref="G348">IFERROR(SUBSTITUTE(_xlfn.CHOOSECOLS(_xlfn.TEXTSPLIT(_xlfn.TEXTJOIN("|",,F348),"Feed Ingredient--","|",TRUE),2),"----",""),"")</f>
        <v>Forage Plants--Forage Trees--Daniellia oliveri</v>
      </c>
      <c r="H348" s="143" t="str">
        <f t="shared" si="29"/>
        <v>Forage Plants--Forage Trees--Daniellia oliveri</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AOM_001139$Forage Plants--Forage Trees--Daniellia oliveri;AOM_001139$Forage Plants--Forage Trees--Daniellia oliveri</v>
      </c>
      <c r="L348" s="145" t="str">
        <v>AOM_001842$Crop Byproduct--Vegetable ByProducts--Cabbage--Cabbage Discards</v>
      </c>
      <c r="M348" s="145" t="str" cm="1">
        <f t="array" ref="M348:N348">IF(L348&lt;&gt;"",_xlfn.TEXTSPLIT(L348, "$"),"")</f>
        <v>AOM_001842</v>
      </c>
      <c r="N348" s="145" t="str">
        <v>Crop Byproduct--Vegetable ByProducts--Cabbage--Cabbage Discards</v>
      </c>
      <c r="O348" s="145" t="str" cm="1">
        <f t="array" ref="O348">IF(L348&lt;&gt;"",_xlfn.CHOOSECOLS(_xlfn.TEXTSPLIT(N348,"--"),1),"")</f>
        <v>Crop Byproduct</v>
      </c>
      <c r="P348" s="145" t="str" cm="1">
        <f t="array" ref="P348">IF(L348&lt;&gt;"",IFERROR(_xlfn.CHOOSECOLS(_xlfn.TEXTSPLIT(N348,"--"),2),""),"")</f>
        <v>Vegetable ByProducts</v>
      </c>
      <c r="Q348" s="145" t="str">
        <f t="shared" si="32"/>
        <v>Cabbage--Cabbage Discards</v>
      </c>
    </row>
    <row r="349" spans="1:17" ht="15" thickBot="1" x14ac:dyDescent="0.4">
      <c r="A349" s="144" t="str">
        <v>AOM_001654</v>
      </c>
      <c r="B349" s="144" t="str">
        <v>Dichrostachys cinerea Fruits</v>
      </c>
      <c r="C349" s="144" t="str">
        <v/>
      </c>
      <c r="D349" s="144" t="str">
        <v/>
      </c>
      <c r="E349" s="144" t="str">
        <f t="shared" si="28"/>
        <v/>
      </c>
      <c r="F349" s="144" t="str">
        <v>Management--Livestock Management--Feed Characteristic--Feed Composition--Feed Ingredient--Forage Plants--Forage Trees--Dichrostachys cinerea--Dichrostachys cinerea Fruits--</v>
      </c>
      <c r="G349" s="143" t="str" cm="1">
        <f t="array" ref="G349">IFERROR(SUBSTITUTE(_xlfn.CHOOSECOLS(_xlfn.TEXTSPLIT(_xlfn.TEXTJOIN("|",,F349),"Feed Ingredient--","|",TRUE),2),"----",""),"")</f>
        <v>Forage Plants--Forage Trees--Dichrostachys cinerea--Dichrostachys cinerea Fruits--</v>
      </c>
      <c r="H349" s="143" t="str">
        <f t="shared" si="29"/>
        <v>Forage Plants--Forage Trees--Dichrostachys cinerea--Dichrostachys cinerea Fruits</v>
      </c>
      <c r="I349" s="143">
        <f t="shared" si="30"/>
        <v>3</v>
      </c>
      <c r="J349" s="143" t="str">
        <f t="shared" si="31"/>
        <v>Forage Plants--Forage Trees--Dichrostachys cinerea</v>
      </c>
      <c r="K349" s="143" t="str" cm="1">
        <f t="array" ref="K349">IF(G349&lt;&gt;"",_xlfn.TEXTJOIN(";",TRUE,
CONCATENATE(A349,"$",H349),
IF(E349="","",IF(I349&lt;&gt;0,CONCATENATE(A349,"$",J349,"--",_xlfn.TEXTSPLIT(E349,";",TRUE,FALSE)),CONCATENATE(A349,"$",_xlfn.TEXTSPLIT(E349,";",TRUE,FALSE))))),"")</f>
        <v>AOM_001654$Forage Plants--Forage Trees--Dichrostachys cinerea--Dichrostachys cinerea Fruits</v>
      </c>
      <c r="L349" s="144" t="str">
        <v>AOM_001842$Crop Byproduct--Vegetable ByProducts--Cabbage--Brassica oleracea Discards</v>
      </c>
      <c r="M349" s="144" t="str" cm="1">
        <f t="array" ref="M349:N349">IF(L349&lt;&gt;"",_xlfn.TEXTSPLIT(L349, "$"),"")</f>
        <v>AOM_001842</v>
      </c>
      <c r="N349" s="144" t="str">
        <v>Crop Byproduct--Vegetable ByProducts--Cabbage--Brassica oleracea Discards</v>
      </c>
      <c r="O349" s="144" t="str" cm="1">
        <f t="array" ref="O349">IF(L349&lt;&gt;"",_xlfn.CHOOSECOLS(_xlfn.TEXTSPLIT(N349,"--"),1),"")</f>
        <v>Crop Byproduct</v>
      </c>
      <c r="P349" s="144" t="str" cm="1">
        <f t="array" ref="P349">IF(L349&lt;&gt;"",IFERROR(_xlfn.CHOOSECOLS(_xlfn.TEXTSPLIT(N349,"--"),2),""),"")</f>
        <v>Vegetable ByProducts</v>
      </c>
      <c r="Q349" s="144" t="str">
        <f t="shared" si="32"/>
        <v>Cabbage--Brassica oleracea Discards</v>
      </c>
    </row>
    <row r="350" spans="1:17" ht="15" thickBot="1" x14ac:dyDescent="0.4">
      <c r="A350" s="145" t="str">
        <v>AOM_001141</v>
      </c>
      <c r="B350" s="145" t="str">
        <v>Dichrostachys cinerea</v>
      </c>
      <c r="C350" s="145" t="str">
        <v/>
      </c>
      <c r="D350" s="145" t="str">
        <v>Dichrostachys cinerea</v>
      </c>
      <c r="E350" s="145" t="str">
        <f t="shared" si="28"/>
        <v>Dichrostachys cinerea</v>
      </c>
      <c r="F350" s="145" t="str">
        <v>Management--Livestock Management--Feed Characteristic--Feed Composition--Feed Ingredient--Forage Plants--Forage Trees--Dichrostachys cinerea----</v>
      </c>
      <c r="G350" s="143" t="str" cm="1">
        <f t="array" ref="G350">IFERROR(SUBSTITUTE(_xlfn.CHOOSECOLS(_xlfn.TEXTSPLIT(_xlfn.TEXTJOIN("|",,F350),"Feed Ingredient--","|",TRUE),2),"----",""),"")</f>
        <v>Forage Plants--Forage Trees--Dichrostachys cinerea</v>
      </c>
      <c r="H350" s="143" t="str">
        <f t="shared" si="29"/>
        <v>Forage Plants--Forage Trees--Dichrostachys cinerea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AOM_001141$Forage Plants--Forage Trees--Dichrostachys cinerea;AOM_001141$Forage Plants--Forage Trees--Dichrostachys cinerea</v>
      </c>
      <c r="L350" s="145" t="str">
        <v>AOM_001956$Crop Byproduct--Vegetable ByProducts--Tomato--Tomato Waste</v>
      </c>
      <c r="M350" s="145" t="str" cm="1">
        <f t="array" ref="M350:N350">IF(L350&lt;&gt;"",_xlfn.TEXTSPLIT(L350, "$"),"")</f>
        <v>AOM_001956</v>
      </c>
      <c r="N350" s="145" t="str">
        <v>Crop Byproduct--Vegetable ByProducts--Tomato--Tomato Waste</v>
      </c>
      <c r="O350" s="145" t="str" cm="1">
        <f t="array" ref="O350">IF(L350&lt;&gt;"",_xlfn.CHOOSECOLS(_xlfn.TEXTSPLIT(N350,"--"),1),"")</f>
        <v>Crop Byproduct</v>
      </c>
      <c r="P350" s="145" t="str" cm="1">
        <f t="array" ref="P350">IF(L350&lt;&gt;"",IFERROR(_xlfn.CHOOSECOLS(_xlfn.TEXTSPLIT(N350,"--"),2),""),"")</f>
        <v>Vegetable ByProducts</v>
      </c>
      <c r="Q350" s="145" t="str">
        <f t="shared" si="32"/>
        <v>Tomato--Tomato Waste</v>
      </c>
    </row>
    <row r="351" spans="1:17" ht="15" thickBot="1" x14ac:dyDescent="0.4">
      <c r="A351" s="144" t="str">
        <v>AOM_001143</v>
      </c>
      <c r="B351" s="144" t="str">
        <v>Erythrina brucei Leaves</v>
      </c>
      <c r="C351" s="144" t="str">
        <v/>
      </c>
      <c r="D351" s="144" t="str">
        <v>Erythrina brucei Leaves</v>
      </c>
      <c r="E351" s="144" t="str">
        <f t="shared" si="28"/>
        <v>Erythrina brucei Leaves</v>
      </c>
      <c r="F351" s="144" t="str">
        <v>Management--Livestock Management--Feed Characteristic--Feed Composition--Feed Ingredient--Forage Plants--Forage Trees--Erythrina brucei--Erythrina brucei Leaves--</v>
      </c>
      <c r="G351" s="143" t="str" cm="1">
        <f t="array" ref="G351">IFERROR(SUBSTITUTE(_xlfn.CHOOSECOLS(_xlfn.TEXTSPLIT(_xlfn.TEXTJOIN("|",,F351),"Feed Ingredient--","|",TRUE),2),"----",""),"")</f>
        <v>Forage Plants--Forage Trees--Erythrina brucei--Erythrina brucei Leaves--</v>
      </c>
      <c r="H351" s="143" t="str">
        <f t="shared" si="29"/>
        <v>Forage Plants--Forage Trees--Erythrina brucei--Erythrina brucei Leaves</v>
      </c>
      <c r="I351" s="143">
        <f t="shared" si="30"/>
        <v>3</v>
      </c>
      <c r="J351" s="143" t="str">
        <f t="shared" si="31"/>
        <v>Forage Plants--Forage Trees--Erythrina brucei</v>
      </c>
      <c r="K351" s="143" t="str" cm="1">
        <f t="array" ref="K351">IF(G351&lt;&gt;"",_xlfn.TEXTJOIN(";",TRUE,
CONCATENATE(A351,"$",H351),
IF(E351="","",IF(I351&lt;&gt;0,CONCATENATE(A351,"$",J351,"--",_xlfn.TEXTSPLIT(E351,";",TRUE,FALSE)),CONCATENATE(A351,"$",_xlfn.TEXTSPLIT(E351,";",TRUE,FALSE))))),"")</f>
        <v>AOM_001143$Forage Plants--Forage Trees--Erythrina brucei--Erythrina brucei Leaves;AOM_001143$Forage Plants--Forage Trees--Erythrina brucei--Erythrina brucei Leaves</v>
      </c>
      <c r="L351" s="144" t="str">
        <v>AOM_001436$Crop Byproduct--Vegetable ByProducts--Tomato--Tomato Skin Seed</v>
      </c>
      <c r="M351" s="144" t="str" cm="1">
        <f t="array" ref="M351:N351">IF(L351&lt;&gt;"",_xlfn.TEXTSPLIT(L351, "$"),"")</f>
        <v>AOM_001436</v>
      </c>
      <c r="N351" s="144" t="str">
        <v>Crop Byproduct--Vegetable ByProducts--Tomato--Tomato Skin Seed</v>
      </c>
      <c r="O351" s="144" t="str" cm="1">
        <f t="array" ref="O351">IF(L351&lt;&gt;"",_xlfn.CHOOSECOLS(_xlfn.TEXTSPLIT(N351,"--"),1),"")</f>
        <v>Crop Byproduct</v>
      </c>
      <c r="P351" s="144" t="str" cm="1">
        <f t="array" ref="P351">IF(L351&lt;&gt;"",IFERROR(_xlfn.CHOOSECOLS(_xlfn.TEXTSPLIT(N351,"--"),2),""),"")</f>
        <v>Vegetable ByProducts</v>
      </c>
      <c r="Q351" s="144" t="str">
        <f t="shared" si="32"/>
        <v>Tomato--Tomato Skin Seed</v>
      </c>
    </row>
    <row r="352" spans="1:17" ht="15" thickBot="1" x14ac:dyDescent="0.4">
      <c r="A352" s="145" t="str">
        <v>AOM_001795</v>
      </c>
      <c r="B352" s="145" t="str">
        <v>Erythrina abyssinica</v>
      </c>
      <c r="C352" s="145" t="str">
        <v/>
      </c>
      <c r="D352" s="145" t="str">
        <v/>
      </c>
      <c r="E352" s="145" t="str">
        <f t="shared" si="28"/>
        <v/>
      </c>
      <c r="F352" s="145" t="str">
        <v>Management--Livestock Management--Feed Characteristic--Feed Composition--Feed Ingredient--Forage Plants--Forage Trees--Erythrina abyssinica----</v>
      </c>
      <c r="G352" s="143" t="str" cm="1">
        <f t="array" ref="G352">IFERROR(SUBSTITUTE(_xlfn.CHOOSECOLS(_xlfn.TEXTSPLIT(_xlfn.TEXTJOIN("|",,F352),"Feed Ingredient--","|",TRUE),2),"----",""),"")</f>
        <v>Forage Plants--Forage Trees--Erythrina abyssinica</v>
      </c>
      <c r="H352" s="143" t="str">
        <f t="shared" si="29"/>
        <v>Forage Plants--Forage Trees--Erythrina abyssinica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AOM_001795$Forage Plants--Forage Trees--Erythrina abyssinica</v>
      </c>
      <c r="L352" s="145" t="str">
        <v>AOM_001436$Crop Byproduct--Vegetable ByProducts--Tomato--Solanum lycopersicum Skin</v>
      </c>
      <c r="M352" s="145" t="str" cm="1">
        <f t="array" ref="M352:N352">IF(L352&lt;&gt;"",_xlfn.TEXTSPLIT(L352, "$"),"")</f>
        <v>AOM_001436</v>
      </c>
      <c r="N352" s="145" t="str">
        <v>Crop Byproduct--Vegetable ByProducts--Tomato--Solanum lycopersicum Skin</v>
      </c>
      <c r="O352" s="145" t="str" cm="1">
        <f t="array" ref="O352">IF(L352&lt;&gt;"",_xlfn.CHOOSECOLS(_xlfn.TEXTSPLIT(N352,"--"),1),"")</f>
        <v>Crop Byproduct</v>
      </c>
      <c r="P352" s="145" t="str" cm="1">
        <f t="array" ref="P352">IF(L352&lt;&gt;"",IFERROR(_xlfn.CHOOSECOLS(_xlfn.TEXTSPLIT(N352,"--"),2),""),"")</f>
        <v>Vegetable ByProducts</v>
      </c>
      <c r="Q352" s="145" t="str">
        <f t="shared" si="32"/>
        <v>Tomato--Solanum lycopersicum Skin</v>
      </c>
    </row>
    <row r="353" spans="1:17" ht="15" thickBot="1" x14ac:dyDescent="0.4">
      <c r="A353" s="144" t="str">
        <v>AOM_001144</v>
      </c>
      <c r="B353" s="144" t="str">
        <v>Euclea schimperi</v>
      </c>
      <c r="C353" s="144" t="str">
        <v/>
      </c>
      <c r="D353" s="144" t="str">
        <v>Euclea schimperi</v>
      </c>
      <c r="E353" s="144" t="str">
        <f t="shared" si="28"/>
        <v>Euclea schimperi</v>
      </c>
      <c r="F353" s="144" t="str">
        <v>Management--Livestock Management--Feed Characteristic--Feed Composition--Feed Ingredient--Forage Plants--Forage Trees--Euclea schimperi----</v>
      </c>
      <c r="G353" s="143" t="str" cm="1">
        <f t="array" ref="G353">IFERROR(SUBSTITUTE(_xlfn.CHOOSECOLS(_xlfn.TEXTSPLIT(_xlfn.TEXTJOIN("|",,F353),"Feed Ingredient--","|",TRUE),2),"----",""),"")</f>
        <v>Forage Plants--Forage Trees--Euclea schimperi</v>
      </c>
      <c r="H353" s="143" t="str">
        <f t="shared" si="29"/>
        <v>Forage Plants--Forage Trees--Euclea schimperi</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AOM_001144$Forage Plants--Forage Trees--Euclea schimperi;AOM_001144$Forage Plants--Forage Trees--Euclea schimperi</v>
      </c>
      <c r="L353" s="144" t="str">
        <v>AOM_001436$Crop Byproduct--Vegetable ByProducts--Tomato--Seed</v>
      </c>
      <c r="M353" s="144" t="str" cm="1">
        <f t="array" ref="M353:N353">IF(L353&lt;&gt;"",_xlfn.TEXTSPLIT(L353, "$"),"")</f>
        <v>AOM_001436</v>
      </c>
      <c r="N353" s="144" t="str">
        <v>Crop Byproduct--Vegetable ByProducts--Tomato--Seed</v>
      </c>
      <c r="O353" s="144" t="str" cm="1">
        <f t="array" ref="O353">IF(L353&lt;&gt;"",_xlfn.CHOOSECOLS(_xlfn.TEXTSPLIT(N353,"--"),1),"")</f>
        <v>Crop Byproduct</v>
      </c>
      <c r="P353" s="144" t="str" cm="1">
        <f t="array" ref="P353">IF(L353&lt;&gt;"",IFERROR(_xlfn.CHOOSECOLS(_xlfn.TEXTSPLIT(N353,"--"),2),""),"")</f>
        <v>Vegetable ByProducts</v>
      </c>
      <c r="Q353" s="144" t="str">
        <f t="shared" si="32"/>
        <v>Tomato--Seed</v>
      </c>
    </row>
    <row r="354" spans="1:17" ht="15" thickBot="1" x14ac:dyDescent="0.4">
      <c r="A354" s="145" t="str">
        <v>AOM_001145</v>
      </c>
      <c r="B354" s="145" t="str">
        <v>Faidherbia albida</v>
      </c>
      <c r="C354" s="145" t="str">
        <v>White Acacia;Acacia albida</v>
      </c>
      <c r="D354" s="145" t="str">
        <v>Faidherbia albida</v>
      </c>
      <c r="E354" s="145" t="str">
        <f t="shared" si="28"/>
        <v>White Acacia;Acacia albida;Faidherbia albida</v>
      </c>
      <c r="F354" s="145" t="str">
        <v>Management--Livestock Management--Feed Characteristic--Feed Composition--Feed Ingredient--Forage Plants--Forage Trees--Faidherbia albida----</v>
      </c>
      <c r="G354" s="143" t="str" cm="1">
        <f t="array" ref="G354">IFERROR(SUBSTITUTE(_xlfn.CHOOSECOLS(_xlfn.TEXTSPLIT(_xlfn.TEXTJOIN("|",,F354),"Feed Ingredient--","|",TRUE),2),"----",""),"")</f>
        <v>Forage Plants--Forage Trees--Faidherbia albida</v>
      </c>
      <c r="H354" s="143" t="str">
        <f t="shared" si="29"/>
        <v>Forage Plants--Forage Trees--Faidherbia albida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AOM_001145$Forage Plants--Forage Trees--Faidherbia albida;AOM_001145$Forage Plants--Forage Trees--White Acacia;AOM_001145$Forage Plants--Forage Trees--Acacia albida;AOM_001145$Forage Plants--Forage Trees--Faidherbia albida</v>
      </c>
      <c r="L354" s="145" t="str">
        <v>AOM_002106$Crop Product--Cash Crops Products--Cocoa--Cocoa Bean Cake</v>
      </c>
      <c r="M354" s="145" t="str" cm="1">
        <f t="array" ref="M354:N354">IF(L354&lt;&gt;"",_xlfn.TEXTSPLIT(L354, "$"),"")</f>
        <v>AOM_002106</v>
      </c>
      <c r="N354" s="145" t="str">
        <v>Crop Product--Cash Crops Products--Cocoa--Cocoa Bean Cake</v>
      </c>
      <c r="O354" s="145" t="str" cm="1">
        <f t="array" ref="O354">IF(L354&lt;&gt;"",_xlfn.CHOOSECOLS(_xlfn.TEXTSPLIT(N354,"--"),1),"")</f>
        <v>Crop Product</v>
      </c>
      <c r="P354" s="145" t="str" cm="1">
        <f t="array" ref="P354">IF(L354&lt;&gt;"",IFERROR(_xlfn.CHOOSECOLS(_xlfn.TEXTSPLIT(N354,"--"),2),""),"")</f>
        <v>Cash Crops Products</v>
      </c>
      <c r="Q354" s="145" t="str">
        <f t="shared" si="32"/>
        <v>Cocoa--Cocoa Bean Cake</v>
      </c>
    </row>
    <row r="355" spans="1:17" ht="15" thickBot="1" x14ac:dyDescent="0.4">
      <c r="A355" s="144" t="str">
        <v>AOM_002049</v>
      </c>
      <c r="B355" s="144" t="str">
        <v>Faidherbia albida Pods</v>
      </c>
      <c r="C355" s="144" t="str">
        <v>White Acacia Pods;Acacia albida Pods</v>
      </c>
      <c r="D355" s="144" t="str">
        <v/>
      </c>
      <c r="E355" s="144" t="str">
        <f t="shared" si="28"/>
        <v>White Acacia Pods;Acacia albida Pods</v>
      </c>
      <c r="F355" s="144" t="str">
        <v>Management--Livestock Management--Feed Characteristic--Feed Composition--Feed Ingredient--Forage Plants--Forage Trees--Faidherbia albida--Faidherbia albida Pods--</v>
      </c>
      <c r="G355" s="143" t="str" cm="1">
        <f t="array" ref="G355">IFERROR(SUBSTITUTE(_xlfn.CHOOSECOLS(_xlfn.TEXTSPLIT(_xlfn.TEXTJOIN("|",,F355),"Feed Ingredient--","|",TRUE),2),"----",""),"")</f>
        <v>Forage Plants--Forage Trees--Faidherbia albida--Faidherbia albida Pods--</v>
      </c>
      <c r="H355" s="143" t="str">
        <f t="shared" si="29"/>
        <v>Forage Plants--Forage Trees--Faidherbia albida--Faidherbia albida Pods</v>
      </c>
      <c r="I355" s="143">
        <f t="shared" si="30"/>
        <v>3</v>
      </c>
      <c r="J355" s="143" t="str">
        <f t="shared" si="31"/>
        <v>Forage Plants--Forage Trees--Faidherbia albida</v>
      </c>
      <c r="K355" s="143" t="str" cm="1">
        <f t="array" ref="K355">IF(G355&lt;&gt;"",_xlfn.TEXTJOIN(";",TRUE,
CONCATENATE(A355,"$",H355),
IF(E355="","",IF(I355&lt;&gt;0,CONCATENATE(A355,"$",J355,"--",_xlfn.TEXTSPLIT(E355,";",TRUE,FALSE)),CONCATENATE(A355,"$",_xlfn.TEXTSPLIT(E355,";",TRUE,FALSE))))),"")</f>
        <v>AOM_002049$Forage Plants--Forage Trees--Faidherbia albida--Faidherbia albida Pods;AOM_002049$Forage Plants--Forage Trees--Faidherbia albida--White Acacia Pods;AOM_002049$Forage Plants--Forage Trees--Faidherbia albida--Acacia albida Pods</v>
      </c>
      <c r="L355" s="144" t="str">
        <v>AOM_002106$Crop Product--Cash Crops Products--Cocoa--Theobroma cacao Bean Cake</v>
      </c>
      <c r="M355" s="144" t="str" cm="1">
        <f t="array" ref="M355:N355">IF(L355&lt;&gt;"",_xlfn.TEXTSPLIT(L355, "$"),"")</f>
        <v>AOM_002106</v>
      </c>
      <c r="N355" s="144" t="str">
        <v>Crop Product--Cash Crops Products--Cocoa--Theobroma cacao Bean Cake</v>
      </c>
      <c r="O355" s="144" t="str" cm="1">
        <f t="array" ref="O355">IF(L355&lt;&gt;"",_xlfn.CHOOSECOLS(_xlfn.TEXTSPLIT(N355,"--"),1),"")</f>
        <v>Crop Product</v>
      </c>
      <c r="P355" s="144" t="str" cm="1">
        <f t="array" ref="P355">IF(L355&lt;&gt;"",IFERROR(_xlfn.CHOOSECOLS(_xlfn.TEXTSPLIT(N355,"--"),2),""),"")</f>
        <v>Cash Crops Products</v>
      </c>
      <c r="Q355" s="144" t="str">
        <f t="shared" si="32"/>
        <v>Cocoa--Theobroma cacao Bean Cake</v>
      </c>
    </row>
    <row r="356" spans="1:17" ht="15" thickBot="1" x14ac:dyDescent="0.4">
      <c r="A356" s="145" t="str">
        <v>AOM_001588</v>
      </c>
      <c r="B356" s="145" t="str">
        <v>Ficus spp</v>
      </c>
      <c r="C356" s="145" t="str">
        <v/>
      </c>
      <c r="D356" s="145" t="str">
        <v>Ficus spp</v>
      </c>
      <c r="E356" s="145" t="str">
        <f t="shared" si="28"/>
        <v>Ficus spp</v>
      </c>
      <c r="F356" s="145" t="str">
        <v>Management--Livestock Management--Feed Characteristic--Feed Composition--Feed Ingredient--Forage Plants--Forage Trees--Ficus spp----</v>
      </c>
      <c r="G356" s="143" t="str" cm="1">
        <f t="array" ref="G356">IFERROR(SUBSTITUTE(_xlfn.CHOOSECOLS(_xlfn.TEXTSPLIT(_xlfn.TEXTJOIN("|",,F356),"Feed Ingredient--","|",TRUE),2),"----",""),"")</f>
        <v>Forage Plants--Forage Trees--Ficus spp</v>
      </c>
      <c r="H356" s="143" t="str">
        <f t="shared" si="29"/>
        <v>Forage Plants--Forage Trees--Ficus spp</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AOM_001588$Forage Plants--Forage Trees--Ficus spp;AOM_001588$Forage Plants--Forage Trees--Ficus spp</v>
      </c>
      <c r="L356" s="145" t="str">
        <v>AOM_000647$Crop Product--Cereal Products--Barley--Barley Grain</v>
      </c>
      <c r="M356" s="145" t="str" cm="1">
        <f t="array" ref="M356:N356">IF(L356&lt;&gt;"",_xlfn.TEXTSPLIT(L356, "$"),"")</f>
        <v>AOM_000647</v>
      </c>
      <c r="N356" s="145" t="str">
        <v>Crop Product--Cereal Products--Barley--Barley Grain</v>
      </c>
      <c r="O356" s="145" t="str" cm="1">
        <f t="array" ref="O356">IF(L356&lt;&gt;"",_xlfn.CHOOSECOLS(_xlfn.TEXTSPLIT(N356,"--"),1),"")</f>
        <v>Crop Product</v>
      </c>
      <c r="P356" s="145" t="str" cm="1">
        <f t="array" ref="P356">IF(L356&lt;&gt;"",IFERROR(_xlfn.CHOOSECOLS(_xlfn.TEXTSPLIT(N356,"--"),2),""),"")</f>
        <v>Cereal Products</v>
      </c>
      <c r="Q356" s="145" t="str">
        <f t="shared" si="32"/>
        <v>Barley--Barley Grain</v>
      </c>
    </row>
    <row r="357" spans="1:17" ht="15" thickBot="1" x14ac:dyDescent="0.4">
      <c r="A357" s="144" t="str">
        <v>AOM_002053</v>
      </c>
      <c r="B357" s="144" t="str">
        <v>Ficus natalensis Leaves</v>
      </c>
      <c r="C357" s="144" t="str">
        <v/>
      </c>
      <c r="D357" s="144" t="str">
        <v>Ficus natalensis Leaves</v>
      </c>
      <c r="E357" s="144" t="str">
        <f t="shared" si="28"/>
        <v>Ficus natalensis Leaves</v>
      </c>
      <c r="F357" s="144" t="str">
        <v>Management--Livestock Management--Feed Characteristic--Feed Composition--Feed Ingredient--Forage Plants--Forage Trees--Ficus natalensis Leaves----</v>
      </c>
      <c r="G357" s="143" t="str" cm="1">
        <f t="array" ref="G357">IFERROR(SUBSTITUTE(_xlfn.CHOOSECOLS(_xlfn.TEXTSPLIT(_xlfn.TEXTJOIN("|",,F357),"Feed Ingredient--","|",TRUE),2),"----",""),"")</f>
        <v>Forage Plants--Forage Trees--Ficus natalensis Leaves</v>
      </c>
      <c r="H357" s="143" t="str">
        <f t="shared" si="29"/>
        <v>Forage Plants--Forage Trees--Ficus natalensis Leaves</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AOM_002053$Forage Plants--Forage Trees--Ficus natalensis Leaves;AOM_002053$Forage Plants--Forage Trees--Ficus natalensis Leaves</v>
      </c>
      <c r="L357" s="144" t="str">
        <v>AOM_000647$Crop Product--Cereal Products--Barley--Hordeum vulgare Grain</v>
      </c>
      <c r="M357" s="144" t="str" cm="1">
        <f t="array" ref="M357:N357">IF(L357&lt;&gt;"",_xlfn.TEXTSPLIT(L357, "$"),"")</f>
        <v>AOM_000647</v>
      </c>
      <c r="N357" s="144" t="str">
        <v>Crop Product--Cereal Products--Barley--Hordeum vulgare Grain</v>
      </c>
      <c r="O357" s="144" t="str" cm="1">
        <f t="array" ref="O357">IF(L357&lt;&gt;"",_xlfn.CHOOSECOLS(_xlfn.TEXTSPLIT(N357,"--"),1),"")</f>
        <v>Crop Product</v>
      </c>
      <c r="P357" s="144" t="str" cm="1">
        <f t="array" ref="P357">IF(L357&lt;&gt;"",IFERROR(_xlfn.CHOOSECOLS(_xlfn.TEXTSPLIT(N357,"--"),2),""),"")</f>
        <v>Cereal Products</v>
      </c>
      <c r="Q357" s="144" t="str">
        <f t="shared" si="32"/>
        <v>Barley--Hordeum vulgare Grain</v>
      </c>
    </row>
    <row r="358" spans="1:17" ht="15" thickBot="1" x14ac:dyDescent="0.4">
      <c r="A358" s="145" t="str">
        <v>AOM_002054</v>
      </c>
      <c r="B358" s="145" t="str">
        <v>Ficus polita</v>
      </c>
      <c r="C358" s="145" t="str">
        <v/>
      </c>
      <c r="D358" s="145" t="str">
        <v>Ficus polita</v>
      </c>
      <c r="E358" s="145" t="str">
        <f t="shared" si="28"/>
        <v>Ficus polita</v>
      </c>
      <c r="F358" s="145" t="str">
        <v>Management--Livestock Management--Feed Characteristic--Feed Composition--Feed Ingredient--Forage Plants--Forage Trees--Ficus polita----</v>
      </c>
      <c r="G358" s="143" t="str" cm="1">
        <f t="array" ref="G358">IFERROR(SUBSTITUTE(_xlfn.CHOOSECOLS(_xlfn.TEXTSPLIT(_xlfn.TEXTJOIN("|",,F358),"Feed Ingredient--","|",TRUE),2),"----",""),"")</f>
        <v>Forage Plants--Forage Trees--Ficus polita</v>
      </c>
      <c r="H358" s="143" t="str">
        <f t="shared" si="29"/>
        <v>Forage Plants--Forage Trees--Ficus polita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AOM_002054$Forage Plants--Forage Trees--Ficus polita;AOM_002054$Forage Plants--Forage Trees--Ficus polita</v>
      </c>
      <c r="L358" s="145" t="str">
        <v>AOM_001202$Crop Product--Cereal Products--Barley</v>
      </c>
      <c r="M358" s="145" t="str" cm="1">
        <f t="array" ref="M358:N358">IF(L358&lt;&gt;"",_xlfn.TEXTSPLIT(L358, "$"),"")</f>
        <v>AOM_001202</v>
      </c>
      <c r="N358" s="145" t="str">
        <v>Crop Product--Cereal Products--Barley</v>
      </c>
      <c r="O358" s="145" t="str" cm="1">
        <f t="array" ref="O358">IF(L358&lt;&gt;"",_xlfn.CHOOSECOLS(_xlfn.TEXTSPLIT(N358,"--"),1),"")</f>
        <v>Crop Product</v>
      </c>
      <c r="P358" s="145" t="str" cm="1">
        <f t="array" ref="P358">IF(L358&lt;&gt;"",IFERROR(_xlfn.CHOOSECOLS(_xlfn.TEXTSPLIT(N358,"--"),2),""),"")</f>
        <v>Cereal Products</v>
      </c>
      <c r="Q358" s="145" t="str">
        <f t="shared" si="32"/>
        <v>Barley</v>
      </c>
    </row>
    <row r="359" spans="1:17" ht="15" thickBot="1" x14ac:dyDescent="0.4">
      <c r="A359" s="144" t="str">
        <v>AOM_001148</v>
      </c>
      <c r="B359" s="144" t="str">
        <v>Ficus thonningii Leaves</v>
      </c>
      <c r="C359" s="144" t="str">
        <v/>
      </c>
      <c r="D359" s="144" t="str">
        <v>Ficus thonningii Leaves</v>
      </c>
      <c r="E359" s="144" t="str">
        <f t="shared" si="28"/>
        <v>Ficus thonningii Leaves</v>
      </c>
      <c r="F359" s="144" t="str">
        <v>Management--Livestock Management--Feed Characteristic--Feed Composition--Feed Ingredient--Forage Plants--Forage Trees--Ficus thonningii --Ficus thonningii Leaves--</v>
      </c>
      <c r="G359" s="143" t="str" cm="1">
        <f t="array" ref="G359">IFERROR(SUBSTITUTE(_xlfn.CHOOSECOLS(_xlfn.TEXTSPLIT(_xlfn.TEXTJOIN("|",,F359),"Feed Ingredient--","|",TRUE),2),"----",""),"")</f>
        <v>Forage Plants--Forage Trees--Ficus thonningii --Ficus thonningii Leaves--</v>
      </c>
      <c r="H359" s="143" t="str">
        <f t="shared" si="29"/>
        <v>Forage Plants--Forage Trees--Ficus thonningii --Ficus thonningii Leaves</v>
      </c>
      <c r="I359" s="143">
        <f t="shared" si="30"/>
        <v>3</v>
      </c>
      <c r="J359" s="143" t="str">
        <f t="shared" si="31"/>
        <v xml:space="preserve">Forage Plants--Forage Trees--Ficus thonningii </v>
      </c>
      <c r="K359" s="143" t="str" cm="1">
        <f t="array" ref="K359">IF(G359&lt;&gt;"",_xlfn.TEXTJOIN(";",TRUE,
CONCATENATE(A359,"$",H359),
IF(E359="","",IF(I359&lt;&gt;0,CONCATENATE(A359,"$",J359,"--",_xlfn.TEXTSPLIT(E359,";",TRUE,FALSE)),CONCATENATE(A359,"$",_xlfn.TEXTSPLIT(E359,";",TRUE,FALSE))))),"")</f>
        <v>AOM_001148$Forage Plants--Forage Trees--Ficus thonningii --Ficus thonningii Leaves;AOM_001148$Forage Plants--Forage Trees--Ficus thonningii --Ficus thonningii Leaves</v>
      </c>
      <c r="L359" s="144" t="str">
        <v>AOM_001202$Crop Product--Cereal Products--Hordeum vulgare</v>
      </c>
      <c r="M359" s="144" t="str" cm="1">
        <f t="array" ref="M359:N359">IF(L359&lt;&gt;"",_xlfn.TEXTSPLIT(L359, "$"),"")</f>
        <v>AOM_001202</v>
      </c>
      <c r="N359" s="144" t="str">
        <v>Crop Product--Cereal Products--Hordeum vulgare</v>
      </c>
      <c r="O359" s="144" t="str" cm="1">
        <f t="array" ref="O359">IF(L359&lt;&gt;"",_xlfn.CHOOSECOLS(_xlfn.TEXTSPLIT(N359,"--"),1),"")</f>
        <v>Crop Product</v>
      </c>
      <c r="P359" s="144" t="str" cm="1">
        <f t="array" ref="P359">IF(L359&lt;&gt;"",IFERROR(_xlfn.CHOOSECOLS(_xlfn.TEXTSPLIT(N359,"--"),2),""),"")</f>
        <v>Cereal Products</v>
      </c>
      <c r="Q359" s="144" t="str">
        <f t="shared" si="32"/>
        <v>Hordeum vulgare</v>
      </c>
    </row>
    <row r="360" spans="1:17" ht="15" thickBot="1" x14ac:dyDescent="0.4">
      <c r="A360" s="145" t="str">
        <v>AOM_001800</v>
      </c>
      <c r="B360" s="145" t="str">
        <v>Gliciridia sepium Leaves</v>
      </c>
      <c r="C360" s="145" t="str">
        <v/>
      </c>
      <c r="D360" s="145" t="str">
        <v>Gliciridia sepium Leaves</v>
      </c>
      <c r="E360" s="145" t="str">
        <f t="shared" si="28"/>
        <v>Gliciridia sepium Leaves</v>
      </c>
      <c r="F360" s="145" t="str">
        <v>Management--Livestock Management--Feed Characteristic--Feed Composition--Feed Ingredient--Forage Plants--Forage Trees--Gliciridia sepium--Gliciridia sepium Leaves--</v>
      </c>
      <c r="G360" s="143" t="str" cm="1">
        <f t="array" ref="G360">IFERROR(SUBSTITUTE(_xlfn.CHOOSECOLS(_xlfn.TEXTSPLIT(_xlfn.TEXTJOIN("|",,F360),"Feed Ingredient--","|",TRUE),2),"----",""),"")</f>
        <v>Forage Plants--Forage Trees--Gliciridia sepium--Gliciridia sepium Leaves--</v>
      </c>
      <c r="H360" s="143" t="str">
        <f t="shared" si="29"/>
        <v>Forage Plants--Forage Trees--Gliciridia sepium--Gliciridia sepium Leaves</v>
      </c>
      <c r="I360" s="143">
        <f t="shared" si="30"/>
        <v>3</v>
      </c>
      <c r="J360" s="143" t="str">
        <f t="shared" si="31"/>
        <v>Forage Plants--Forage Trees--Gliciridia sepium</v>
      </c>
      <c r="K360" s="143" t="str" cm="1">
        <f t="array" ref="K360">IF(G360&lt;&gt;"",_xlfn.TEXTJOIN(";",TRUE,
CONCATENATE(A360,"$",H360),
IF(E360="","",IF(I360&lt;&gt;0,CONCATENATE(A360,"$",J360,"--",_xlfn.TEXTSPLIT(E360,";",TRUE,FALSE)),CONCATENATE(A360,"$",_xlfn.TEXTSPLIT(E360,";",TRUE,FALSE))))),"")</f>
        <v>AOM_001800$Forage Plants--Forage Trees--Gliciridia sepium--Gliciridia sepium Leaves;AOM_001800$Forage Plants--Forage Trees--Gliciridia sepium--Gliciridia sepium Leaves</v>
      </c>
      <c r="L360" s="145" t="str">
        <v>AOM_000648$Crop Product--Cereal Products--Maize</v>
      </c>
      <c r="M360" s="145" t="str" cm="1">
        <f t="array" ref="M360:N360">IF(L360&lt;&gt;"",_xlfn.TEXTSPLIT(L360, "$"),"")</f>
        <v>AOM_000648</v>
      </c>
      <c r="N360" s="145" t="str">
        <v>Crop Product--Cereal Products--Maize</v>
      </c>
      <c r="O360" s="145" t="str" cm="1">
        <f t="array" ref="O360">IF(L360&lt;&gt;"",_xlfn.CHOOSECOLS(_xlfn.TEXTSPLIT(N360,"--"),1),"")</f>
        <v>Crop Product</v>
      </c>
      <c r="P360" s="145" t="str" cm="1">
        <f t="array" ref="P360">IF(L360&lt;&gt;"",IFERROR(_xlfn.CHOOSECOLS(_xlfn.TEXTSPLIT(N360,"--"),2),""),"")</f>
        <v>Cereal Products</v>
      </c>
      <c r="Q360" s="145" t="str">
        <f t="shared" si="32"/>
        <v>Maize</v>
      </c>
    </row>
    <row r="361" spans="1:17" ht="15" thickBot="1" x14ac:dyDescent="0.4">
      <c r="A361" s="144" t="str">
        <v>AOM_001797</v>
      </c>
      <c r="B361" s="144" t="str">
        <v>Gliciridia sepium</v>
      </c>
      <c r="C361" s="144" t="str">
        <v/>
      </c>
      <c r="D361" s="144" t="str">
        <v>Gliciridia sepium</v>
      </c>
      <c r="E361" s="144" t="str">
        <f t="shared" si="28"/>
        <v>Gliciridia sepium</v>
      </c>
      <c r="F361" s="144" t="str">
        <v>Management--Livestock Management--Feed Characteristic--Feed Composition--Feed Ingredient--Forage Plants--Forage Trees--Gliciridia sepium----</v>
      </c>
      <c r="G361" s="143" t="str" cm="1">
        <f t="array" ref="G361">IFERROR(SUBSTITUTE(_xlfn.CHOOSECOLS(_xlfn.TEXTSPLIT(_xlfn.TEXTJOIN("|",,F361),"Feed Ingredient--","|",TRUE),2),"----",""),"")</f>
        <v>Forage Plants--Forage Trees--Gliciridia sepium</v>
      </c>
      <c r="H361" s="143" t="str">
        <f t="shared" si="29"/>
        <v>Forage Plants--Forage Trees--Gliciridia sepium</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AOM_001797$Forage Plants--Forage Trees--Gliciridia sepium;AOM_001797$Forage Plants--Forage Trees--Gliciridia sepium</v>
      </c>
      <c r="L361" s="144" t="str">
        <v>AOM_000648$Crop Product--Cereal Products--Corn</v>
      </c>
      <c r="M361" s="144" t="str" cm="1">
        <f t="array" ref="M361:N361">IF(L361&lt;&gt;"",_xlfn.TEXTSPLIT(L361, "$"),"")</f>
        <v>AOM_000648</v>
      </c>
      <c r="N361" s="144" t="str">
        <v>Crop Product--Cereal Products--Corn</v>
      </c>
      <c r="O361" s="144" t="str" cm="1">
        <f t="array" ref="O361">IF(L361&lt;&gt;"",_xlfn.CHOOSECOLS(_xlfn.TEXTSPLIT(N361,"--"),1),"")</f>
        <v>Crop Product</v>
      </c>
      <c r="P361" s="144" t="str" cm="1">
        <f t="array" ref="P361">IF(L361&lt;&gt;"",IFERROR(_xlfn.CHOOSECOLS(_xlfn.TEXTSPLIT(N361,"--"),2),""),"")</f>
        <v>Cereal Products</v>
      </c>
      <c r="Q361" s="144" t="str">
        <f t="shared" si="32"/>
        <v>Corn</v>
      </c>
    </row>
    <row r="362" spans="1:17" ht="15" thickBot="1" x14ac:dyDescent="0.4">
      <c r="A362" s="145" t="str">
        <v>AOM_001150</v>
      </c>
      <c r="B362" s="145" t="str">
        <v>Gliricidia sepium Leaves and Soft Twig</v>
      </c>
      <c r="C362" s="145" t="str">
        <v/>
      </c>
      <c r="D362" s="145" t="str">
        <v>Gliricidia sepium Leaves and Soft Twig</v>
      </c>
      <c r="E362" s="145" t="str">
        <f t="shared" si="28"/>
        <v>Gliricidia sepium Leaves and Soft Twig</v>
      </c>
      <c r="F362" s="145" t="str">
        <v>Management--Livestock Management--Feed Characteristic--Feed Composition--Feed Ingredient--Forage Plants--Forage Trees--Gliricidia sepium--Gliricidia sepium Leaves and Soft Twig--</v>
      </c>
      <c r="G362" s="143" t="str" cm="1">
        <f t="array" ref="G362">IFERROR(SUBSTITUTE(_xlfn.CHOOSECOLS(_xlfn.TEXTSPLIT(_xlfn.TEXTJOIN("|",,F362),"Feed Ingredient--","|",TRUE),2),"----",""),"")</f>
        <v>Forage Plants--Forage Trees--Gliricidia sepium--Gliricidia sepium Leaves and Soft Twig--</v>
      </c>
      <c r="H362" s="143" t="str">
        <f t="shared" si="29"/>
        <v>Forage Plants--Forage Trees--Gliricidia sepium--Gliricidia sepium Leaves and Soft Twig</v>
      </c>
      <c r="I362" s="143">
        <f t="shared" si="30"/>
        <v>3</v>
      </c>
      <c r="J362" s="143" t="str">
        <f t="shared" si="31"/>
        <v>Forage Plants--Forage Trees--Gliricidia sepium</v>
      </c>
      <c r="K362" s="143" t="str" cm="1">
        <f t="array" ref="K362">IF(G362&lt;&gt;"",_xlfn.TEXTJOIN(";",TRUE,
CONCATENATE(A362,"$",H362),
IF(E362="","",IF(I362&lt;&gt;0,CONCATENATE(A362,"$",J362,"--",_xlfn.TEXTSPLIT(E362,";",TRUE,FALSE)),CONCATENATE(A362,"$",_xlfn.TEXTSPLIT(E362,";",TRUE,FALSE))))),"")</f>
        <v>AOM_001150$Forage Plants--Forage Trees--Gliricidia sepium--Gliricidia sepium Leaves and Soft Twig;AOM_001150$Forage Plants--Forage Trees--Gliricidia sepium--Gliricidia sepium Leaves and Soft Twig</v>
      </c>
      <c r="L362" s="145" t="str">
        <v>AOM_000648$Crop Product--Cereal Products--Snap Corn</v>
      </c>
      <c r="M362" s="145" t="str" cm="1">
        <f t="array" ref="M362:N362">IF(L362&lt;&gt;"",_xlfn.TEXTSPLIT(L362, "$"),"")</f>
        <v>AOM_000648</v>
      </c>
      <c r="N362" s="145" t="str">
        <v>Crop Product--Cereal Products--Snap Corn</v>
      </c>
      <c r="O362" s="145" t="str" cm="1">
        <f t="array" ref="O362">IF(L362&lt;&gt;"",_xlfn.CHOOSECOLS(_xlfn.TEXTSPLIT(N362,"--"),1),"")</f>
        <v>Crop Product</v>
      </c>
      <c r="P362" s="145" t="str" cm="1">
        <f t="array" ref="P362">IF(L362&lt;&gt;"",IFERROR(_xlfn.CHOOSECOLS(_xlfn.TEXTSPLIT(N362,"--"),2),""),"")</f>
        <v>Cereal Products</v>
      </c>
      <c r="Q362" s="145" t="str">
        <f t="shared" si="32"/>
        <v>Snap Corn</v>
      </c>
    </row>
    <row r="363" spans="1:17" ht="15" thickBot="1" x14ac:dyDescent="0.4">
      <c r="A363" s="144" t="str">
        <v>AOM_003083</v>
      </c>
      <c r="B363" s="144" t="str">
        <v>Gmelina arborea Leaves</v>
      </c>
      <c r="C363" s="144" t="str">
        <v/>
      </c>
      <c r="D363" s="144" t="str">
        <v/>
      </c>
      <c r="E363" s="144" t="str">
        <f t="shared" si="28"/>
        <v/>
      </c>
      <c r="F363" s="144" t="str">
        <v>Management--Livestock Management--Feed Characteristic--Feed Composition--Feed Ingredient--Forage Plants--Forage Trees--Gmelina arborea--Gmelina arborea Leaves--</v>
      </c>
      <c r="G363" s="143" t="str" cm="1">
        <f t="array" ref="G363">IFERROR(SUBSTITUTE(_xlfn.CHOOSECOLS(_xlfn.TEXTSPLIT(_xlfn.TEXTJOIN("|",,F363),"Feed Ingredient--","|",TRUE),2),"----",""),"")</f>
        <v>Forage Plants--Forage Trees--Gmelina arborea--Gmelina arborea Leaves--</v>
      </c>
      <c r="H363" s="143" t="str">
        <f t="shared" si="29"/>
        <v>Forage Plants--Forage Trees--Gmelina arborea--Gmelina arborea Leaves</v>
      </c>
      <c r="I363" s="143">
        <f t="shared" si="30"/>
        <v>3</v>
      </c>
      <c r="J363" s="143" t="str">
        <f t="shared" si="31"/>
        <v>Forage Plants--Forage Trees--Gmelina arborea</v>
      </c>
      <c r="K363" s="143" t="str" cm="1">
        <f t="array" ref="K363">IF(G363&lt;&gt;"",_xlfn.TEXTJOIN(";",TRUE,
CONCATENATE(A363,"$",H363),
IF(E363="","",IF(I363&lt;&gt;0,CONCATENATE(A363,"$",J363,"--",_xlfn.TEXTSPLIT(E363,";",TRUE,FALSE)),CONCATENATE(A363,"$",_xlfn.TEXTSPLIT(E363,";",TRUE,FALSE))))),"")</f>
        <v>AOM_003083$Forage Plants--Forage Trees--Gmelina arborea--Gmelina arborea Leaves</v>
      </c>
      <c r="L363" s="144" t="str">
        <v>AOM_000648$Crop Product--Cereal Products--Zea mays</v>
      </c>
      <c r="M363" s="144" t="str" cm="1">
        <f t="array" ref="M363:N363">IF(L363&lt;&gt;"",_xlfn.TEXTSPLIT(L363, "$"),"")</f>
        <v>AOM_000648</v>
      </c>
      <c r="N363" s="144" t="str">
        <v>Crop Product--Cereal Products--Zea mays</v>
      </c>
      <c r="O363" s="144" t="str" cm="1">
        <f t="array" ref="O363">IF(L363&lt;&gt;"",_xlfn.CHOOSECOLS(_xlfn.TEXTSPLIT(N363,"--"),1),"")</f>
        <v>Crop Product</v>
      </c>
      <c r="P363" s="144" t="str" cm="1">
        <f t="array" ref="P363">IF(L363&lt;&gt;"",IFERROR(_xlfn.CHOOSECOLS(_xlfn.TEXTSPLIT(N363,"--"),2),""),"")</f>
        <v>Cereal Products</v>
      </c>
      <c r="Q363" s="144" t="str">
        <f t="shared" si="32"/>
        <v>Zea mays</v>
      </c>
    </row>
    <row r="364" spans="1:17" ht="15" thickBot="1" x14ac:dyDescent="0.4">
      <c r="A364" s="145" t="str">
        <v>AOM_001967</v>
      </c>
      <c r="B364" s="145" t="str">
        <v>Grewia spp.</v>
      </c>
      <c r="C364" s="145" t="str">
        <v/>
      </c>
      <c r="D364" s="145" t="str">
        <v>Grewia spp.</v>
      </c>
      <c r="E364" s="145" t="str">
        <f t="shared" si="28"/>
        <v>Grewia spp.</v>
      </c>
      <c r="F364" s="145" t="str">
        <v>Management--Livestock Management--Feed Characteristic--Feed Composition--Feed Ingredient--Forage Plants--Forage Trees--Grewia spp.----</v>
      </c>
      <c r="G364" s="143" t="str" cm="1">
        <f t="array" ref="G364">IFERROR(SUBSTITUTE(_xlfn.CHOOSECOLS(_xlfn.TEXTSPLIT(_xlfn.TEXTJOIN("|",,F364),"Feed Ingredient--","|",TRUE),2),"----",""),"")</f>
        <v>Forage Plants--Forage Trees--Grewia spp.</v>
      </c>
      <c r="H364" s="143" t="str">
        <f t="shared" si="29"/>
        <v>Forage Plants--Forage Trees--Grewia spp.</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AOM_001967$Forage Plants--Forage Trees--Grewia spp.;AOM_001967$Forage Plants--Forage Trees--Grewia spp.</v>
      </c>
      <c r="L364" s="145" t="str">
        <v>AOM_000649$Crop Product--Cereal Products--Maize--Maize Grain</v>
      </c>
      <c r="M364" s="145" t="str" cm="1">
        <f t="array" ref="M364:N364">IF(L364&lt;&gt;"",_xlfn.TEXTSPLIT(L364, "$"),"")</f>
        <v>AOM_000649</v>
      </c>
      <c r="N364" s="145" t="str">
        <v>Crop Product--Cereal Products--Maize--Maize Grain</v>
      </c>
      <c r="O364" s="145" t="str" cm="1">
        <f t="array" ref="O364">IF(L364&lt;&gt;"",_xlfn.CHOOSECOLS(_xlfn.TEXTSPLIT(N364,"--"),1),"")</f>
        <v>Crop Product</v>
      </c>
      <c r="P364" s="145" t="str" cm="1">
        <f t="array" ref="P364">IF(L364&lt;&gt;"",IFERROR(_xlfn.CHOOSECOLS(_xlfn.TEXTSPLIT(N364,"--"),2),""),"")</f>
        <v>Cereal Products</v>
      </c>
      <c r="Q364" s="145" t="str">
        <f t="shared" si="32"/>
        <v>Maize--Maize Grain</v>
      </c>
    </row>
    <row r="365" spans="1:17" ht="15" thickBot="1" x14ac:dyDescent="0.4">
      <c r="A365" s="144" t="str">
        <v>AOM_002090</v>
      </c>
      <c r="B365" s="144" t="str">
        <v>Harissonia abyssinica Leaves</v>
      </c>
      <c r="C365" s="144" t="str">
        <v/>
      </c>
      <c r="D365" s="144" t="str">
        <v>Harissonia abyssinica Leaves</v>
      </c>
      <c r="E365" s="144" t="str">
        <f t="shared" si="28"/>
        <v>Harissonia abyssinica Leaves</v>
      </c>
      <c r="F365" s="144" t="str">
        <v>Management--Livestock Management--Feed Characteristic--Feed Composition--Feed Ingredient--Forage Plants--Forage Trees--Harissonia abyssinica--Harissonia abyssinica Leaves--</v>
      </c>
      <c r="G365" s="143" t="str" cm="1">
        <f t="array" ref="G365">IFERROR(SUBSTITUTE(_xlfn.CHOOSECOLS(_xlfn.TEXTSPLIT(_xlfn.TEXTJOIN("|",,F365),"Feed Ingredient--","|",TRUE),2),"----",""),"")</f>
        <v>Forage Plants--Forage Trees--Harissonia abyssinica--Harissonia abyssinica Leaves--</v>
      </c>
      <c r="H365" s="143" t="str">
        <f t="shared" si="29"/>
        <v>Forage Plants--Forage Trees--Harissonia abyssinica--Harissonia abyssinica Leaves</v>
      </c>
      <c r="I365" s="143">
        <f t="shared" si="30"/>
        <v>3</v>
      </c>
      <c r="J365" s="143" t="str">
        <f t="shared" si="31"/>
        <v>Forage Plants--Forage Trees--Harissonia abyssinica</v>
      </c>
      <c r="K365" s="143" t="str" cm="1">
        <f t="array" ref="K365">IF(G365&lt;&gt;"",_xlfn.TEXTJOIN(";",TRUE,
CONCATENATE(A365,"$",H365),
IF(E365="","",IF(I365&lt;&gt;0,CONCATENATE(A365,"$",J365,"--",_xlfn.TEXTSPLIT(E365,";",TRUE,FALSE)),CONCATENATE(A365,"$",_xlfn.TEXTSPLIT(E365,";",TRUE,FALSE))))),"")</f>
        <v>AOM_002090$Forage Plants--Forage Trees--Harissonia abyssinica--Harissonia abyssinica Leaves;AOM_002090$Forage Plants--Forage Trees--Harissonia abyssinica--Harissonia abyssinica Leaves</v>
      </c>
      <c r="L365" s="144" t="str">
        <v>AOM_000649$Crop Product--Cereal Products--Maize--Corn Grain</v>
      </c>
      <c r="M365" s="144" t="str" cm="1">
        <f t="array" ref="M365:N365">IF(L365&lt;&gt;"",_xlfn.TEXTSPLIT(L365, "$"),"")</f>
        <v>AOM_000649</v>
      </c>
      <c r="N365" s="144" t="str">
        <v>Crop Product--Cereal Products--Maize--Corn Grain</v>
      </c>
      <c r="O365" s="144" t="str" cm="1">
        <f t="array" ref="O365">IF(L365&lt;&gt;"",_xlfn.CHOOSECOLS(_xlfn.TEXTSPLIT(N365,"--"),1),"")</f>
        <v>Crop Product</v>
      </c>
      <c r="P365" s="144" t="str" cm="1">
        <f t="array" ref="P365">IF(L365&lt;&gt;"",IFERROR(_xlfn.CHOOSECOLS(_xlfn.TEXTSPLIT(N365,"--"),2),""),"")</f>
        <v>Cereal Products</v>
      </c>
      <c r="Q365" s="144" t="str">
        <f t="shared" si="32"/>
        <v>Maize--Corn Grain</v>
      </c>
    </row>
    <row r="366" spans="1:17" ht="15" thickBot="1" x14ac:dyDescent="0.4">
      <c r="A366" s="145" t="str">
        <v>AOM_001153</v>
      </c>
      <c r="B366" s="145" t="str">
        <v>Hoodia gordonii</v>
      </c>
      <c r="C366" s="145" t="str">
        <v/>
      </c>
      <c r="D366" s="145" t="str">
        <v>Hoodia gordonii</v>
      </c>
      <c r="E366" s="145" t="str">
        <f t="shared" si="28"/>
        <v>Hoodia gordonii</v>
      </c>
      <c r="F366" s="145" t="str">
        <v>Management--Livestock Management--Feed Characteristic--Feed Composition--Feed Ingredient--Forage Plants--Forage Trees--Hoodia gordonii----</v>
      </c>
      <c r="G366" s="143" t="str" cm="1">
        <f t="array" ref="G366">IFERROR(SUBSTITUTE(_xlfn.CHOOSECOLS(_xlfn.TEXTSPLIT(_xlfn.TEXTJOIN("|",,F366),"Feed Ingredient--","|",TRUE),2),"----",""),"")</f>
        <v>Forage Plants--Forage Trees--Hoodia gordonii</v>
      </c>
      <c r="H366" s="143" t="str">
        <f t="shared" si="29"/>
        <v>Forage Plants--Forage Trees--Hoodia gordonii</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AOM_001153$Forage Plants--Forage Trees--Hoodia gordonii;AOM_001153$Forage Plants--Forage Trees--Hoodia gordonii</v>
      </c>
      <c r="L366" s="145" t="str">
        <v>AOM_000649$Crop Product--Cereal Products--Maize--Zea mays Grain</v>
      </c>
      <c r="M366" s="145" t="str" cm="1">
        <f t="array" ref="M366:N366">IF(L366&lt;&gt;"",_xlfn.TEXTSPLIT(L366, "$"),"")</f>
        <v>AOM_000649</v>
      </c>
      <c r="N366" s="145" t="str">
        <v>Crop Product--Cereal Products--Maize--Zea mays Grain</v>
      </c>
      <c r="O366" s="145" t="str" cm="1">
        <f t="array" ref="O366">IF(L366&lt;&gt;"",_xlfn.CHOOSECOLS(_xlfn.TEXTSPLIT(N366,"--"),1),"")</f>
        <v>Crop Product</v>
      </c>
      <c r="P366" s="145" t="str" cm="1">
        <f t="array" ref="P366">IF(L366&lt;&gt;"",IFERROR(_xlfn.CHOOSECOLS(_xlfn.TEXTSPLIT(N366,"--"),2),""),"")</f>
        <v>Cereal Products</v>
      </c>
      <c r="Q366" s="145" t="str">
        <f t="shared" si="32"/>
        <v>Maize--Zea mays Grain</v>
      </c>
    </row>
    <row r="367" spans="1:17" ht="15" thickBot="1" x14ac:dyDescent="0.4">
      <c r="A367" s="144" t="str">
        <v>AOM_001154</v>
      </c>
      <c r="B367" s="144" t="str">
        <v>Jatropha curcas Kernel</v>
      </c>
      <c r="C367" s="144" t="str">
        <v/>
      </c>
      <c r="D367" s="144" t="str">
        <v>Jatropha curcas Kernel</v>
      </c>
      <c r="E367" s="144" t="str">
        <f t="shared" si="28"/>
        <v>Jatropha curcas Kernel</v>
      </c>
      <c r="F367" s="144" t="str">
        <v>Management--Livestock Management--Feed Characteristic--Feed Composition--Feed Ingredient--Forage Plants--Forage Trees--Jatropha curcas--Jatropha curcas Kernel--</v>
      </c>
      <c r="G367" s="143" t="str" cm="1">
        <f t="array" ref="G367">IFERROR(SUBSTITUTE(_xlfn.CHOOSECOLS(_xlfn.TEXTSPLIT(_xlfn.TEXTJOIN("|",,F367),"Feed Ingredient--","|",TRUE),2),"----",""),"")</f>
        <v>Forage Plants--Forage Trees--Jatropha curcas--Jatropha curcas Kernel--</v>
      </c>
      <c r="H367" s="143" t="str">
        <f t="shared" si="29"/>
        <v>Forage Plants--Forage Trees--Jatropha curcas--Jatropha curcas Kernel</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AOM_001154$Forage Plants--Forage Trees--Jatropha curcas--Jatropha curcas Kernel;AOM_001154$Forage Plants--Forage Trees--Jatropha curcas--Jatropha curcas Kernel</v>
      </c>
      <c r="L367" s="144" t="str">
        <v>AOM_000651$Crop Product--Cereal Products--Maize--Maize Oil</v>
      </c>
      <c r="M367" s="144" t="str" cm="1">
        <f t="array" ref="M367:N367">IF(L367&lt;&gt;"",_xlfn.TEXTSPLIT(L367, "$"),"")</f>
        <v>AOM_000651</v>
      </c>
      <c r="N367" s="144" t="str">
        <v>Crop Product--Cereal Products--Maize--Maize Oil</v>
      </c>
      <c r="O367" s="144" t="str" cm="1">
        <f t="array" ref="O367">IF(L367&lt;&gt;"",_xlfn.CHOOSECOLS(_xlfn.TEXTSPLIT(N367,"--"),1),"")</f>
        <v>Crop Product</v>
      </c>
      <c r="P367" s="144" t="str" cm="1">
        <f t="array" ref="P367">IF(L367&lt;&gt;"",IFERROR(_xlfn.CHOOSECOLS(_xlfn.TEXTSPLIT(N367,"--"),2),""),"")</f>
        <v>Cereal Products</v>
      </c>
      <c r="Q367" s="144" t="str">
        <f t="shared" si="32"/>
        <v>Maize--Maize Oil</v>
      </c>
    </row>
    <row r="368" spans="1:17" ht="15" thickBot="1" x14ac:dyDescent="0.4">
      <c r="A368" s="145" t="str">
        <v>AOM_001156</v>
      </c>
      <c r="B368" s="145" t="str">
        <v>Jatropha curcas Seed</v>
      </c>
      <c r="C368" s="145" t="str">
        <v/>
      </c>
      <c r="D368" s="145" t="str">
        <v>Jatropha curcas Seed</v>
      </c>
      <c r="E368" s="145" t="str">
        <f t="shared" si="28"/>
        <v>Jatropha curcas Seed</v>
      </c>
      <c r="F368" s="145" t="str">
        <v>Management--Livestock Management--Feed Characteristic--Feed Composition--Feed Ingredient--Forage Plants--Forage Trees--Jatropha curcas--Jatropha curcas Seed--</v>
      </c>
      <c r="G368" s="143" t="str" cm="1">
        <f t="array" ref="G368">IFERROR(SUBSTITUTE(_xlfn.CHOOSECOLS(_xlfn.TEXTSPLIT(_xlfn.TEXTJOIN("|",,F368),"Feed Ingredient--","|",TRUE),2),"----",""),"")</f>
        <v>Forage Plants--Forage Trees--Jatropha curcas--Jatropha curcas Seed--</v>
      </c>
      <c r="H368" s="143" t="str">
        <f t="shared" si="29"/>
        <v>Forage Plants--Forage Trees--Jatropha curcas--Jatropha curcas Seed</v>
      </c>
      <c r="I368" s="143">
        <f t="shared" si="30"/>
        <v>3</v>
      </c>
      <c r="J368" s="143" t="str">
        <f t="shared" si="31"/>
        <v>Forage Plants--Forage Trees--Jatropha curcas</v>
      </c>
      <c r="K368" s="143" t="str" cm="1">
        <f t="array" ref="K368">IF(G368&lt;&gt;"",_xlfn.TEXTJOIN(";",TRUE,
CONCATENATE(A368,"$",H368),
IF(E368="","",IF(I368&lt;&gt;0,CONCATENATE(A368,"$",J368,"--",_xlfn.TEXTSPLIT(E368,";",TRUE,FALSE)),CONCATENATE(A368,"$",_xlfn.TEXTSPLIT(E368,";",TRUE,FALSE))))),"")</f>
        <v>AOM_001156$Forage Plants--Forage Trees--Jatropha curcas--Jatropha curcas Seed;AOM_001156$Forage Plants--Forage Trees--Jatropha curcas--Jatropha curcas Seed</v>
      </c>
      <c r="L368" s="145" t="str">
        <v>AOM_000651$Crop Product--Cereal Products--Maize--Corn Oil</v>
      </c>
      <c r="M368" s="145" t="str" cm="1">
        <f t="array" ref="M368:N368">IF(L368&lt;&gt;"",_xlfn.TEXTSPLIT(L368, "$"),"")</f>
        <v>AOM_000651</v>
      </c>
      <c r="N368" s="145" t="str">
        <v>Crop Product--Cereal Products--Maize--Corn Oil</v>
      </c>
      <c r="O368" s="145" t="str" cm="1">
        <f t="array" ref="O368">IF(L368&lt;&gt;"",_xlfn.CHOOSECOLS(_xlfn.TEXTSPLIT(N368,"--"),1),"")</f>
        <v>Crop Product</v>
      </c>
      <c r="P368" s="145" t="str" cm="1">
        <f t="array" ref="P368">IF(L368&lt;&gt;"",IFERROR(_xlfn.CHOOSECOLS(_xlfn.TEXTSPLIT(N368,"--"),2),""),"")</f>
        <v>Cereal Products</v>
      </c>
      <c r="Q368" s="145" t="str">
        <f t="shared" si="32"/>
        <v>Maize--Corn Oil</v>
      </c>
    </row>
    <row r="369" spans="1:17" ht="15" thickBot="1" x14ac:dyDescent="0.4">
      <c r="A369" s="144" t="str">
        <v>AOM_000710</v>
      </c>
      <c r="B369" s="144" t="str">
        <v>Leucaena leucocephala</v>
      </c>
      <c r="C369" s="144" t="str">
        <v>Leucaena glauca</v>
      </c>
      <c r="D369" s="144" t="str">
        <v>Leucaena leucocephala</v>
      </c>
      <c r="E369" s="144" t="str">
        <f t="shared" si="28"/>
        <v>Leucaena glauca;Leucaena leucocephala</v>
      </c>
      <c r="F369" s="144" t="str">
        <v>Management--Livestock Management--Feed Characteristic--Feed Composition--Feed Ingredient--Forage Plants--Forage Trees--Leucaena leucocephala----</v>
      </c>
      <c r="G369" s="143" t="str" cm="1">
        <f t="array" ref="G369">IFERROR(SUBSTITUTE(_xlfn.CHOOSECOLS(_xlfn.TEXTSPLIT(_xlfn.TEXTJOIN("|",,F369),"Feed Ingredient--","|",TRUE),2),"----",""),"")</f>
        <v>Forage Plants--Forage Trees--Leucaena leucocephala</v>
      </c>
      <c r="H369" s="143" t="str">
        <f t="shared" si="29"/>
        <v>Forage Plants--Forage Trees--Leucaena leucocephala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AOM_000710$Forage Plants--Forage Trees--Leucaena leucocephala;AOM_000710$Forage Plants--Forage Trees--Leucaena glauca;AOM_000710$Forage Plants--Forage Trees--Leucaena leucocephala</v>
      </c>
      <c r="L369" s="144" t="str">
        <v>AOM_000651$Crop Product--Cereal Products--Maize--Zea mays Oil</v>
      </c>
      <c r="M369" s="144" t="str" cm="1">
        <f t="array" ref="M369:N369">IF(L369&lt;&gt;"",_xlfn.TEXTSPLIT(L369, "$"),"")</f>
        <v>AOM_000651</v>
      </c>
      <c r="N369" s="144" t="str">
        <v>Crop Product--Cereal Products--Maize--Zea mays Oil</v>
      </c>
      <c r="O369" s="144" t="str" cm="1">
        <f t="array" ref="O369">IF(L369&lt;&gt;"",_xlfn.CHOOSECOLS(_xlfn.TEXTSPLIT(N369,"--"),1),"")</f>
        <v>Crop Product</v>
      </c>
      <c r="P369" s="144" t="str" cm="1">
        <f t="array" ref="P369">IF(L369&lt;&gt;"",IFERROR(_xlfn.CHOOSECOLS(_xlfn.TEXTSPLIT(N369,"--"),2),""),"")</f>
        <v>Cereal Products</v>
      </c>
      <c r="Q369" s="144" t="str">
        <f t="shared" si="32"/>
        <v>Maize--Zea mays Oil</v>
      </c>
    </row>
    <row r="370" spans="1:17" ht="15" thickBot="1" x14ac:dyDescent="0.4">
      <c r="A370" s="145" t="str">
        <v>AOM_001672</v>
      </c>
      <c r="B370" s="145" t="str">
        <v>Leucaena leucocephala Leaves</v>
      </c>
      <c r="C370" s="145" t="str">
        <v/>
      </c>
      <c r="D370" s="145" t="str">
        <v>Leucaena leucocephala Leaves</v>
      </c>
      <c r="E370" s="145" t="str">
        <f t="shared" si="28"/>
        <v>Leucaena leucocephala Leaves</v>
      </c>
      <c r="F370" s="145" t="str">
        <v>Management--Livestock Management--Feed Characteristic--Feed Composition--Feed Ingredient--Forage Plants--Forage Trees--Leucaena leucocephala--Leucaena leucocephala Leaves--</v>
      </c>
      <c r="G370" s="143" t="str" cm="1">
        <f t="array" ref="G370">IFERROR(SUBSTITUTE(_xlfn.CHOOSECOLS(_xlfn.TEXTSPLIT(_xlfn.TEXTJOIN("|",,F370),"Feed Ingredient--","|",TRUE),2),"----",""),"")</f>
        <v>Forage Plants--Forage Trees--Leucaena leucocephala--Leucaena leucocephala Leaves--</v>
      </c>
      <c r="H370" s="143" t="str">
        <f t="shared" si="29"/>
        <v>Forage Plants--Forage Trees--Leucaena leucocephala--Leucaena leucocephala Leaves</v>
      </c>
      <c r="I370" s="143">
        <f t="shared" si="30"/>
        <v>3</v>
      </c>
      <c r="J370" s="143" t="str">
        <f t="shared" si="31"/>
        <v>Forage Plants--Forage Trees--Leucaena leucocephala</v>
      </c>
      <c r="K370" s="143" t="str" cm="1">
        <f t="array" ref="K370">IF(G370&lt;&gt;"",_xlfn.TEXTJOIN(";",TRUE,
CONCATENATE(A370,"$",H370),
IF(E370="","",IF(I370&lt;&gt;0,CONCATENATE(A370,"$",J370,"--",_xlfn.TEXTSPLIT(E370,";",TRUE,FALSE)),CONCATENATE(A370,"$",_xlfn.TEXTSPLIT(E370,";",TRUE,FALSE))))),"")</f>
        <v>AOM_001672$Forage Plants--Forage Trees--Leucaena leucocephala--Leucaena leucocephala Leaves;AOM_001672$Forage Plants--Forage Trees--Leucaena leucocephala--Leucaena leucocephala Leaves</v>
      </c>
      <c r="L370" s="145" t="str">
        <v>AOM_001289$Crop Product--Cereal Products--Maize--Maize Starch</v>
      </c>
      <c r="M370" s="145" t="str" cm="1">
        <f t="array" ref="M370:N370">IF(L370&lt;&gt;"",_xlfn.TEXTSPLIT(L370, "$"),"")</f>
        <v>AOM_001289</v>
      </c>
      <c r="N370" s="145" t="str">
        <v>Crop Product--Cereal Products--Maize--Maize Starch</v>
      </c>
      <c r="O370" s="145" t="str" cm="1">
        <f t="array" ref="O370">IF(L370&lt;&gt;"",_xlfn.CHOOSECOLS(_xlfn.TEXTSPLIT(N370,"--"),1),"")</f>
        <v>Crop Product</v>
      </c>
      <c r="P370" s="145" t="str" cm="1">
        <f t="array" ref="P370">IF(L370&lt;&gt;"",IFERROR(_xlfn.CHOOSECOLS(_xlfn.TEXTSPLIT(N370,"--"),2),""),"")</f>
        <v>Cereal Products</v>
      </c>
      <c r="Q370" s="145" t="str">
        <f t="shared" si="32"/>
        <v>Maize--Maize Starch</v>
      </c>
    </row>
    <row r="371" spans="1:17" ht="15" thickBot="1" x14ac:dyDescent="0.4">
      <c r="A371" s="144" t="str">
        <v>AOM_001771</v>
      </c>
      <c r="B371" s="144" t="str">
        <v>Leucaena pallida</v>
      </c>
      <c r="C371" s="144" t="str">
        <v/>
      </c>
      <c r="D371" s="144" t="str">
        <v>Leucaena pallida</v>
      </c>
      <c r="E371" s="144" t="str">
        <f t="shared" si="28"/>
        <v>Leucaena pallida</v>
      </c>
      <c r="F371" s="144" t="str">
        <v>Management--Livestock Management--Feed Characteristic--Feed Composition--Feed Ingredient--Forage Plants--Forage Trees--Leucaena pallida----</v>
      </c>
      <c r="G371" s="143" t="str" cm="1">
        <f t="array" ref="G371">IFERROR(SUBSTITUTE(_xlfn.CHOOSECOLS(_xlfn.TEXTSPLIT(_xlfn.TEXTJOIN("|",,F371),"Feed Ingredient--","|",TRUE),2),"----",""),"")</f>
        <v>Forage Plants--Forage Trees--Leucaena pallida</v>
      </c>
      <c r="H371" s="143" t="str">
        <f t="shared" si="29"/>
        <v>Forage Plants--Forage Trees--Leucaena pallida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AOM_001771$Forage Plants--Forage Trees--Leucaena pallida;AOM_001771$Forage Plants--Forage Trees--Leucaena pallida</v>
      </c>
      <c r="L371" s="144" t="str">
        <v>AOM_001289$Crop Product--Cereal Products--Maize--Corn Starch</v>
      </c>
      <c r="M371" s="144" t="str" cm="1">
        <f t="array" ref="M371:N371">IF(L371&lt;&gt;"",_xlfn.TEXTSPLIT(L371, "$"),"")</f>
        <v>AOM_001289</v>
      </c>
      <c r="N371" s="144" t="str">
        <v>Crop Product--Cereal Products--Maize--Corn Starch</v>
      </c>
      <c r="O371" s="144" t="str" cm="1">
        <f t="array" ref="O371">IF(L371&lt;&gt;"",_xlfn.CHOOSECOLS(_xlfn.TEXTSPLIT(N371,"--"),1),"")</f>
        <v>Crop Product</v>
      </c>
      <c r="P371" s="144" t="str" cm="1">
        <f t="array" ref="P371">IF(L371&lt;&gt;"",IFERROR(_xlfn.CHOOSECOLS(_xlfn.TEXTSPLIT(N371,"--"),2),""),"")</f>
        <v>Cereal Products</v>
      </c>
      <c r="Q371" s="144" t="str">
        <f t="shared" si="32"/>
        <v>Maize--Corn Starch</v>
      </c>
    </row>
    <row r="372" spans="1:17" ht="15" thickBot="1" x14ac:dyDescent="0.4">
      <c r="A372" s="145" t="str">
        <v>AOM_001769</v>
      </c>
      <c r="B372" s="145" t="str">
        <v>Leucaena pallida Leaves</v>
      </c>
      <c r="C372" s="145" t="str">
        <v/>
      </c>
      <c r="D372" s="145" t="str">
        <v/>
      </c>
      <c r="E372" s="145" t="str">
        <f t="shared" si="28"/>
        <v/>
      </c>
      <c r="F372" s="145" t="str">
        <v>Management--Livestock Management--Feed Characteristic--Feed Composition--Feed Ingredient--Forage Plants--Forage Trees--Leucaena pallida--Leucaena pallida Leaves--</v>
      </c>
      <c r="G372" s="143" t="str" cm="1">
        <f t="array" ref="G372">IFERROR(SUBSTITUTE(_xlfn.CHOOSECOLS(_xlfn.TEXTSPLIT(_xlfn.TEXTJOIN("|",,F372),"Feed Ingredient--","|",TRUE),2),"----",""),"")</f>
        <v>Forage Plants--Forage Trees--Leucaena pallida--Leucaena pallida Leaves--</v>
      </c>
      <c r="H372" s="143" t="str">
        <f t="shared" si="29"/>
        <v>Forage Plants--Forage Trees--Leucaena pallida--Leucaena pallida Leaves</v>
      </c>
      <c r="I372" s="143">
        <f t="shared" si="30"/>
        <v>3</v>
      </c>
      <c r="J372" s="143" t="str">
        <f t="shared" si="31"/>
        <v>Forage Plants--Forage Trees--Leucaena pallida</v>
      </c>
      <c r="K372" s="143" t="str" cm="1">
        <f t="array" ref="K372">IF(G372&lt;&gt;"",_xlfn.TEXTJOIN(";",TRUE,
CONCATENATE(A372,"$",H372),
IF(E372="","",IF(I372&lt;&gt;0,CONCATENATE(A372,"$",J372,"--",_xlfn.TEXTSPLIT(E372,";",TRUE,FALSE)),CONCATENATE(A372,"$",_xlfn.TEXTSPLIT(E372,";",TRUE,FALSE))))),"")</f>
        <v>AOM_001769$Forage Plants--Forage Trees--Leucaena pallida--Leucaena pallida Leaves</v>
      </c>
      <c r="L372" s="145" t="str">
        <v>AOM_001289$Crop Product--Cereal Products--Maize--Zea mays Starch</v>
      </c>
      <c r="M372" s="145" t="str" cm="1">
        <f t="array" ref="M372:N372">IF(L372&lt;&gt;"",_xlfn.TEXTSPLIT(L372, "$"),"")</f>
        <v>AOM_001289</v>
      </c>
      <c r="N372" s="145" t="str">
        <v>Crop Product--Cereal Products--Maize--Zea mays Starch</v>
      </c>
      <c r="O372" s="145" t="str" cm="1">
        <f t="array" ref="O372">IF(L372&lt;&gt;"",_xlfn.CHOOSECOLS(_xlfn.TEXTSPLIT(N372,"--"),1),"")</f>
        <v>Crop Product</v>
      </c>
      <c r="P372" s="145" t="str" cm="1">
        <f t="array" ref="P372">IF(L372&lt;&gt;"",IFERROR(_xlfn.CHOOSECOLS(_xlfn.TEXTSPLIT(N372,"--"),2),""),"")</f>
        <v>Cereal Products</v>
      </c>
      <c r="Q372" s="145" t="str">
        <f t="shared" si="32"/>
        <v>Maize--Zea mays Starch</v>
      </c>
    </row>
    <row r="373" spans="1:17" ht="15" thickBot="1" x14ac:dyDescent="0.4">
      <c r="A373" s="144" t="str">
        <v>AOM_001979</v>
      </c>
      <c r="B373" s="144" t="str">
        <v>Moringa oleifera Leaves Extract</v>
      </c>
      <c r="C373" s="144" t="str">
        <v/>
      </c>
      <c r="D373" s="144" t="str">
        <v>Moringa oleifera Leaves Extract</v>
      </c>
      <c r="E373" s="144" t="str">
        <f t="shared" si="28"/>
        <v>Moringa oleifera Leaves Extract</v>
      </c>
      <c r="F373" s="144" t="str">
        <v>Management--Livestock Management--Feed Characteristic--Feed Composition--Feed Ingredient--Forage Plants--Forage Trees--Moringa oleifera--Moringa oleifera Leaves Extract--</v>
      </c>
      <c r="G373" s="143" t="str" cm="1">
        <f t="array" ref="G373">IFERROR(SUBSTITUTE(_xlfn.CHOOSECOLS(_xlfn.TEXTSPLIT(_xlfn.TEXTJOIN("|",,F373),"Feed Ingredient--","|",TRUE),2),"----",""),"")</f>
        <v>Forage Plants--Forage Trees--Moringa oleifera--Moringa oleifera Leaves Extract--</v>
      </c>
      <c r="H373" s="143" t="str">
        <f t="shared" si="29"/>
        <v>Forage Plants--Forage Trees--Moringa oleifera--Moringa oleifera Leaves Extract</v>
      </c>
      <c r="I373" s="143">
        <f t="shared" si="30"/>
        <v>3</v>
      </c>
      <c r="J373" s="143" t="str">
        <f t="shared" si="31"/>
        <v>Forage Plants--Forage Trees--Moringa oleifera</v>
      </c>
      <c r="K373" s="143" t="str" cm="1">
        <f t="array" ref="K373">IF(G373&lt;&gt;"",_xlfn.TEXTJOIN(";",TRUE,
CONCATENATE(A373,"$",H373),
IF(E373="","",IF(I373&lt;&gt;0,CONCATENATE(A373,"$",J373,"--",_xlfn.TEXTSPLIT(E373,";",TRUE,FALSE)),CONCATENATE(A373,"$",_xlfn.TEXTSPLIT(E373,";",TRUE,FALSE))))),"")</f>
        <v>AOM_001979$Forage Plants--Forage Trees--Moringa oleifera--Moringa oleifera Leaves Extract;AOM_001979$Forage Plants--Forage Trees--Moringa oleifera--Moringa oleifera Leaves Extract</v>
      </c>
      <c r="L373" s="144" t="str">
        <v>AOM_001313$Crop Product--Cereal Products--Maize--Maize Whole</v>
      </c>
      <c r="M373" s="144" t="str" cm="1">
        <f t="array" ref="M373:N373">IF(L373&lt;&gt;"",_xlfn.TEXTSPLIT(L373, "$"),"")</f>
        <v>AOM_001313</v>
      </c>
      <c r="N373" s="144" t="str">
        <v>Crop Product--Cereal Products--Maize--Maize Whole</v>
      </c>
      <c r="O373" s="144" t="str" cm="1">
        <f t="array" ref="O373">IF(L373&lt;&gt;"",_xlfn.CHOOSECOLS(_xlfn.TEXTSPLIT(N373,"--"),1),"")</f>
        <v>Crop Product</v>
      </c>
      <c r="P373" s="144" t="str" cm="1">
        <f t="array" ref="P373">IF(L373&lt;&gt;"",IFERROR(_xlfn.CHOOSECOLS(_xlfn.TEXTSPLIT(N373,"--"),2),""),"")</f>
        <v>Cereal Products</v>
      </c>
      <c r="Q373" s="144" t="str">
        <f t="shared" si="32"/>
        <v>Maize--Maize Whole</v>
      </c>
    </row>
    <row r="374" spans="1:17" ht="15" thickBot="1" x14ac:dyDescent="0.4">
      <c r="A374" s="145" t="str">
        <v>AOM_001152</v>
      </c>
      <c r="B374" s="145" t="str">
        <v>Moringa oleifera</v>
      </c>
      <c r="C374" s="145" t="str">
        <v/>
      </c>
      <c r="D374" s="145" t="str">
        <v>Moringa oleifera</v>
      </c>
      <c r="E374" s="145" t="str">
        <f t="shared" si="28"/>
        <v>Moringa oleifera</v>
      </c>
      <c r="F374" s="145" t="str">
        <v>Management--Livestock Management--Feed Characteristic--Feed Composition--Feed Ingredient--Forage Plants--Forage Trees--Moringa oleifera----</v>
      </c>
      <c r="G374" s="143" t="str" cm="1">
        <f t="array" ref="G374">IFERROR(SUBSTITUTE(_xlfn.CHOOSECOLS(_xlfn.TEXTSPLIT(_xlfn.TEXTJOIN("|",,F374),"Feed Ingredient--","|",TRUE),2),"----",""),"")</f>
        <v>Forage Plants--Forage Trees--Moringa oleifera</v>
      </c>
      <c r="H374" s="143" t="str">
        <f t="shared" si="29"/>
        <v>Forage Plants--Forage Trees--Moringa oleifera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AOM_001152$Forage Plants--Forage Trees--Moringa oleifera;AOM_001152$Forage Plants--Forage Trees--Moringa oleifera</v>
      </c>
      <c r="L374" s="145" t="str">
        <v>AOM_001313$Crop Product--Cereal Products--Maize--Corn Whole</v>
      </c>
      <c r="M374" s="145" t="str" cm="1">
        <f t="array" ref="M374:N374">IF(L374&lt;&gt;"",_xlfn.TEXTSPLIT(L374, "$"),"")</f>
        <v>AOM_001313</v>
      </c>
      <c r="N374" s="145" t="str">
        <v>Crop Product--Cereal Products--Maize--Corn Whole</v>
      </c>
      <c r="O374" s="145" t="str" cm="1">
        <f t="array" ref="O374">IF(L374&lt;&gt;"",_xlfn.CHOOSECOLS(_xlfn.TEXTSPLIT(N374,"--"),1),"")</f>
        <v>Crop Product</v>
      </c>
      <c r="P374" s="145" t="str" cm="1">
        <f t="array" ref="P374">IF(L374&lt;&gt;"",IFERROR(_xlfn.CHOOSECOLS(_xlfn.TEXTSPLIT(N374,"--"),2),""),"")</f>
        <v>Cereal Products</v>
      </c>
      <c r="Q374" s="145" t="str">
        <f t="shared" si="32"/>
        <v>Maize--Corn Whole</v>
      </c>
    </row>
    <row r="375" spans="1:17" ht="15" thickBot="1" x14ac:dyDescent="0.4">
      <c r="A375" s="144" t="str">
        <v>AOM_001791</v>
      </c>
      <c r="B375" s="144" t="str">
        <v>Moringa stenopetala</v>
      </c>
      <c r="C375" s="144" t="str">
        <v/>
      </c>
      <c r="D375" s="144" t="str">
        <v/>
      </c>
      <c r="E375" s="144" t="str">
        <f t="shared" si="28"/>
        <v/>
      </c>
      <c r="F375" s="144" t="str">
        <v>Management--Livestock Management--Feed Characteristic--Feed Composition--Feed Ingredient--Forage Plants--Forage Trees--Moringa stenopetala----</v>
      </c>
      <c r="G375" s="143" t="str" cm="1">
        <f t="array" ref="G375">IFERROR(SUBSTITUTE(_xlfn.CHOOSECOLS(_xlfn.TEXTSPLIT(_xlfn.TEXTJOIN("|",,F375),"Feed Ingredient--","|",TRUE),2),"----",""),"")</f>
        <v>Forage Plants--Forage Trees--Moringa stenopetala</v>
      </c>
      <c r="H375" s="143" t="str">
        <f t="shared" si="29"/>
        <v>Forage Plants--Forage Trees--Moringa stenopetala</v>
      </c>
      <c r="I375" s="143">
        <f t="shared" si="30"/>
        <v>2</v>
      </c>
      <c r="J375" s="143" t="str">
        <f t="shared" si="31"/>
        <v>Forage Plants--Forage Trees</v>
      </c>
      <c r="K375" s="143" t="str" cm="1">
        <f t="array" ref="K375">IF(G375&lt;&gt;"",_xlfn.TEXTJOIN(";",TRUE,
CONCATENATE(A375,"$",H375),
IF(E375="","",IF(I375&lt;&gt;0,CONCATENATE(A375,"$",J375,"--",_xlfn.TEXTSPLIT(E375,";",TRUE,FALSE)),CONCATENATE(A375,"$",_xlfn.TEXTSPLIT(E375,";",TRUE,FALSE))))),"")</f>
        <v>AOM_001791$Forage Plants--Forage Trees--Moringa stenopetala</v>
      </c>
      <c r="L375" s="144" t="str">
        <v>AOM_001313$Crop Product--Cereal Products--Maize--Zea mays Whole</v>
      </c>
      <c r="M375" s="144" t="str" cm="1">
        <f t="array" ref="M375:N375">IF(L375&lt;&gt;"",_xlfn.TEXTSPLIT(L375, "$"),"")</f>
        <v>AOM_001313</v>
      </c>
      <c r="N375" s="144" t="str">
        <v>Crop Product--Cereal Products--Maize--Zea mays Whole</v>
      </c>
      <c r="O375" s="144" t="str" cm="1">
        <f t="array" ref="O375">IF(L375&lt;&gt;"",_xlfn.CHOOSECOLS(_xlfn.TEXTSPLIT(N375,"--"),1),"")</f>
        <v>Crop Product</v>
      </c>
      <c r="P375" s="144" t="str" cm="1">
        <f t="array" ref="P375">IF(L375&lt;&gt;"",IFERROR(_xlfn.CHOOSECOLS(_xlfn.TEXTSPLIT(N375,"--"),2),""),"")</f>
        <v>Cereal Products</v>
      </c>
      <c r="Q375" s="144" t="str">
        <f t="shared" si="32"/>
        <v>Maize--Zea mays Whole</v>
      </c>
    </row>
    <row r="376" spans="1:17" ht="15" thickBot="1" x14ac:dyDescent="0.4">
      <c r="A376" s="145" t="str">
        <v>AOM_001164</v>
      </c>
      <c r="B376" s="145" t="str">
        <v>Mucuna pruriens Beans</v>
      </c>
      <c r="C376" s="145" t="str">
        <v/>
      </c>
      <c r="D376" s="145" t="str">
        <v>Mucuna pruriens Beans</v>
      </c>
      <c r="E376" s="145" t="str">
        <f t="shared" si="28"/>
        <v>Mucuna pruriens Beans</v>
      </c>
      <c r="F376" s="145" t="str">
        <v>Management--Livestock Management--Feed Characteristic--Feed Composition--Feed Ingredient--Forage Plants--Forage Trees--Mucuna pruriens--Mucuna pruriens Beans--</v>
      </c>
      <c r="G376" s="143" t="str" cm="1">
        <f t="array" ref="G376">IFERROR(SUBSTITUTE(_xlfn.CHOOSECOLS(_xlfn.TEXTSPLIT(_xlfn.TEXTJOIN("|",,F376),"Feed Ingredient--","|",TRUE),2),"----",""),"")</f>
        <v>Forage Plants--Forage Trees--Mucuna pruriens--Mucuna pruriens Beans--</v>
      </c>
      <c r="H376" s="143" t="str">
        <f t="shared" si="29"/>
        <v>Forage Plants--Forage Trees--Mucuna pruriens--Mucuna pruriens Beans</v>
      </c>
      <c r="I376" s="143">
        <f t="shared" si="30"/>
        <v>3</v>
      </c>
      <c r="J376" s="143" t="str">
        <f t="shared" si="31"/>
        <v>Forage Plants--Forage Trees--Mucuna pruriens</v>
      </c>
      <c r="K376" s="143" t="str" cm="1">
        <f t="array" ref="K376">IF(G376&lt;&gt;"",_xlfn.TEXTJOIN(";",TRUE,
CONCATENATE(A376,"$",H376),
IF(E376="","",IF(I376&lt;&gt;0,CONCATENATE(A376,"$",J376,"--",_xlfn.TEXTSPLIT(E376,";",TRUE,FALSE)),CONCATENATE(A376,"$",_xlfn.TEXTSPLIT(E376,";",TRUE,FALSE))))),"")</f>
        <v>AOM_001164$Forage Plants--Forage Trees--Mucuna pruriens--Mucuna pruriens Beans;AOM_001164$Forage Plants--Forage Trees--Mucuna pruriens--Mucuna pruriens Beans</v>
      </c>
      <c r="L376" s="145" t="str">
        <v>AOM_000654$Crop Product--Cereal Products--Millet</v>
      </c>
      <c r="M376" s="145" t="str" cm="1">
        <f t="array" ref="M376:N376">IF(L376&lt;&gt;"",_xlfn.TEXTSPLIT(L376, "$"),"")</f>
        <v>AOM_000654</v>
      </c>
      <c r="N376" s="145" t="str">
        <v>Crop Product--Cereal Products--Millet</v>
      </c>
      <c r="O376" s="145" t="str" cm="1">
        <f t="array" ref="O376">IF(L376&lt;&gt;"",_xlfn.CHOOSECOLS(_xlfn.TEXTSPLIT(N376,"--"),1),"")</f>
        <v>Crop Product</v>
      </c>
      <c r="P376" s="145" t="str" cm="1">
        <f t="array" ref="P376">IF(L376&lt;&gt;"",IFERROR(_xlfn.CHOOSECOLS(_xlfn.TEXTSPLIT(N376,"--"),2),""),"")</f>
        <v>Cereal Products</v>
      </c>
      <c r="Q376" s="145" t="str">
        <f t="shared" si="32"/>
        <v>Millet</v>
      </c>
    </row>
    <row r="377" spans="1:17" ht="15" thickBot="1" x14ac:dyDescent="0.4">
      <c r="A377" s="144" t="str">
        <v>AOM_000730</v>
      </c>
      <c r="B377" s="144" t="str">
        <v>Olive Leaves</v>
      </c>
      <c r="C377" s="144" t="str">
        <v>Common Olive Leaves;Olea sativa Leaves</v>
      </c>
      <c r="D377" s="144" t="str">
        <v>Olea europaea Leaves</v>
      </c>
      <c r="E377" s="144" t="str">
        <f t="shared" si="28"/>
        <v>Common Olive Leaves;Olea sativa Leaves;Olea europaea Leaves</v>
      </c>
      <c r="F377" s="144" t="str">
        <v>Management--Livestock Management--Feed Characteristic--Feed Composition--Feed Ingredient--Forage Plants--Forage Trees--Olive--Olive Leaves--</v>
      </c>
      <c r="G377" s="143" t="str" cm="1">
        <f t="array" ref="G377">IFERROR(SUBSTITUTE(_xlfn.CHOOSECOLS(_xlfn.TEXTSPLIT(_xlfn.TEXTJOIN("|",,F377),"Feed Ingredient--","|",TRUE),2),"----",""),"")</f>
        <v>Forage Plants--Forage Trees--Olive--Olive Leaves--</v>
      </c>
      <c r="H377" s="143" t="str">
        <f t="shared" si="29"/>
        <v>Forage Plants--Forage Trees--Olive--Olive Leaves</v>
      </c>
      <c r="I377" s="143">
        <f t="shared" si="30"/>
        <v>3</v>
      </c>
      <c r="J377" s="143" t="str">
        <f t="shared" si="31"/>
        <v>Forage Plants--Forage Trees--Olive</v>
      </c>
      <c r="K377" s="143" t="str" cm="1">
        <f t="array" ref="K377">IF(G377&lt;&gt;"",_xlfn.TEXTJOIN(";",TRUE,
CONCATENATE(A377,"$",H377),
IF(E377="","",IF(I377&lt;&gt;0,CONCATENATE(A377,"$",J377,"--",_xlfn.TEXTSPLIT(E377,";",TRUE,FALSE)),CONCATENATE(A377,"$",_xlfn.TEXTSPLIT(E377,";",TRUE,FALSE))))),"")</f>
        <v>AOM_000730$Forage Plants--Forage Trees--Olive--Olive Leaves;AOM_000730$Forage Plants--Forage Trees--Olive--Common Olive Leaves;AOM_000730$Forage Plants--Forage Trees--Olive--Olea sativa Leaves;AOM_000730$Forage Plants--Forage Trees--Olive--Olea europaea Leaves</v>
      </c>
      <c r="L377" s="144" t="str">
        <v>AOM_001895$Crop Product--Cereal Products--Oat</v>
      </c>
      <c r="M377" s="144" t="str" cm="1">
        <f t="array" ref="M377:N377">IF(L377&lt;&gt;"",_xlfn.TEXTSPLIT(L377, "$"),"")</f>
        <v>AOM_001895</v>
      </c>
      <c r="N377" s="144" t="str">
        <v>Crop Product--Cereal Products--Oat</v>
      </c>
      <c r="O377" s="144" t="str" cm="1">
        <f t="array" ref="O377">IF(L377&lt;&gt;"",_xlfn.CHOOSECOLS(_xlfn.TEXTSPLIT(N377,"--"),1),"")</f>
        <v>Crop Product</v>
      </c>
      <c r="P377" s="144" t="str" cm="1">
        <f t="array" ref="P377">IF(L377&lt;&gt;"",IFERROR(_xlfn.CHOOSECOLS(_xlfn.TEXTSPLIT(N377,"--"),2),""),"")</f>
        <v>Cereal Products</v>
      </c>
      <c r="Q377" s="144" t="str">
        <f t="shared" si="32"/>
        <v>Oat</v>
      </c>
    </row>
    <row r="378" spans="1:17" ht="15" thickBot="1" x14ac:dyDescent="0.4">
      <c r="A378" s="145" t="str">
        <v>AOM_001914</v>
      </c>
      <c r="B378" s="145" t="str">
        <v>Opuntia ficus indica Cladode</v>
      </c>
      <c r="C378" s="145" t="str">
        <v/>
      </c>
      <c r="D378" s="145" t="str">
        <v>Opuntia ficus indica Cladode</v>
      </c>
      <c r="E378" s="145" t="str">
        <f t="shared" si="28"/>
        <v>Opuntia ficus indica Cladode</v>
      </c>
      <c r="F378" s="145" t="str">
        <v>Management--Livestock Management--Feed Characteristic--Feed Composition--Feed Ingredient--Forage Plants--Forage Trees--Opuntia ficus indica--Opuntia ficus indica Cladode--</v>
      </c>
      <c r="G378" s="143" t="str" cm="1">
        <f t="array" ref="G378">IFERROR(SUBSTITUTE(_xlfn.CHOOSECOLS(_xlfn.TEXTSPLIT(_xlfn.TEXTJOIN("|",,F378),"Feed Ingredient--","|",TRUE),2),"----",""),"")</f>
        <v>Forage Plants--Forage Trees--Opuntia ficus indica--Opuntia ficus indica Cladode--</v>
      </c>
      <c r="H378" s="143" t="str">
        <f t="shared" si="29"/>
        <v>Forage Plants--Forage Trees--Opuntia ficus indica--Opuntia ficus indica Cladode</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AOM_001914$Forage Plants--Forage Trees--Opuntia ficus indica--Opuntia ficus indica Cladode;AOM_001914$Forage Plants--Forage Trees--Opuntia ficus indica--Opuntia ficus indica Cladode</v>
      </c>
      <c r="L378" s="145" t="str">
        <v>AOM_001331$Crop Product--Cereal Products--Oat--Oat Grain</v>
      </c>
      <c r="M378" s="145" t="str" cm="1">
        <f t="array" ref="M378:N378">IF(L378&lt;&gt;"",_xlfn.TEXTSPLIT(L378, "$"),"")</f>
        <v>AOM_001331</v>
      </c>
      <c r="N378" s="145" t="str">
        <v>Crop Product--Cereal Products--Oat--Oat Grain</v>
      </c>
      <c r="O378" s="145" t="str" cm="1">
        <f t="array" ref="O378">IF(L378&lt;&gt;"",_xlfn.CHOOSECOLS(_xlfn.TEXTSPLIT(N378,"--"),1),"")</f>
        <v>Crop Product</v>
      </c>
      <c r="P378" s="145" t="str" cm="1">
        <f t="array" ref="P378">IF(L378&lt;&gt;"",IFERROR(_xlfn.CHOOSECOLS(_xlfn.TEXTSPLIT(N378,"--"),2),""),"")</f>
        <v>Cereal Products</v>
      </c>
      <c r="Q378" s="145" t="str">
        <f t="shared" si="32"/>
        <v>Oat--Oat Grain</v>
      </c>
    </row>
    <row r="379" spans="1:17" ht="15" thickBot="1" x14ac:dyDescent="0.4">
      <c r="A379" s="144" t="str">
        <v>AOM_002111</v>
      </c>
      <c r="B379" s="144" t="str">
        <v>Opuntia ficus indica Fruits</v>
      </c>
      <c r="C379" s="144" t="str">
        <v/>
      </c>
      <c r="D379" s="144" t="str">
        <v>Opuntia ficus indica Fruits</v>
      </c>
      <c r="E379" s="144" t="str">
        <f t="shared" si="28"/>
        <v>Opuntia ficus indica Fruits</v>
      </c>
      <c r="F379" s="144" t="str">
        <v>Management--Livestock Management--Feed Characteristic--Feed Composition--Feed Ingredient--Forage Plants--Forage Trees--Opuntia ficus indica--Opuntia ficus indica Fruits--</v>
      </c>
      <c r="G379" s="143" t="str" cm="1">
        <f t="array" ref="G379">IFERROR(SUBSTITUTE(_xlfn.CHOOSECOLS(_xlfn.TEXTSPLIT(_xlfn.TEXTJOIN("|",,F379),"Feed Ingredient--","|",TRUE),2),"----",""),"")</f>
        <v>Forage Plants--Forage Trees--Opuntia ficus indica--Opuntia ficus indica Fruits--</v>
      </c>
      <c r="H379" s="143" t="str">
        <f t="shared" si="29"/>
        <v>Forage Plants--Forage Trees--Opuntia ficus indica--Opuntia ficus indica Fruits</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AOM_002111$Forage Plants--Forage Trees--Opuntia ficus indica--Opuntia ficus indica Fruits;AOM_002111$Forage Plants--Forage Trees--Opuntia ficus indica--Opuntia ficus indica Fruits</v>
      </c>
      <c r="L379" s="144" t="str">
        <v>AOM_001331$Crop Product--Cereal Products--Oat--Avena sativa  Grain</v>
      </c>
      <c r="M379" s="144" t="str" cm="1">
        <f t="array" ref="M379:N379">IF(L379&lt;&gt;"",_xlfn.TEXTSPLIT(L379, "$"),"")</f>
        <v>AOM_001331</v>
      </c>
      <c r="N379" s="144" t="str">
        <v>Crop Product--Cereal Products--Oat--Avena sativa  Grain</v>
      </c>
      <c r="O379" s="144" t="str" cm="1">
        <f t="array" ref="O379">IF(L379&lt;&gt;"",_xlfn.CHOOSECOLS(_xlfn.TEXTSPLIT(N379,"--"),1),"")</f>
        <v>Crop Product</v>
      </c>
      <c r="P379" s="144" t="str" cm="1">
        <f t="array" ref="P379">IF(L379&lt;&gt;"",IFERROR(_xlfn.CHOOSECOLS(_xlfn.TEXTSPLIT(N379,"--"),2),""),"")</f>
        <v>Cereal Products</v>
      </c>
      <c r="Q379" s="144" t="str">
        <f t="shared" si="32"/>
        <v>Oat--Avena sativa  Grain</v>
      </c>
    </row>
    <row r="380" spans="1:17" ht="15" thickBot="1" x14ac:dyDescent="0.4">
      <c r="A380" s="145" t="str">
        <v>AOM_001167</v>
      </c>
      <c r="B380" s="145" t="str">
        <v>Opuntia ficus indica Juice</v>
      </c>
      <c r="C380" s="145" t="str">
        <v/>
      </c>
      <c r="D380" s="145" t="str">
        <v>Opuntia ficus indica Juice</v>
      </c>
      <c r="E380" s="145" t="str">
        <f t="shared" si="28"/>
        <v>Opuntia ficus indica Juice</v>
      </c>
      <c r="F380" s="145" t="str">
        <v>Management--Livestock Management--Feed Characteristic--Feed Composition--Feed Ingredient--Forage Plants--Forage Trees--Opuntia ficus indica--Opuntia ficus indica Juice--</v>
      </c>
      <c r="G380" s="143" t="str" cm="1">
        <f t="array" ref="G380">IFERROR(SUBSTITUTE(_xlfn.CHOOSECOLS(_xlfn.TEXTSPLIT(_xlfn.TEXTJOIN("|",,F380),"Feed Ingredient--","|",TRUE),2),"----",""),"")</f>
        <v>Forage Plants--Forage Trees--Opuntia ficus indica--Opuntia ficus indica Juice--</v>
      </c>
      <c r="H380" s="143" t="str">
        <f t="shared" si="29"/>
        <v>Forage Plants--Forage Trees--Opuntia ficus indica--Opuntia ficus indica Juice</v>
      </c>
      <c r="I380" s="143">
        <f t="shared" si="30"/>
        <v>3</v>
      </c>
      <c r="J380" s="143" t="str">
        <f t="shared" si="31"/>
        <v>Forage Plants--Forage Trees--Opuntia ficus indica</v>
      </c>
      <c r="K380" s="143" t="str" cm="1">
        <f t="array" ref="K380">IF(G380&lt;&gt;"",_xlfn.TEXTJOIN(";",TRUE,
CONCATENATE(A380,"$",H380),
IF(E380="","",IF(I380&lt;&gt;0,CONCATENATE(A380,"$",J380,"--",_xlfn.TEXTSPLIT(E380,";",TRUE,FALSE)),CONCATENATE(A380,"$",_xlfn.TEXTSPLIT(E380,";",TRUE,FALSE))))),"")</f>
        <v>AOM_001167$Forage Plants--Forage Trees--Opuntia ficus indica--Opuntia ficus indica Juice;AOM_001167$Forage Plants--Forage Trees--Opuntia ficus indica--Opuntia ficus indica Juice</v>
      </c>
      <c r="L380" s="145" t="str">
        <v>AOM_001334$Crop Product--Cereal Products--Pearl Millet</v>
      </c>
      <c r="M380" s="145" t="str" cm="1">
        <f t="array" ref="M380:N380">IF(L380&lt;&gt;"",_xlfn.TEXTSPLIT(L380, "$"),"")</f>
        <v>AOM_001334</v>
      </c>
      <c r="N380" s="145" t="str">
        <v>Crop Product--Cereal Products--Pearl Millet</v>
      </c>
      <c r="O380" s="145" t="str" cm="1">
        <f t="array" ref="O380">IF(L380&lt;&gt;"",_xlfn.CHOOSECOLS(_xlfn.TEXTSPLIT(N380,"--"),1),"")</f>
        <v>Crop Product</v>
      </c>
      <c r="P380" s="145" t="str" cm="1">
        <f t="array" ref="P380">IF(L380&lt;&gt;"",IFERROR(_xlfn.CHOOSECOLS(_xlfn.TEXTSPLIT(N380,"--"),2),""),"")</f>
        <v>Cereal Products</v>
      </c>
      <c r="Q380" s="145" t="str">
        <f t="shared" si="32"/>
        <v>Pearl Millet</v>
      </c>
    </row>
    <row r="381" spans="1:17" ht="15" thickBot="1" x14ac:dyDescent="0.4">
      <c r="A381" s="144" t="str">
        <v>AOM_001166</v>
      </c>
      <c r="B381" s="144" t="str">
        <v>Opuntia ficus indica</v>
      </c>
      <c r="C381" s="144" t="str">
        <v/>
      </c>
      <c r="D381" s="144" t="str">
        <v>Opuntia ficus indica</v>
      </c>
      <c r="E381" s="144" t="str">
        <f t="shared" si="28"/>
        <v>Opuntia ficus indica</v>
      </c>
      <c r="F381" s="144" t="str">
        <v>Management--Livestock Management--Feed Characteristic--Feed Composition--Feed Ingredient--Forage Plants--Forage Trees--Opuntia ficus indica----</v>
      </c>
      <c r="G381" s="143" t="str" cm="1">
        <f t="array" ref="G381">IFERROR(SUBSTITUTE(_xlfn.CHOOSECOLS(_xlfn.TEXTSPLIT(_xlfn.TEXTJOIN("|",,F381),"Feed Ingredient--","|",TRUE),2),"----",""),"")</f>
        <v>Forage Plants--Forage Trees--Opuntia ficus indica</v>
      </c>
      <c r="H381" s="143" t="str">
        <f t="shared" si="29"/>
        <v>Forage Plants--Forage Trees--Opuntia ficus indica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AOM_001166$Forage Plants--Forage Trees--Opuntia ficus indica;AOM_001166$Forage Plants--Forage Trees--Opuntia ficus indica</v>
      </c>
      <c r="L381" s="144" t="str">
        <v>AOM_001334$Crop Product--Cereal Products--Pennisetum glaucum</v>
      </c>
      <c r="M381" s="144" t="str" cm="1">
        <f t="array" ref="M381:N381">IF(L381&lt;&gt;"",_xlfn.TEXTSPLIT(L381, "$"),"")</f>
        <v>AOM_001334</v>
      </c>
      <c r="N381" s="144" t="str">
        <v>Crop Product--Cereal Products--Pennisetum glaucum</v>
      </c>
      <c r="O381" s="144" t="str" cm="1">
        <f t="array" ref="O381">IF(L381&lt;&gt;"",_xlfn.CHOOSECOLS(_xlfn.TEXTSPLIT(N381,"--"),1),"")</f>
        <v>Crop Product</v>
      </c>
      <c r="P381" s="144" t="str" cm="1">
        <f t="array" ref="P381">IF(L381&lt;&gt;"",IFERROR(_xlfn.CHOOSECOLS(_xlfn.TEXTSPLIT(N381,"--"),2),""),"")</f>
        <v>Cereal Products</v>
      </c>
      <c r="Q381" s="144" t="str">
        <f t="shared" si="32"/>
        <v>Pennisetum glaucum</v>
      </c>
    </row>
    <row r="382" spans="1:17" ht="15" thickBot="1" x14ac:dyDescent="0.4">
      <c r="A382" s="145" t="str">
        <v>AOM_001525</v>
      </c>
      <c r="B382" s="145" t="str">
        <v>Piliostigma thonningii Leaves</v>
      </c>
      <c r="C382" s="145" t="str">
        <v/>
      </c>
      <c r="D382" s="145" t="str">
        <v>Piliostigma thonningii Leaves</v>
      </c>
      <c r="E382" s="145" t="str">
        <f t="shared" si="28"/>
        <v>Piliostigma thonningii Leaves</v>
      </c>
      <c r="F382" s="145" t="str">
        <v>Management--Livestock Management--Feed Characteristic--Feed Composition--Feed Ingredient--Forage Plants--Forage Trees--Piliostigma thonningii--Piliostigma thonningii Leaves--</v>
      </c>
      <c r="G382" s="143" t="str" cm="1">
        <f t="array" ref="G382">IFERROR(SUBSTITUTE(_xlfn.CHOOSECOLS(_xlfn.TEXTSPLIT(_xlfn.TEXTJOIN("|",,F382),"Feed Ingredient--","|",TRUE),2),"----",""),"")</f>
        <v>Forage Plants--Forage Trees--Piliostigma thonningii--Piliostigma thonningii Leaves--</v>
      </c>
      <c r="H382" s="143" t="str">
        <f t="shared" si="29"/>
        <v>Forage Plants--Forage Trees--Piliostigma thonningii--Piliostigma thonningii Leaves</v>
      </c>
      <c r="I382" s="143">
        <f t="shared" si="30"/>
        <v>3</v>
      </c>
      <c r="J382" s="143" t="str">
        <f t="shared" si="31"/>
        <v>Forage Plants--Forage Trees--Piliostigma thonningii</v>
      </c>
      <c r="K382" s="143" t="str" cm="1">
        <f t="array" ref="K382">IF(G382&lt;&gt;"",_xlfn.TEXTJOIN(";",TRUE,
CONCATENATE(A382,"$",H382),
IF(E382="","",IF(I382&lt;&gt;0,CONCATENATE(A382,"$",J382,"--",_xlfn.TEXTSPLIT(E382,";",TRUE,FALSE)),CONCATENATE(A382,"$",_xlfn.TEXTSPLIT(E382,";",TRUE,FALSE))))),"")</f>
        <v>AOM_001525$Forage Plants--Forage Trees--Piliostigma thonningii--Piliostigma thonningii Leaves;AOM_001525$Forage Plants--Forage Trees--Piliostigma thonningii--Piliostigma thonningii Leaves</v>
      </c>
      <c r="L382" s="145" t="str">
        <v>AOM_000655$Crop Product--Cereal Products--Rice--Rice Grain</v>
      </c>
      <c r="M382" s="145" t="str" cm="1">
        <f t="array" ref="M382:N382">IF(L382&lt;&gt;"",_xlfn.TEXTSPLIT(L382, "$"),"")</f>
        <v>AOM_000655</v>
      </c>
      <c r="N382" s="145" t="str">
        <v>Crop Product--Cereal Products--Rice--Rice Grain</v>
      </c>
      <c r="O382" s="145" t="str" cm="1">
        <f t="array" ref="O382">IF(L382&lt;&gt;"",_xlfn.CHOOSECOLS(_xlfn.TEXTSPLIT(N382,"--"),1),"")</f>
        <v>Crop Product</v>
      </c>
      <c r="P382" s="145" t="str" cm="1">
        <f t="array" ref="P382">IF(L382&lt;&gt;"",IFERROR(_xlfn.CHOOSECOLS(_xlfn.TEXTSPLIT(N382,"--"),2),""),"")</f>
        <v>Cereal Products</v>
      </c>
      <c r="Q382" s="145" t="str">
        <f t="shared" si="32"/>
        <v>Rice--Rice Grain</v>
      </c>
    </row>
    <row r="383" spans="1:17" ht="15" thickBot="1" x14ac:dyDescent="0.4">
      <c r="A383" s="144" t="str">
        <v>AOM_001170</v>
      </c>
      <c r="B383" s="144" t="str">
        <v>Pithecellobium dulce Leaves</v>
      </c>
      <c r="C383" s="144" t="str">
        <v/>
      </c>
      <c r="D383" s="144" t="str">
        <v>Pithecellobium dulce Leaves</v>
      </c>
      <c r="E383" s="144" t="str">
        <f t="shared" si="28"/>
        <v>Pithecellobium dulce Leaves</v>
      </c>
      <c r="F383" s="144" t="str">
        <v>Management--Livestock Management--Feed Characteristic--Feed Composition--Feed Ingredient--Forage Plants--Forage Trees--Pithecellobium dulce--Pithecellobium dulce Leaves--</v>
      </c>
      <c r="G383" s="143" t="str" cm="1">
        <f t="array" ref="G383">IFERROR(SUBSTITUTE(_xlfn.CHOOSECOLS(_xlfn.TEXTSPLIT(_xlfn.TEXTJOIN("|",,F383),"Feed Ingredient--","|",TRUE),2),"----",""),"")</f>
        <v>Forage Plants--Forage Trees--Pithecellobium dulce--Pithecellobium dulce Leaves--</v>
      </c>
      <c r="H383" s="143" t="str">
        <f t="shared" si="29"/>
        <v>Forage Plants--Forage Trees--Pithecellobium dulce--Pithecellobium dulce Leaves</v>
      </c>
      <c r="I383" s="143">
        <f t="shared" si="30"/>
        <v>3</v>
      </c>
      <c r="J383" s="143" t="str">
        <f t="shared" si="31"/>
        <v>Forage Plants--Forage Trees--Pithecellobium dulce</v>
      </c>
      <c r="K383" s="143" t="str" cm="1">
        <f t="array" ref="K383">IF(G383&lt;&gt;"",_xlfn.TEXTJOIN(";",TRUE,
CONCATENATE(A383,"$",H383),
IF(E383="","",IF(I383&lt;&gt;0,CONCATENATE(A383,"$",J383,"--",_xlfn.TEXTSPLIT(E383,";",TRUE,FALSE)),CONCATENATE(A383,"$",_xlfn.TEXTSPLIT(E383,";",TRUE,FALSE))))),"")</f>
        <v>AOM_001170$Forage Plants--Forage Trees--Pithecellobium dulce--Pithecellobium dulce Leaves;AOM_001170$Forage Plants--Forage Trees--Pithecellobium dulce--Pithecellobium dulce Leaves</v>
      </c>
      <c r="L383" s="144" t="str">
        <v>AOM_000655$Crop Product--Cereal Products--Rice--Oryza sativa  Grain</v>
      </c>
      <c r="M383" s="144" t="str" cm="1">
        <f t="array" ref="M383:N383">IF(L383&lt;&gt;"",_xlfn.TEXTSPLIT(L383, "$"),"")</f>
        <v>AOM_000655</v>
      </c>
      <c r="N383" s="144" t="str">
        <v>Crop Product--Cereal Products--Rice--Oryza sativa  Grain</v>
      </c>
      <c r="O383" s="144" t="str" cm="1">
        <f t="array" ref="O383">IF(L383&lt;&gt;"",_xlfn.CHOOSECOLS(_xlfn.TEXTSPLIT(N383,"--"),1),"")</f>
        <v>Crop Product</v>
      </c>
      <c r="P383" s="144" t="str" cm="1">
        <f t="array" ref="P383">IF(L383&lt;&gt;"",IFERROR(_xlfn.CHOOSECOLS(_xlfn.TEXTSPLIT(N383,"--"),2),""),"")</f>
        <v>Cereal Products</v>
      </c>
      <c r="Q383" s="144" t="str">
        <f t="shared" si="32"/>
        <v>Rice--Oryza sativa  Grain</v>
      </c>
    </row>
    <row r="384" spans="1:17" ht="15" thickBot="1" x14ac:dyDescent="0.4">
      <c r="A384" s="145" t="str">
        <v>AOM_001171</v>
      </c>
      <c r="B384" s="145" t="str">
        <v>Prosopis africana</v>
      </c>
      <c r="C384" s="145" t="str">
        <v/>
      </c>
      <c r="D384" s="145" t="str">
        <v>Prosopis africana</v>
      </c>
      <c r="E384" s="145" t="str">
        <f t="shared" si="28"/>
        <v>Prosopis africana</v>
      </c>
      <c r="F384" s="145" t="str">
        <v>Management--Livestock Management--Feed Characteristic--Feed Composition--Feed Ingredient--Forage Plants--Forage Trees--Prosopis africana----</v>
      </c>
      <c r="G384" s="143" t="str" cm="1">
        <f t="array" ref="G384">IFERROR(SUBSTITUTE(_xlfn.CHOOSECOLS(_xlfn.TEXTSPLIT(_xlfn.TEXTJOIN("|",,F384),"Feed Ingredient--","|",TRUE),2),"----",""),"")</f>
        <v>Forage Plants--Forage Trees--Prosopis africana</v>
      </c>
      <c r="H384" s="143" t="str">
        <f t="shared" si="29"/>
        <v>Forage Plants--Forage Trees--Prosopis africana</v>
      </c>
      <c r="I384" s="143">
        <f t="shared" si="30"/>
        <v>2</v>
      </c>
      <c r="J384" s="143" t="str">
        <f t="shared" si="31"/>
        <v>Forage Plants--Forage Trees</v>
      </c>
      <c r="K384" s="143" t="str" cm="1">
        <f t="array" ref="K384">IF(G384&lt;&gt;"",_xlfn.TEXTJOIN(";",TRUE,
CONCATENATE(A384,"$",H384),
IF(E384="","",IF(I384&lt;&gt;0,CONCATENATE(A384,"$",J384,"--",_xlfn.TEXTSPLIT(E384,";",TRUE,FALSE)),CONCATENATE(A384,"$",_xlfn.TEXTSPLIT(E384,";",TRUE,FALSE))))),"")</f>
        <v>AOM_001171$Forage Plants--Forage Trees--Prosopis africana;AOM_001171$Forage Plants--Forage Trees--Prosopis africana</v>
      </c>
      <c r="L384" s="145" t="str">
        <v>AOM_001315$Crop Product--Cereal Products--Sorghum--Sorghum Seed</v>
      </c>
      <c r="M384" s="145" t="str" cm="1">
        <f t="array" ref="M384:N384">IF(L384&lt;&gt;"",_xlfn.TEXTSPLIT(L384, "$"),"")</f>
        <v>AOM_001315</v>
      </c>
      <c r="N384" s="145" t="str">
        <v>Crop Product--Cereal Products--Sorghum--Sorghum Seed</v>
      </c>
      <c r="O384" s="145" t="str" cm="1">
        <f t="array" ref="O384">IF(L384&lt;&gt;"",_xlfn.CHOOSECOLS(_xlfn.TEXTSPLIT(N384,"--"),1),"")</f>
        <v>Crop Product</v>
      </c>
      <c r="P384" s="145" t="str" cm="1">
        <f t="array" ref="P384">IF(L384&lt;&gt;"",IFERROR(_xlfn.CHOOSECOLS(_xlfn.TEXTSPLIT(N384,"--"),2),""),"")</f>
        <v>Cereal Products</v>
      </c>
      <c r="Q384" s="145" t="str">
        <f t="shared" si="32"/>
        <v>Sorghum--Sorghum Seed</v>
      </c>
    </row>
    <row r="385" spans="1:17" ht="15" thickBot="1" x14ac:dyDescent="0.4">
      <c r="A385" s="144" t="str">
        <v>AOM_001982</v>
      </c>
      <c r="B385" s="144" t="str">
        <v>Prosopis africana Seed</v>
      </c>
      <c r="C385" s="144" t="str">
        <v/>
      </c>
      <c r="D385" s="144" t="str">
        <v/>
      </c>
      <c r="E385" s="144" t="str">
        <f t="shared" si="28"/>
        <v/>
      </c>
      <c r="F385" s="144" t="str">
        <v>Management--Livestock Management--Feed Characteristic--Feed Composition--Feed Ingredient--Forage Plants--Forage Trees--Prosopis africana--Prosopis africana Seed--</v>
      </c>
      <c r="G385" s="143" t="str" cm="1">
        <f t="array" ref="G385">IFERROR(SUBSTITUTE(_xlfn.CHOOSECOLS(_xlfn.TEXTSPLIT(_xlfn.TEXTJOIN("|",,F385),"Feed Ingredient--","|",TRUE),2),"----",""),"")</f>
        <v>Forage Plants--Forage Trees--Prosopis africana--Prosopis africana Seed--</v>
      </c>
      <c r="H385" s="143" t="str">
        <f t="shared" si="29"/>
        <v>Forage Plants--Forage Trees--Prosopis africana--Prosopis africana Seed</v>
      </c>
      <c r="I385" s="143">
        <f t="shared" si="30"/>
        <v>3</v>
      </c>
      <c r="J385" s="143" t="str">
        <f t="shared" si="31"/>
        <v>Forage Plants--Forage Trees--Prosopis africana</v>
      </c>
      <c r="K385" s="143" t="str" cm="1">
        <f t="array" ref="K385">IF(G385&lt;&gt;"",_xlfn.TEXTJOIN(";",TRUE,
CONCATENATE(A385,"$",H385),
IF(E385="","",IF(I385&lt;&gt;0,CONCATENATE(A385,"$",J385,"--",_xlfn.TEXTSPLIT(E385,";",TRUE,FALSE)),CONCATENATE(A385,"$",_xlfn.TEXTSPLIT(E385,";",TRUE,FALSE))))),"")</f>
        <v>AOM_001982$Forage Plants--Forage Trees--Prosopis africana--Prosopis africana Seed</v>
      </c>
      <c r="L385" s="144" t="str">
        <v>AOM_001315$Crop Product--Cereal Products--Sorghum--Sorghum bicolor Seed</v>
      </c>
      <c r="M385" s="144" t="str" cm="1">
        <f t="array" ref="M385:N385">IF(L385&lt;&gt;"",_xlfn.TEXTSPLIT(L385, "$"),"")</f>
        <v>AOM_001315</v>
      </c>
      <c r="N385" s="144" t="str">
        <v>Crop Product--Cereal Products--Sorghum--Sorghum bicolor Seed</v>
      </c>
      <c r="O385" s="144" t="str" cm="1">
        <f t="array" ref="O385">IF(L385&lt;&gt;"",_xlfn.CHOOSECOLS(_xlfn.TEXTSPLIT(N385,"--"),1),"")</f>
        <v>Crop Product</v>
      </c>
      <c r="P385" s="144" t="str" cm="1">
        <f t="array" ref="P385">IF(L385&lt;&gt;"",IFERROR(_xlfn.CHOOSECOLS(_xlfn.TEXTSPLIT(N385,"--"),2),""),"")</f>
        <v>Cereal Products</v>
      </c>
      <c r="Q385" s="144" t="str">
        <f t="shared" si="32"/>
        <v>Sorghum--Sorghum bicolor Seed</v>
      </c>
    </row>
    <row r="386" spans="1:17" ht="15" thickBot="1" x14ac:dyDescent="0.4">
      <c r="A386" s="145" t="str">
        <v>AOM_000712</v>
      </c>
      <c r="B386" s="145" t="str">
        <v>Prosopis juliflora</v>
      </c>
      <c r="C386" s="145" t="str">
        <v>Ironwood;Algorrobo</v>
      </c>
      <c r="D386" s="145" t="str">
        <v>Prosopis juliflora</v>
      </c>
      <c r="E386" s="145" t="str">
        <f t="shared" si="28"/>
        <v>Ironwood;Algorrobo;Prosopis juliflora</v>
      </c>
      <c r="F386" s="145" t="str">
        <v>Management--Livestock Management--Feed Characteristic--Feed Composition--Feed Ingredient--Forage Plants--Forage Trees--Prosopis juliflora----</v>
      </c>
      <c r="G386" s="143" t="str" cm="1">
        <f t="array" ref="G386">IFERROR(SUBSTITUTE(_xlfn.CHOOSECOLS(_xlfn.TEXTSPLIT(_xlfn.TEXTJOIN("|",,F386),"Feed Ingredient--","|",TRUE),2),"----",""),"")</f>
        <v>Forage Plants--Forage Trees--Prosopis juliflora</v>
      </c>
      <c r="H386" s="143" t="str">
        <f t="shared" si="29"/>
        <v>Forage Plants--Forage Trees--Prosopis juliflora</v>
      </c>
      <c r="I386" s="143">
        <f t="shared" si="30"/>
        <v>2</v>
      </c>
      <c r="J386" s="143" t="str">
        <f t="shared" si="31"/>
        <v>Forage Plants--Forage Trees</v>
      </c>
      <c r="K386" s="143" t="str" cm="1">
        <f t="array" ref="K386">IF(G386&lt;&gt;"",_xlfn.TEXTJOIN(";",TRUE,
CONCATENATE(A386,"$",H386),
IF(E386="","",IF(I386&lt;&gt;0,CONCATENATE(A386,"$",J386,"--",_xlfn.TEXTSPLIT(E386,";",TRUE,FALSE)),CONCATENATE(A386,"$",_xlfn.TEXTSPLIT(E386,";",TRUE,FALSE))))),"")</f>
        <v>AOM_000712$Forage Plants--Forage Trees--Prosopis juliflora;AOM_000712$Forage Plants--Forage Trees--Ironwood;AOM_000712$Forage Plants--Forage Trees--Algorrobo;AOM_000712$Forage Plants--Forage Trees--Prosopis juliflora</v>
      </c>
      <c r="L386" s="145" t="str">
        <v>AOM_001365$Crop Product--Cereal Products--Sorghum--Sorghum Sprout</v>
      </c>
      <c r="M386" s="145" t="str" cm="1">
        <f t="array" ref="M386:N386">IF(L386&lt;&gt;"",_xlfn.TEXTSPLIT(L386, "$"),"")</f>
        <v>AOM_001365</v>
      </c>
      <c r="N386" s="145" t="str">
        <v>Crop Product--Cereal Products--Sorghum--Sorghum Sprout</v>
      </c>
      <c r="O386" s="145" t="str" cm="1">
        <f t="array" ref="O386">IF(L386&lt;&gt;"",_xlfn.CHOOSECOLS(_xlfn.TEXTSPLIT(N386,"--"),1),"")</f>
        <v>Crop Product</v>
      </c>
      <c r="P386" s="145" t="str" cm="1">
        <f t="array" ref="P386">IF(L386&lt;&gt;"",IFERROR(_xlfn.CHOOSECOLS(_xlfn.TEXTSPLIT(N386,"--"),2),""),"")</f>
        <v>Cereal Products</v>
      </c>
      <c r="Q386" s="145" t="str">
        <f t="shared" si="32"/>
        <v>Sorghum--Sorghum Sprout</v>
      </c>
    </row>
    <row r="387" spans="1:17" ht="15" thickBot="1" x14ac:dyDescent="0.4">
      <c r="A387" s="144" t="str">
        <v>AOM_000713</v>
      </c>
      <c r="B387" s="144" t="str">
        <v>Prosopis juliflora Pods</v>
      </c>
      <c r="C387" s="144" t="str">
        <v>Ironwood Pods;Algorrobo Pods</v>
      </c>
      <c r="D387" s="144" t="str">
        <v>Prosopis juliflora Pods</v>
      </c>
      <c r="E387" s="144" t="str">
        <f t="shared" ref="E387:E450" si="33">_xlfn.TEXTJOIN(";",TRUE,C387,D387)</f>
        <v>Ironwood Pods;Algorrobo Pods;Prosopis juliflora Pods</v>
      </c>
      <c r="F387" s="144" t="str">
        <v>Management--Livestock Management--Feed Characteristic--Feed Composition--Feed Ingredient--Forage Plants--Forage Trees--Prosopis juliflora--Prosopis juliflora Pods--</v>
      </c>
      <c r="G387" s="143" t="str" cm="1">
        <f t="array" ref="G387">IFERROR(SUBSTITUTE(_xlfn.CHOOSECOLS(_xlfn.TEXTSPLIT(_xlfn.TEXTJOIN("|",,F387),"Feed Ingredient--","|",TRUE),2),"----",""),"")</f>
        <v>Forage Plants--Forage Trees--Prosopis juliflora--Prosopis juliflora Pods--</v>
      </c>
      <c r="H387" s="143" t="str">
        <f t="shared" ref="H387:H450" si="34">IF(G387&lt;&gt;"",_xlfn.TEXTJOIN("--",TRUE,_xlfn.TEXTSPLIT(G387,"--","|",TRUE)),"")</f>
        <v>Forage Plants--Forage Trees--Prosopis juliflora--Prosopis juliflora Pods</v>
      </c>
      <c r="I387" s="143">
        <f t="shared" ref="I387:I450" si="35">IF(G387&lt;&gt;"",SUM(LEN(H387)-LEN(SUBSTITUTE(H387,"--","")))/LEN("--"),"")</f>
        <v>3</v>
      </c>
      <c r="J387" s="143" t="str">
        <f t="shared" ref="J387:J450" si="36">IF(G387&lt;&gt;"",IFERROR(_xlfn.TEXTJOIN("--",TRUE,_xlfn.CHOOSECOLS(_xlfn.TEXTSPLIT(H387,"--"),_xlfn.SEQUENCE(1,I387))),""),"")</f>
        <v>Forage Plants--Forage Trees--Prosopis juliflora</v>
      </c>
      <c r="K387" s="143" t="str" cm="1">
        <f t="array" ref="K387">IF(G387&lt;&gt;"",_xlfn.TEXTJOIN(";",TRUE,
CONCATENATE(A387,"$",H387),
IF(E387="","",IF(I387&lt;&gt;0,CONCATENATE(A387,"$",J387,"--",_xlfn.TEXTSPLIT(E387,";",TRUE,FALSE)),CONCATENATE(A387,"$",_xlfn.TEXTSPLIT(E387,";",TRUE,FALSE))))),"")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7" s="144" t="str">
        <v>AOM_001365$Crop Product--Cereal Products--Sorghum--Sorghum bicolor Sprout</v>
      </c>
      <c r="M387" s="144" t="str" cm="1">
        <f t="array" ref="M387:N387">IF(L387&lt;&gt;"",_xlfn.TEXTSPLIT(L387, "$"),"")</f>
        <v>AOM_001365</v>
      </c>
      <c r="N387" s="144" t="str">
        <v>Crop Product--Cereal Products--Sorghum--Sorghum bicolor Sprout</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Sorghum--Sorghum bicolor Sprout</v>
      </c>
    </row>
    <row r="388" spans="1:17" ht="15" thickBot="1" x14ac:dyDescent="0.4">
      <c r="A388" s="145" t="str">
        <v>AOM_001802</v>
      </c>
      <c r="B388" s="145" t="str">
        <v>Pterocarpus erinaceus</v>
      </c>
      <c r="C388" s="145" t="str">
        <v/>
      </c>
      <c r="D388" s="145" t="str">
        <v>Pterocarpus erinaceus</v>
      </c>
      <c r="E388" s="145" t="str">
        <f t="shared" si="33"/>
        <v>Pterocarpus erinaceus</v>
      </c>
      <c r="F388" s="145" t="str">
        <v>Management--Livestock Management--Feed Characteristic--Feed Composition--Feed Ingredient--Forage Plants--Forage Trees--Pterocarpus erinaceus----</v>
      </c>
      <c r="G388" s="143" t="str" cm="1">
        <f t="array" ref="G388">IFERROR(SUBSTITUTE(_xlfn.CHOOSECOLS(_xlfn.TEXTSPLIT(_xlfn.TEXTJOIN("|",,F388),"Feed Ingredient--","|",TRUE),2),"----",""),"")</f>
        <v>Forage Plants--Forage Trees--Pterocarpus erinaceus</v>
      </c>
      <c r="H388" s="143" t="str">
        <f t="shared" si="34"/>
        <v>Forage Plants--Forage Trees--Pterocarpus erinaceus</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AOM_001802$Forage Plants--Forage Trees--Pterocarpus erinaceus;AOM_001802$Forage Plants--Forage Trees--Pterocarpus erinaceus</v>
      </c>
      <c r="L388" s="145" t="str">
        <v>AOM_001316$Crop Product--Cereal Products--Sorghum</v>
      </c>
      <c r="M388" s="145" t="str" cm="1">
        <f t="array" ref="M388:N388">IF(L388&lt;&gt;"",_xlfn.TEXTSPLIT(L388, "$"),"")</f>
        <v>AOM_001316</v>
      </c>
      <c r="N388" s="145" t="str">
        <v>Crop Product--Cereal Products--Sorghum</v>
      </c>
      <c r="O388" s="145" t="str" cm="1">
        <f t="array" ref="O388">IF(L388&lt;&gt;"",_xlfn.CHOOSECOLS(_xlfn.TEXTSPLIT(N388,"--"),1),"")</f>
        <v>Crop Product</v>
      </c>
      <c r="P388" s="145" t="str" cm="1">
        <f t="array" ref="P388">IF(L388&lt;&gt;"",IFERROR(_xlfn.CHOOSECOLS(_xlfn.TEXTSPLIT(N388,"--"),2),""),"")</f>
        <v>Cereal Products</v>
      </c>
      <c r="Q388" s="145" t="str">
        <f t="shared" si="37"/>
        <v>Sorghum</v>
      </c>
    </row>
    <row r="389" spans="1:17" ht="15" thickBot="1" x14ac:dyDescent="0.4">
      <c r="A389" s="144" t="str">
        <v>AOM_006009</v>
      </c>
      <c r="B389" s="144" t="str">
        <v>Pterocarpus lucens Leaves</v>
      </c>
      <c r="C389" s="144" t="str">
        <v/>
      </c>
      <c r="D389" s="144" t="str">
        <v>Pterocarpus lucens Leaves</v>
      </c>
      <c r="E389" s="144" t="str">
        <f t="shared" si="33"/>
        <v>Pterocarpus lucens Leaves</v>
      </c>
      <c r="F389" s="144" t="str">
        <v>Management--Livestock Management--Feed Characteristic--Feed Composition--Feed Ingredient--Forage Plants--Forage Trees--Pterocarpus lucens--Pterocarpus lucens Leaves--</v>
      </c>
      <c r="G389" s="143" t="str" cm="1">
        <f t="array" ref="G389">IFERROR(SUBSTITUTE(_xlfn.CHOOSECOLS(_xlfn.TEXTSPLIT(_xlfn.TEXTJOIN("|",,F389),"Feed Ingredient--","|",TRUE),2),"----",""),"")</f>
        <v>Forage Plants--Forage Trees--Pterocarpus lucens--Pterocarpus lucens Leaves--</v>
      </c>
      <c r="H389" s="143" t="str">
        <f t="shared" si="34"/>
        <v>Forage Plants--Forage Trees--Pterocarpus lucens--Pterocarpus lucens Leaves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AOM_006009$Forage Plants--Forage Trees--Pterocarpus lucens--Pterocarpus lucens Leaves;AOM_006009$Forage Plants--Forage Trees--Pterocarpus lucens--Pterocarpus lucens Leaves</v>
      </c>
      <c r="L389" s="144" t="str">
        <v>AOM_001316$Crop Product--Cereal Products--Sorghum bicolor</v>
      </c>
      <c r="M389" s="144" t="str" cm="1">
        <f t="array" ref="M389:N389">IF(L389&lt;&gt;"",_xlfn.TEXTSPLIT(L389, "$"),"")</f>
        <v>AOM_001316</v>
      </c>
      <c r="N389" s="144" t="str">
        <v>Crop Product--Cereal Products--Sorghum bicolor</v>
      </c>
      <c r="O389" s="144" t="str" cm="1">
        <f t="array" ref="O389">IF(L389&lt;&gt;"",_xlfn.CHOOSECOLS(_xlfn.TEXTSPLIT(N389,"--"),1),"")</f>
        <v>Crop Product</v>
      </c>
      <c r="P389" s="144" t="str" cm="1">
        <f t="array" ref="P389">IF(L389&lt;&gt;"",IFERROR(_xlfn.CHOOSECOLS(_xlfn.TEXTSPLIT(N389,"--"),2),""),"")</f>
        <v>Cereal Products</v>
      </c>
      <c r="Q389" s="144" t="str">
        <f t="shared" si="37"/>
        <v>Sorghum bicolor</v>
      </c>
    </row>
    <row r="390" spans="1:17" ht="15" thickBot="1" x14ac:dyDescent="0.4">
      <c r="A390" s="145" t="str">
        <v>AOM_006011</v>
      </c>
      <c r="B390" s="145" t="str">
        <v>Pterocarpus lucens Pods</v>
      </c>
      <c r="C390" s="145" t="str">
        <v/>
      </c>
      <c r="D390" s="145" t="str">
        <v>Pterocarpus lucens Pods</v>
      </c>
      <c r="E390" s="145" t="str">
        <f t="shared" si="33"/>
        <v>Pterocarpus lucens Pods</v>
      </c>
      <c r="F390" s="145" t="str">
        <v>Management--Livestock Management--Feed Characteristic--Feed Composition--Feed Ingredient--Forage Plants--Forage Trees--Pterocarpus lucens--Pterocarpus lucens Pods--</v>
      </c>
      <c r="G390" s="143" t="str" cm="1">
        <f t="array" ref="G390">IFERROR(SUBSTITUTE(_xlfn.CHOOSECOLS(_xlfn.TEXTSPLIT(_xlfn.TEXTJOIN("|",,F390),"Feed Ingredient--","|",TRUE),2),"----",""),"")</f>
        <v>Forage Plants--Forage Trees--Pterocarpus lucens--Pterocarpus lucens Pods--</v>
      </c>
      <c r="H390" s="143" t="str">
        <f t="shared" si="34"/>
        <v>Forage Plants--Forage Trees--Pterocarpus lucens--Pterocarpus lucens Pods</v>
      </c>
      <c r="I390" s="143">
        <f t="shared" si="35"/>
        <v>3</v>
      </c>
      <c r="J390" s="143" t="str">
        <f t="shared" si="36"/>
        <v>Forage Plants--Forage Trees--Pterocarpus lucens</v>
      </c>
      <c r="K390" s="143" t="str" cm="1">
        <f t="array" ref="K390">IF(G390&lt;&gt;"",_xlfn.TEXTJOIN(";",TRUE,
CONCATENATE(A390,"$",H390),
IF(E390="","",IF(I390&lt;&gt;0,CONCATENATE(A390,"$",J390,"--",_xlfn.TEXTSPLIT(E390,";",TRUE,FALSE)),CONCATENATE(A390,"$",_xlfn.TEXTSPLIT(E390,";",TRUE,FALSE))))),"")</f>
        <v>AOM_006011$Forage Plants--Forage Trees--Pterocarpus lucens--Pterocarpus lucens Pods;AOM_006011$Forage Plants--Forage Trees--Pterocarpus lucens--Pterocarpus lucens Pods</v>
      </c>
      <c r="L390" s="145" t="str">
        <v>AOM_001319$Crop Product--Cereal Products--Wheat</v>
      </c>
      <c r="M390" s="145" t="str" cm="1">
        <f t="array" ref="M390:N390">IF(L390&lt;&gt;"",_xlfn.TEXTSPLIT(L390, "$"),"")</f>
        <v>AOM_001319</v>
      </c>
      <c r="N390" s="145" t="str">
        <v>Crop Product--Cereal Products--Wheat</v>
      </c>
      <c r="O390" s="145" t="str" cm="1">
        <f t="array" ref="O390">IF(L390&lt;&gt;"",_xlfn.CHOOSECOLS(_xlfn.TEXTSPLIT(N390,"--"),1),"")</f>
        <v>Crop Product</v>
      </c>
      <c r="P390" s="145" t="str" cm="1">
        <f t="array" ref="P390">IF(L390&lt;&gt;"",IFERROR(_xlfn.CHOOSECOLS(_xlfn.TEXTSPLIT(N390,"--"),2),""),"")</f>
        <v>Cereal Products</v>
      </c>
      <c r="Q390" s="145" t="str">
        <f t="shared" si="37"/>
        <v>Wheat</v>
      </c>
    </row>
    <row r="391" spans="1:17" ht="15" thickBot="1" x14ac:dyDescent="0.4">
      <c r="A391" s="144" t="str">
        <v>AOM_002100</v>
      </c>
      <c r="B391" s="144" t="str">
        <v>Khaya senegalensis Leaves</v>
      </c>
      <c r="C391" s="144" t="str">
        <v>Savannah Mahogany Leaves</v>
      </c>
      <c r="D391" s="144" t="str">
        <v>Khaya senegalensis Leaves</v>
      </c>
      <c r="E391" s="144" t="str">
        <f t="shared" si="33"/>
        <v>Savannah Mahogany Leaves;Khaya senegalensis Leaves</v>
      </c>
      <c r="F391" s="144" t="str">
        <v>Management--Livestock Management--Feed Characteristic--Feed Composition--Feed Ingredient--Forage Plants--Forage Trees--Khaya senegalensis--Khaya senegalensis Leaves--</v>
      </c>
      <c r="G391" s="143" t="str" cm="1">
        <f t="array" ref="G391">IFERROR(SUBSTITUTE(_xlfn.CHOOSECOLS(_xlfn.TEXTSPLIT(_xlfn.TEXTJOIN("|",,F391),"Feed Ingredient--","|",TRUE),2),"----",""),"")</f>
        <v>Forage Plants--Forage Trees--Khaya senegalensis--Khaya senegalensis Leaves--</v>
      </c>
      <c r="H391" s="143" t="str">
        <f t="shared" si="34"/>
        <v>Forage Plants--Forage Trees--Khaya senegalensis--Khaya senegalensis Leaves</v>
      </c>
      <c r="I391" s="143">
        <f t="shared" si="35"/>
        <v>3</v>
      </c>
      <c r="J391" s="143" t="str">
        <f t="shared" si="36"/>
        <v>Forage Plants--Forage Trees--Khaya senegalensis</v>
      </c>
      <c r="K391" s="143" t="str" cm="1">
        <f t="array" ref="K391">IF(G391&lt;&gt;"",_xlfn.TEXTJOIN(";",TRUE,
CONCATENATE(A391,"$",H391),
IF(E391="","",IF(I391&lt;&gt;0,CONCATENATE(A391,"$",J391,"--",_xlfn.TEXTSPLIT(E391,";",TRUE,FALSE)),CONCATENATE(A391,"$",_xlfn.TEXTSPLIT(E391,";",TRUE,FALSE))))),"")</f>
        <v>AOM_002100$Forage Plants--Forage Trees--Khaya senegalensis--Khaya senegalensis Leaves;AOM_002100$Forage Plants--Forage Trees--Khaya senegalensis--Savannah Mahogany Leaves;AOM_002100$Forage Plants--Forage Trees--Khaya senegalensis--Khaya senegalensis Leaves</v>
      </c>
      <c r="L391" s="144" t="str">
        <v>AOM_001319$Crop Product--Cereal Products--Triticum aestivum</v>
      </c>
      <c r="M391" s="144" t="str" cm="1">
        <f t="array" ref="M391:N391">IF(L391&lt;&gt;"",_xlfn.TEXTSPLIT(L391, "$"),"")</f>
        <v>AOM_001319</v>
      </c>
      <c r="N391" s="144" t="str">
        <v>Crop Product--Cereal Products--Triticum aestivum</v>
      </c>
      <c r="O391" s="144" t="str" cm="1">
        <f t="array" ref="O391">IF(L391&lt;&gt;"",_xlfn.CHOOSECOLS(_xlfn.TEXTSPLIT(N391,"--"),1),"")</f>
        <v>Crop Product</v>
      </c>
      <c r="P391" s="144" t="str" cm="1">
        <f t="array" ref="P391">IF(L391&lt;&gt;"",IFERROR(_xlfn.CHOOSECOLS(_xlfn.TEXTSPLIT(N391,"--"),2),""),"")</f>
        <v>Cereal Products</v>
      </c>
      <c r="Q391" s="144" t="str">
        <f t="shared" si="37"/>
        <v>Triticum aestivum</v>
      </c>
    </row>
    <row r="392" spans="1:17" ht="15" thickBot="1" x14ac:dyDescent="0.4">
      <c r="A392" s="145" t="str">
        <v>AOM_001174</v>
      </c>
      <c r="B392" s="145" t="str">
        <v>Sesbania goetzei</v>
      </c>
      <c r="C392" s="145" t="str">
        <v/>
      </c>
      <c r="D392" s="145" t="str">
        <v>Sesbania goetzei</v>
      </c>
      <c r="E392" s="145" t="str">
        <f t="shared" si="33"/>
        <v>Sesbania goetzei</v>
      </c>
      <c r="F392" s="145" t="str">
        <v>Management--Livestock Management--Feed Characteristic--Feed Composition--Feed Ingredient--Forage Plants--Forage Trees--Sesbania goetzei----</v>
      </c>
      <c r="G392" s="143" t="str" cm="1">
        <f t="array" ref="G392">IFERROR(SUBSTITUTE(_xlfn.CHOOSECOLS(_xlfn.TEXTSPLIT(_xlfn.TEXTJOIN("|",,F392),"Feed Ingredient--","|",TRUE),2),"----",""),"")</f>
        <v>Forage Plants--Forage Trees--Sesbania goetzei</v>
      </c>
      <c r="H392" s="143" t="str">
        <f t="shared" si="34"/>
        <v>Forage Plants--Forage Trees--Sesbania goetzei</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AOM_001174$Forage Plants--Forage Trees--Sesbania goetzei;AOM_001174$Forage Plants--Forage Trees--Sesbania goetzei</v>
      </c>
      <c r="L392" s="145" t="str">
        <v>AOM_001201$Crop Product--Fruit Product--Avocado</v>
      </c>
      <c r="M392" s="145" t="str" cm="1">
        <f t="array" ref="M392:N392">IF(L392&lt;&gt;"",_xlfn.TEXTSPLIT(L392, "$"),"")</f>
        <v>AOM_001201</v>
      </c>
      <c r="N392" s="145" t="str">
        <v>Crop Product--Fruit Product--Avocado</v>
      </c>
      <c r="O392" s="145" t="str" cm="1">
        <f t="array" ref="O392">IF(L392&lt;&gt;"",_xlfn.CHOOSECOLS(_xlfn.TEXTSPLIT(N392,"--"),1),"")</f>
        <v>Crop Product</v>
      </c>
      <c r="P392" s="145" t="str" cm="1">
        <f t="array" ref="P392">IF(L392&lt;&gt;"",IFERROR(_xlfn.CHOOSECOLS(_xlfn.TEXTSPLIT(N392,"--"),2),""),"")</f>
        <v>Fruit Product</v>
      </c>
      <c r="Q392" s="145" t="str">
        <f t="shared" si="37"/>
        <v>Avocado</v>
      </c>
    </row>
    <row r="393" spans="1:17" ht="15" thickBot="1" x14ac:dyDescent="0.4">
      <c r="A393" s="144" t="str">
        <v>AOM_003079</v>
      </c>
      <c r="B393" s="144" t="str">
        <v>Sesbania sesban</v>
      </c>
      <c r="C393" s="144" t="str">
        <v/>
      </c>
      <c r="D393" s="144" t="str">
        <v>Sesbania sesban</v>
      </c>
      <c r="E393" s="144" t="str">
        <f t="shared" si="33"/>
        <v>Sesbania sesban</v>
      </c>
      <c r="F393" s="144" t="str">
        <v>Management--Livestock Management--Feed Characteristic--Feed Composition--Feed Ingredient--Forage Plants--Forage Trees--Sesbania sesban----</v>
      </c>
      <c r="G393" s="143" t="str" cm="1">
        <f t="array" ref="G393">IFERROR(SUBSTITUTE(_xlfn.CHOOSECOLS(_xlfn.TEXTSPLIT(_xlfn.TEXTJOIN("|",,F393),"Feed Ingredient--","|",TRUE),2),"----",""),"")</f>
        <v>Forage Plants--Forage Trees--Sesbania sesban</v>
      </c>
      <c r="H393" s="143" t="str">
        <f t="shared" si="34"/>
        <v>Forage Plants--Forage Trees--Sesbania sesban</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AOM_003079$Forage Plants--Forage Trees--Sesbania sesban;AOM_003079$Forage Plants--Forage Trees--Sesbania sesban</v>
      </c>
      <c r="L393" s="144" t="str">
        <v>AOM_001201$Crop Product--Fruit Product--Persea americana</v>
      </c>
      <c r="M393" s="144" t="str" cm="1">
        <f t="array" ref="M393:N393">IF(L393&lt;&gt;"",_xlfn.TEXTSPLIT(L393, "$"),"")</f>
        <v>AOM_001201</v>
      </c>
      <c r="N393" s="144" t="str">
        <v>Crop Product--Fruit Product--Persea americana</v>
      </c>
      <c r="O393" s="144" t="str" cm="1">
        <f t="array" ref="O393">IF(L393&lt;&gt;"",_xlfn.CHOOSECOLS(_xlfn.TEXTSPLIT(N393,"--"),1),"")</f>
        <v>Crop Product</v>
      </c>
      <c r="P393" s="144" t="str" cm="1">
        <f t="array" ref="P393">IF(L393&lt;&gt;"",IFERROR(_xlfn.CHOOSECOLS(_xlfn.TEXTSPLIT(N393,"--"),2),""),"")</f>
        <v>Fruit Product</v>
      </c>
      <c r="Q393" s="144" t="str">
        <f t="shared" si="37"/>
        <v>Persea americana</v>
      </c>
    </row>
    <row r="394" spans="1:17" ht="15" thickBot="1" x14ac:dyDescent="0.4">
      <c r="A394" s="145" t="str">
        <v>AOM_001740</v>
      </c>
      <c r="B394" s="145" t="str">
        <v>Sesbania sesban Leaves</v>
      </c>
      <c r="C394" s="145" t="str">
        <v/>
      </c>
      <c r="D394" s="145" t="str">
        <v>Sesbania sesban Leaves</v>
      </c>
      <c r="E394" s="145" t="str">
        <f t="shared" si="33"/>
        <v>Sesbania sesban Leaves</v>
      </c>
      <c r="F394" s="145" t="str">
        <v>Management--Livestock Management--Feed Characteristic--Feed Composition--Feed Ingredient--Forage Plants--Forage Trees--Sesbania sesban--Sesbania sesban Leaves--</v>
      </c>
      <c r="G394" s="143" t="str" cm="1">
        <f t="array" ref="G394">IFERROR(SUBSTITUTE(_xlfn.CHOOSECOLS(_xlfn.TEXTSPLIT(_xlfn.TEXTJOIN("|",,F394),"Feed Ingredient--","|",TRUE),2),"----",""),"")</f>
        <v>Forage Plants--Forage Trees--Sesbania sesban--Sesbania sesban Leaves--</v>
      </c>
      <c r="H394" s="143" t="str">
        <f t="shared" si="34"/>
        <v>Forage Plants--Forage Trees--Sesbania sesban--Sesbania sesban Leaves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AOM_001740$Forage Plants--Forage Trees--Sesbania sesban--Sesbania sesban Leaves;AOM_001740$Forage Plants--Forage Trees--Sesbania sesban--Sesbania sesban Leaves</v>
      </c>
      <c r="L394" s="145" t="str">
        <v>AOM_001199$Crop Product--Fruit Product--Breadfruit</v>
      </c>
      <c r="M394" s="145" t="str" cm="1">
        <f t="array" ref="M394:N394">IF(L394&lt;&gt;"",_xlfn.TEXTSPLIT(L394, "$"),"")</f>
        <v>AOM_001199</v>
      </c>
      <c r="N394" s="145" t="str">
        <v>Crop Product--Fruit Product--Breadfruit</v>
      </c>
      <c r="O394" s="145" t="str" cm="1">
        <f t="array" ref="O394">IF(L394&lt;&gt;"",_xlfn.CHOOSECOLS(_xlfn.TEXTSPLIT(N394,"--"),1),"")</f>
        <v>Crop Product</v>
      </c>
      <c r="P394" s="145" t="str" cm="1">
        <f t="array" ref="P394">IF(L394&lt;&gt;"",IFERROR(_xlfn.CHOOSECOLS(_xlfn.TEXTSPLIT(N394,"--"),2),""),"")</f>
        <v>Fruit Product</v>
      </c>
      <c r="Q394" s="145" t="str">
        <f t="shared" si="37"/>
        <v>Breadfruit</v>
      </c>
    </row>
    <row r="395" spans="1:17" ht="15" thickBot="1" x14ac:dyDescent="0.4">
      <c r="A395" s="144" t="str">
        <v>AOM_001230</v>
      </c>
      <c r="B395" s="144" t="str">
        <v>Sesbania sesban Leaves and Twigs</v>
      </c>
      <c r="C395" s="144" t="str">
        <v/>
      </c>
      <c r="D395" s="144" t="str">
        <v>Sesbania sesban Leaves and Twigs</v>
      </c>
      <c r="E395" s="144" t="str">
        <f t="shared" si="33"/>
        <v>Sesbania sesban Leaves and Twigs</v>
      </c>
      <c r="F395" s="144" t="str">
        <v>Management--Livestock Management--Feed Characteristic--Feed Composition--Feed Ingredient--Forage Plants--Forage Trees--Sesbania sesban--Sesbania sesban Leaves and Twigs--</v>
      </c>
      <c r="G395" s="143" t="str" cm="1">
        <f t="array" ref="G395">IFERROR(SUBSTITUTE(_xlfn.CHOOSECOLS(_xlfn.TEXTSPLIT(_xlfn.TEXTJOIN("|",,F395),"Feed Ingredient--","|",TRUE),2),"----",""),"")</f>
        <v>Forage Plants--Forage Trees--Sesbania sesban--Sesbania sesban Leaves and Twigs--</v>
      </c>
      <c r="H395" s="143" t="str">
        <f t="shared" si="34"/>
        <v>Forage Plants--Forage Trees--Sesbania sesban--Sesbania sesban Leaves and Twigs</v>
      </c>
      <c r="I395" s="143">
        <f t="shared" si="35"/>
        <v>3</v>
      </c>
      <c r="J395" s="143" t="str">
        <f t="shared" si="36"/>
        <v>Forage Plants--Forage Trees--Sesbania sesban</v>
      </c>
      <c r="K395" s="143" t="str" cm="1">
        <f t="array" ref="K395">IF(G395&lt;&gt;"",_xlfn.TEXTJOIN(";",TRUE,
CONCATENATE(A395,"$",H395),
IF(E395="","",IF(I395&lt;&gt;0,CONCATENATE(A395,"$",J395,"--",_xlfn.TEXTSPLIT(E395,";",TRUE,FALSE)),CONCATENATE(A395,"$",_xlfn.TEXTSPLIT(E395,";",TRUE,FALSE))))),"")</f>
        <v>AOM_001230$Forage Plants--Forage Trees--Sesbania sesban--Sesbania sesban Leaves and Twigs;AOM_001230$Forage Plants--Forage Trees--Sesbania sesban--Sesbania sesban Leaves and Twigs</v>
      </c>
      <c r="L395" s="144" t="str">
        <v>AOM_001848$Crop Product--Fruit Products--Ficus sur--Ficus sur Fruits</v>
      </c>
      <c r="M395" s="144" t="str" cm="1">
        <f t="array" ref="M395:N395">IF(L395&lt;&gt;"",_xlfn.TEXTSPLIT(L395, "$"),"")</f>
        <v>AOM_001848</v>
      </c>
      <c r="N395" s="144" t="str">
        <v>Crop Product--Fruit Products--Ficus sur--Ficus sur Fruits</v>
      </c>
      <c r="O395" s="144" t="str" cm="1">
        <f t="array" ref="O395">IF(L395&lt;&gt;"",_xlfn.CHOOSECOLS(_xlfn.TEXTSPLIT(N395,"--"),1),"")</f>
        <v>Crop Product</v>
      </c>
      <c r="P395" s="144" t="str" cm="1">
        <f t="array" ref="P395">IF(L395&lt;&gt;"",IFERROR(_xlfn.CHOOSECOLS(_xlfn.TEXTSPLIT(N395,"--"),2),""),"")</f>
        <v>Fruit Products</v>
      </c>
      <c r="Q395" s="144" t="str">
        <f t="shared" si="37"/>
        <v>Ficus sur--Ficus sur Fruits</v>
      </c>
    </row>
    <row r="396" spans="1:17" ht="15" thickBot="1" x14ac:dyDescent="0.4">
      <c r="A396" s="145" t="str">
        <v>AOM_001228</v>
      </c>
      <c r="B396" s="145" t="str">
        <v>Sesbania sesban</v>
      </c>
      <c r="C396" s="145" t="str">
        <v/>
      </c>
      <c r="D396" s="145" t="str">
        <v>Sesbania sesban</v>
      </c>
      <c r="E396" s="145" t="str">
        <f t="shared" si="33"/>
        <v>Sesbania sesban</v>
      </c>
      <c r="F396" s="145" t="str">
        <v>Management--Livestock Management--Feed Characteristic--Feed Composition--Feed Ingredient--Forage Plants--Forage Trees--Sesbania sesban----</v>
      </c>
      <c r="G396" s="143" t="str" cm="1">
        <f t="array" ref="G396">IFERROR(SUBSTITUTE(_xlfn.CHOOSECOLS(_xlfn.TEXTSPLIT(_xlfn.TEXTJOIN("|",,F396),"Feed Ingredient--","|",TRUE),2),"----",""),"")</f>
        <v>Forage Plants--Forage Trees--Sesbania sesban</v>
      </c>
      <c r="H396" s="143" t="str">
        <f t="shared" si="34"/>
        <v>Forage Plants--Forage Trees--Sesbania sesban</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AOM_001228$Forage Plants--Forage Trees--Sesbania sesban;AOM_001228$Forage Plants--Forage Trees--Sesbania sesban</v>
      </c>
      <c r="L396" s="145" t="str">
        <v>AOM_000663$Crop Product--Fruit Products--Jackfruit</v>
      </c>
      <c r="M396" s="145" t="str" cm="1">
        <f t="array" ref="M396:N396">IF(L396&lt;&gt;"",_xlfn.TEXTSPLIT(L396, "$"),"")</f>
        <v>AOM_000663</v>
      </c>
      <c r="N396" s="145" t="str">
        <v>Crop Product--Fruit Products--Jackfruit</v>
      </c>
      <c r="O396" s="145" t="str" cm="1">
        <f t="array" ref="O396">IF(L396&lt;&gt;"",_xlfn.CHOOSECOLS(_xlfn.TEXTSPLIT(N396,"--"),1),"")</f>
        <v>Crop Product</v>
      </c>
      <c r="P396" s="145" t="str" cm="1">
        <f t="array" ref="P396">IF(L396&lt;&gt;"",IFERROR(_xlfn.CHOOSECOLS(_xlfn.TEXTSPLIT(N396,"--"),2),""),"")</f>
        <v>Fruit Products</v>
      </c>
      <c r="Q396" s="145" t="str">
        <f t="shared" si="37"/>
        <v>Jackfruit</v>
      </c>
    </row>
    <row r="397" spans="1:17" ht="15" thickBot="1" x14ac:dyDescent="0.4">
      <c r="A397" s="144" t="str">
        <v>AOM_002058</v>
      </c>
      <c r="B397" s="144" t="str">
        <v>Stereospermum kunthianum</v>
      </c>
      <c r="C397" s="144" t="str">
        <v/>
      </c>
      <c r="D397" s="144" t="str">
        <v>Stereospermum kunthianum</v>
      </c>
      <c r="E397" s="144" t="str">
        <f t="shared" si="33"/>
        <v>Stereospermum kunthianum</v>
      </c>
      <c r="F397" s="144" t="str">
        <v>Management--Livestock Management--Feed Characteristic--Feed Composition--Feed Ingredient--Forage Plants--Forage Trees--Stereospermum kunthianum----</v>
      </c>
      <c r="G397" s="143" t="str" cm="1">
        <f t="array" ref="G397">IFERROR(SUBSTITUTE(_xlfn.CHOOSECOLS(_xlfn.TEXTSPLIT(_xlfn.TEXTJOIN("|",,F397),"Feed Ingredient--","|",TRUE),2),"----",""),"")</f>
        <v>Forage Plants--Forage Trees--Stereospermum kunthianum</v>
      </c>
      <c r="H397" s="143" t="str">
        <f t="shared" si="34"/>
        <v>Forage Plants--Forage Trees--Stereospermum kunthianum</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AOM_002058$Forage Plants--Forage Trees--Stereospermum kunthianum;AOM_002058$Forage Plants--Forage Trees--Stereospermum kunthianum</v>
      </c>
      <c r="L397" s="144" t="str">
        <v>AOM_000663$Crop Product--Fruit Products--Artocarpus heterophylla</v>
      </c>
      <c r="M397" s="144" t="str" cm="1">
        <f t="array" ref="M397:N397">IF(L397&lt;&gt;"",_xlfn.TEXTSPLIT(L397, "$"),"")</f>
        <v>AOM_000663</v>
      </c>
      <c r="N397" s="144" t="str">
        <v>Crop Product--Fruit Products--Artocarpus heterophylla</v>
      </c>
      <c r="O397" s="144" t="str" cm="1">
        <f t="array" ref="O397">IF(L397&lt;&gt;"",_xlfn.CHOOSECOLS(_xlfn.TEXTSPLIT(N397,"--"),1),"")</f>
        <v>Crop Product</v>
      </c>
      <c r="P397" s="144" t="str" cm="1">
        <f t="array" ref="P397">IF(L397&lt;&gt;"",IFERROR(_xlfn.CHOOSECOLS(_xlfn.TEXTSPLIT(N397,"--"),2),""),"")</f>
        <v>Fruit Products</v>
      </c>
      <c r="Q397" s="144" t="str">
        <f t="shared" si="37"/>
        <v>Artocarpus heterophylla</v>
      </c>
    </row>
    <row r="398" spans="1:17" ht="15" thickBot="1" x14ac:dyDescent="0.4">
      <c r="A398" s="145" t="str">
        <v>AOM_001822</v>
      </c>
      <c r="B398" s="145" t="str">
        <v>Terminalia brownii Leaves</v>
      </c>
      <c r="C398" s="145" t="str">
        <v/>
      </c>
      <c r="D398" s="145" t="str">
        <v/>
      </c>
      <c r="E398" s="145" t="str">
        <f t="shared" si="33"/>
        <v/>
      </c>
      <c r="F398" s="145" t="str">
        <v>Management--Livestock Management--Feed Characteristic--Feed Composition--Feed Ingredient--Forage Plants--Forage Trees--Terminalia brownii--Terminalia brownii Leaves--</v>
      </c>
      <c r="G398" s="143" t="str" cm="1">
        <f t="array" ref="G398">IFERROR(SUBSTITUTE(_xlfn.CHOOSECOLS(_xlfn.TEXTSPLIT(_xlfn.TEXTJOIN("|",,F398),"Feed Ingredient--","|",TRUE),2),"----",""),"")</f>
        <v>Forage Plants--Forage Trees--Terminalia brownii--Terminalia brownii Leaves--</v>
      </c>
      <c r="H398" s="143" t="str">
        <f t="shared" si="34"/>
        <v>Forage Plants--Forage Trees--Terminalia brownii--Terminalia brownii Leaves</v>
      </c>
      <c r="I398" s="143">
        <f t="shared" si="35"/>
        <v>3</v>
      </c>
      <c r="J398" s="143" t="str">
        <f t="shared" si="36"/>
        <v>Forage Plants--Forage Trees--Terminalia brownii</v>
      </c>
      <c r="K398" s="143" t="str" cm="1">
        <f t="array" ref="K398">IF(G398&lt;&gt;"",_xlfn.TEXTJOIN(";",TRUE,
CONCATENATE(A398,"$",H398),
IF(E398="","",IF(I398&lt;&gt;0,CONCATENATE(A398,"$",J398,"--",_xlfn.TEXTSPLIT(E398,";",TRUE,FALSE)),CONCATENATE(A398,"$",_xlfn.TEXTSPLIT(E398,";",TRUE,FALSE))))),"")</f>
        <v>AOM_001822$Forage Plants--Forage Trees--Terminalia brownii--Terminalia brownii Leaves</v>
      </c>
      <c r="L398" s="145" t="str">
        <v>AOM_001259$Crop Product--Fruit Products--Lemon--Lemon Peel Essential Oil</v>
      </c>
      <c r="M398" s="145" t="str" cm="1">
        <f t="array" ref="M398:N398">IF(L398&lt;&gt;"",_xlfn.TEXTSPLIT(L398, "$"),"")</f>
        <v>AOM_001259</v>
      </c>
      <c r="N398" s="145" t="str">
        <v>Crop Product--Fruit Products--Lemon--Lemon Peel Essential Oil</v>
      </c>
      <c r="O398" s="145" t="str" cm="1">
        <f t="array" ref="O398">IF(L398&lt;&gt;"",_xlfn.CHOOSECOLS(_xlfn.TEXTSPLIT(N398,"--"),1),"")</f>
        <v>Crop Product</v>
      </c>
      <c r="P398" s="145" t="str" cm="1">
        <f t="array" ref="P398">IF(L398&lt;&gt;"",IFERROR(_xlfn.CHOOSECOLS(_xlfn.TEXTSPLIT(N398,"--"),2),""),"")</f>
        <v>Fruit Products</v>
      </c>
      <c r="Q398" s="145" t="str">
        <f t="shared" si="37"/>
        <v>Lemon--Lemon Peel Essential Oil</v>
      </c>
    </row>
    <row r="399" spans="1:17" ht="15" thickBot="1" x14ac:dyDescent="0.4">
      <c r="A399" s="144" t="str">
        <v>AOM_000716</v>
      </c>
      <c r="B399" s="144" t="str">
        <v>Tithonia diversifolia</v>
      </c>
      <c r="C399" s="144" t="str">
        <v/>
      </c>
      <c r="D399" s="144" t="str">
        <v>Tithonia diversifolia</v>
      </c>
      <c r="E399" s="144" t="str">
        <f t="shared" si="33"/>
        <v>Tithonia diversifolia</v>
      </c>
      <c r="F399" s="144" t="str">
        <v>Management--Livestock Management--Feed Characteristic--Feed Composition--Feed Ingredient--Forage Plants--Forage Trees--Tithonia diversifolia----</v>
      </c>
      <c r="G399" s="143" t="str" cm="1">
        <f t="array" ref="G399">IFERROR(SUBSTITUTE(_xlfn.CHOOSECOLS(_xlfn.TEXTSPLIT(_xlfn.TEXTJOIN("|",,F399),"Feed Ingredient--","|",TRUE),2),"----",""),"")</f>
        <v>Forage Plants--Forage Trees--Tithonia diversifolia</v>
      </c>
      <c r="H399" s="143" t="str">
        <f t="shared" si="34"/>
        <v>Forage Plants--Forage Trees--Tithonia diversifolia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AOM_000716$Forage Plants--Forage Trees--Tithonia diversifolia;AOM_000716$Forage Plants--Forage Trees--Tithonia diversifolia</v>
      </c>
      <c r="L399" s="144" t="str">
        <v>AOM_001259$Crop Product--Fruit Products--Lemon--Citrus limon Peel Essential Oil</v>
      </c>
      <c r="M399" s="144" t="str" cm="1">
        <f t="array" ref="M399:N399">IF(L399&lt;&gt;"",_xlfn.TEXTSPLIT(L399, "$"),"")</f>
        <v>AOM_001259</v>
      </c>
      <c r="N399" s="144" t="str">
        <v>Crop Product--Fruit Products--Lemon--Citrus limon Peel Essential Oil</v>
      </c>
      <c r="O399" s="144" t="str" cm="1">
        <f t="array" ref="O399">IF(L399&lt;&gt;"",_xlfn.CHOOSECOLS(_xlfn.TEXTSPLIT(N399,"--"),1),"")</f>
        <v>Crop Product</v>
      </c>
      <c r="P399" s="144" t="str" cm="1">
        <f t="array" ref="P399">IF(L399&lt;&gt;"",IFERROR(_xlfn.CHOOSECOLS(_xlfn.TEXTSPLIT(N399,"--"),2),""),"")</f>
        <v>Fruit Products</v>
      </c>
      <c r="Q399" s="144" t="str">
        <f t="shared" si="37"/>
        <v>Lemon--Citrus limon Peel Essential Oil</v>
      </c>
    </row>
    <row r="400" spans="1:17" ht="15" thickBot="1" x14ac:dyDescent="0.4">
      <c r="A400" s="145" t="str">
        <v>AOM_002059</v>
      </c>
      <c r="B400" s="145" t="str">
        <v>Terminalia sericea</v>
      </c>
      <c r="C400" s="145" t="str">
        <v/>
      </c>
      <c r="D400" s="145" t="str">
        <v>Terminalia sericea</v>
      </c>
      <c r="E400" s="145" t="str">
        <f t="shared" si="33"/>
        <v>Terminalia sericea</v>
      </c>
      <c r="F400" s="145" t="str">
        <v>Management--Livestock Management--Feed Characteristic--Feed Composition--Feed Ingredient--Forage Plants--Forage Trees--Terminalia sericea----</v>
      </c>
      <c r="G400" s="143" t="str" cm="1">
        <f t="array" ref="G400">IFERROR(SUBSTITUTE(_xlfn.CHOOSECOLS(_xlfn.TEXTSPLIT(_xlfn.TEXTJOIN("|",,F400),"Feed Ingredient--","|",TRUE),2),"----",""),"")</f>
        <v>Forage Plants--Forage Trees--Terminalia sericea</v>
      </c>
      <c r="H400" s="143" t="str">
        <f t="shared" si="34"/>
        <v>Forage Plants--Forage Trees--Terminalia sericea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AOM_002059$Forage Plants--Forage Trees--Terminalia sericea;AOM_002059$Forage Plants--Forage Trees--Terminalia sericea</v>
      </c>
      <c r="L400" s="145" t="str">
        <v>AOM_001435$Crop Product--Fruit Products--Mango</v>
      </c>
      <c r="M400" s="145" t="str" cm="1">
        <f t="array" ref="M400:N400">IF(L400&lt;&gt;"",_xlfn.TEXTSPLIT(L400, "$"),"")</f>
        <v>AOM_001435</v>
      </c>
      <c r="N400" s="145" t="str">
        <v>Crop Product--Fruit Products--Mango</v>
      </c>
      <c r="O400" s="145" t="str" cm="1">
        <f t="array" ref="O400">IF(L400&lt;&gt;"",_xlfn.CHOOSECOLS(_xlfn.TEXTSPLIT(N400,"--"),1),"")</f>
        <v>Crop Product</v>
      </c>
      <c r="P400" s="145" t="str" cm="1">
        <f t="array" ref="P400">IF(L400&lt;&gt;"",IFERROR(_xlfn.CHOOSECOLS(_xlfn.TEXTSPLIT(N400,"--"),2),""),"")</f>
        <v>Fruit Products</v>
      </c>
      <c r="Q400" s="145" t="str">
        <f t="shared" si="37"/>
        <v>Mango</v>
      </c>
    </row>
    <row r="401" spans="1:17" ht="15" thickBot="1" x14ac:dyDescent="0.4">
      <c r="A401" s="144" t="str">
        <v>AOM_001175</v>
      </c>
      <c r="B401" s="144" t="str">
        <v>Unspecified Indigenous Trees</v>
      </c>
      <c r="C401" s="144" t="str">
        <v/>
      </c>
      <c r="D401" s="144" t="str">
        <v/>
      </c>
      <c r="E401" s="144" t="str">
        <f t="shared" si="33"/>
        <v/>
      </c>
      <c r="F401" s="144" t="str">
        <v>Management--Livestock Management--Feed Characteristic--Feed Composition--Feed Ingredient--Forage Plants--Forage Trees--Unspecified Indigenous Trees----</v>
      </c>
      <c r="G401" s="143" t="str" cm="1">
        <f t="array" ref="G401">IFERROR(SUBSTITUTE(_xlfn.CHOOSECOLS(_xlfn.TEXTSPLIT(_xlfn.TEXTJOIN("|",,F401),"Feed Ingredient--","|",TRUE),2),"----",""),"")</f>
        <v>Forage Plants--Forage Trees--Unspecified Indigenous Trees</v>
      </c>
      <c r="H401" s="143" t="str">
        <f t="shared" si="34"/>
        <v>Forage Plants--Forage Trees--Unspecified Indigenous Trees</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AOM_001175$Forage Plants--Forage Trees--Unspecified Indigenous Trees</v>
      </c>
      <c r="L401" s="144" t="str">
        <v>AOM_001435$Crop Product--Fruit Products--Mangifera indica</v>
      </c>
      <c r="M401" s="144" t="str" cm="1">
        <f t="array" ref="M401:N401">IF(L401&lt;&gt;"",_xlfn.TEXTSPLIT(L401, "$"),"")</f>
        <v>AOM_001435</v>
      </c>
      <c r="N401" s="144" t="str">
        <v>Crop Product--Fruit Products--Mangifera indica</v>
      </c>
      <c r="O401" s="144" t="str" cm="1">
        <f t="array" ref="O401">IF(L401&lt;&gt;"",_xlfn.CHOOSECOLS(_xlfn.TEXTSPLIT(N401,"--"),1),"")</f>
        <v>Crop Product</v>
      </c>
      <c r="P401" s="144" t="str" cm="1">
        <f t="array" ref="P401">IF(L401&lt;&gt;"",IFERROR(_xlfn.CHOOSECOLS(_xlfn.TEXTSPLIT(N401,"--"),2),""),"")</f>
        <v>Fruit Products</v>
      </c>
      <c r="Q401" s="144" t="str">
        <f t="shared" si="37"/>
        <v>Mangifera indica</v>
      </c>
    </row>
    <row r="402" spans="1:17" ht="15" thickBot="1" x14ac:dyDescent="0.4">
      <c r="A402" s="145" t="str">
        <v>AOM_002060</v>
      </c>
      <c r="B402" s="145" t="str">
        <v>Vitex simplex</v>
      </c>
      <c r="C402" s="145" t="str">
        <v/>
      </c>
      <c r="D402" s="145" t="str">
        <v>Vitex simplex</v>
      </c>
      <c r="E402" s="145" t="str">
        <f t="shared" si="33"/>
        <v>Vitex simplex</v>
      </c>
      <c r="F402" s="145" t="str">
        <v>Management--Livestock Management--Feed Characteristic--Feed Composition--Feed Ingredient--Forage Plants--Forage Trees--Vitex simplex----</v>
      </c>
      <c r="G402" s="143" t="str" cm="1">
        <f t="array" ref="G402">IFERROR(SUBSTITUTE(_xlfn.CHOOSECOLS(_xlfn.TEXTSPLIT(_xlfn.TEXTJOIN("|",,F402),"Feed Ingredient--","|",TRUE),2),"----",""),"")</f>
        <v>Forage Plants--Forage Trees--Vitex simplex</v>
      </c>
      <c r="H402" s="143" t="str">
        <f t="shared" si="34"/>
        <v>Forage Plants--Forage Trees--Vitex simplex</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AOM_002060$Forage Plants--Forage Trees--Vitex simplex;AOM_002060$Forage Plants--Forage Trees--Vitex simplex</v>
      </c>
      <c r="L402" s="145" t="str">
        <v>AOM_002137$Crop Product--Fruit Products--Tomato--Tomato Pulp</v>
      </c>
      <c r="M402" s="145" t="str" cm="1">
        <f t="array" ref="M402:N402">IF(L402&lt;&gt;"",_xlfn.TEXTSPLIT(L402, "$"),"")</f>
        <v>AOM_002137</v>
      </c>
      <c r="N402" s="145" t="str">
        <v>Crop Product--Fruit Products--Tomato--Tomato Pulp</v>
      </c>
      <c r="O402" s="145" t="str" cm="1">
        <f t="array" ref="O402">IF(L402&lt;&gt;"",_xlfn.CHOOSECOLS(_xlfn.TEXTSPLIT(N402,"--"),1),"")</f>
        <v>Crop Product</v>
      </c>
      <c r="P402" s="145" t="str" cm="1">
        <f t="array" ref="P402">IF(L402&lt;&gt;"",IFERROR(_xlfn.CHOOSECOLS(_xlfn.TEXTSPLIT(N402,"--"),2),""),"")</f>
        <v>Fruit Products</v>
      </c>
      <c r="Q402" s="145" t="str">
        <f t="shared" si="37"/>
        <v>Tomato--Tomato Pulp</v>
      </c>
    </row>
    <row r="403" spans="1:17" ht="15" thickBot="1" x14ac:dyDescent="0.4">
      <c r="A403" s="144" t="str">
        <v>AOM_001205</v>
      </c>
      <c r="B403" s="144" t="str">
        <v>Aeschynomene histrix</v>
      </c>
      <c r="C403" s="144" t="str">
        <v/>
      </c>
      <c r="D403" s="144" t="str">
        <v>Aeschynomene histrix</v>
      </c>
      <c r="E403" s="144" t="str">
        <f t="shared" si="33"/>
        <v>Aeschynomene histrix</v>
      </c>
      <c r="F403" s="144" t="str">
        <v>Management--Livestock Management--Feed Characteristic--Feed Composition--Feed Ingredient--Forage Plants--Legume Forages--Aeschynomene histrix----</v>
      </c>
      <c r="G403" s="143" t="str" cm="1">
        <f t="array" ref="G403">IFERROR(SUBSTITUTE(_xlfn.CHOOSECOLS(_xlfn.TEXTSPLIT(_xlfn.TEXTJOIN("|",,F403),"Feed Ingredient--","|",TRUE),2),"----",""),"")</f>
        <v>Forage Plants--Legume Forages--Aeschynomene histrix</v>
      </c>
      <c r="H403" s="143" t="str">
        <f t="shared" si="34"/>
        <v>Forage Plants--Legume Forages--Aeschynomene histrix</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AOM_001205$Forage Plants--Legume Forages--Aeschynomene histrix;AOM_001205$Forage Plants--Legume Forages--Aeschynomene histrix</v>
      </c>
      <c r="L403" s="144" t="str">
        <v>AOM_002137$Crop Product--Fruit Products--Tomato--Solanum lycopersicum Pulp</v>
      </c>
      <c r="M403" s="144" t="str" cm="1">
        <f t="array" ref="M403:N403">IF(L403&lt;&gt;"",_xlfn.TEXTSPLIT(L403, "$"),"")</f>
        <v>AOM_002137</v>
      </c>
      <c r="N403" s="144" t="str">
        <v>Crop Product--Fruit Products--Tomato--Solanum lycopersicum Pulp</v>
      </c>
      <c r="O403" s="144" t="str" cm="1">
        <f t="array" ref="O403">IF(L403&lt;&gt;"",_xlfn.CHOOSECOLS(_xlfn.TEXTSPLIT(N403,"--"),1),"")</f>
        <v>Crop Product</v>
      </c>
      <c r="P403" s="144" t="str" cm="1">
        <f t="array" ref="P403">IF(L403&lt;&gt;"",IFERROR(_xlfn.CHOOSECOLS(_xlfn.TEXTSPLIT(N403,"--"),2),""),"")</f>
        <v>Fruit Products</v>
      </c>
      <c r="Q403" s="144" t="str">
        <f t="shared" si="37"/>
        <v>Tomato--Solanum lycopersicum Pulp</v>
      </c>
    </row>
    <row r="404" spans="1:17" ht="15" thickBot="1" x14ac:dyDescent="0.4">
      <c r="A404" s="145" t="str">
        <v>AOM_000719</v>
      </c>
      <c r="B404" s="145" t="str">
        <v>Alfalfa</v>
      </c>
      <c r="C404" s="145" t="str">
        <v>Lucerne</v>
      </c>
      <c r="D404" s="145" t="str">
        <v>Medicago sativa</v>
      </c>
      <c r="E404" s="145" t="str">
        <f t="shared" si="33"/>
        <v>Lucerne;Medicago sativa</v>
      </c>
      <c r="F404" s="145" t="str">
        <v>Management--Livestock Management--Feed Characteristic--Feed Composition--Feed Ingredient--Forage Plants--Legume Forages--Alfalfa----</v>
      </c>
      <c r="G404" s="143" t="str" cm="1">
        <f t="array" ref="G404">IFERROR(SUBSTITUTE(_xlfn.CHOOSECOLS(_xlfn.TEXTSPLIT(_xlfn.TEXTJOIN("|",,F404),"Feed Ingredient--","|",TRUE),2),"----",""),"")</f>
        <v>Forage Plants--Legume Forages--Alfalfa</v>
      </c>
      <c r="H404" s="143" t="str">
        <f t="shared" si="34"/>
        <v>Forage Plants--Legume Forages--Alfalfa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AOM_000719$Forage Plants--Legume Forages--Alfalfa;AOM_000719$Forage Plants--Legume Forages--Lucerne;AOM_000719$Forage Plants--Legume Forages--Medicago sativa</v>
      </c>
      <c r="L404" s="145" t="str">
        <v>AOM_001265$Crop Product--Fruit Products--Ziziphus mauritiania</v>
      </c>
      <c r="M404" s="145" t="str" cm="1">
        <f t="array" ref="M404:N404">IF(L404&lt;&gt;"",_xlfn.TEXTSPLIT(L404, "$"),"")</f>
        <v>AOM_001265</v>
      </c>
      <c r="N404" s="145" t="str">
        <v>Crop Product--Fruit Products--Ziziphus mauritiania</v>
      </c>
      <c r="O404" s="145" t="str" cm="1">
        <f t="array" ref="O404">IF(L404&lt;&gt;"",_xlfn.CHOOSECOLS(_xlfn.TEXTSPLIT(N404,"--"),1),"")</f>
        <v>Crop Product</v>
      </c>
      <c r="P404" s="145" t="str" cm="1">
        <f t="array" ref="P404">IF(L404&lt;&gt;"",IFERROR(_xlfn.CHOOSECOLS(_xlfn.TEXTSPLIT(N404,"--"),2),""),"")</f>
        <v>Fruit Products</v>
      </c>
      <c r="Q404" s="145" t="str">
        <f t="shared" si="37"/>
        <v>Ziziphus mauritiania</v>
      </c>
    </row>
    <row r="405" spans="1:17" ht="15" thickBot="1" x14ac:dyDescent="0.4">
      <c r="A405" s="144" t="str">
        <v>AOM_002088</v>
      </c>
      <c r="B405" s="144" t="str">
        <v>Alfalfa Pods</v>
      </c>
      <c r="C405" s="144" t="str">
        <v>Lucerne Pods</v>
      </c>
      <c r="D405" s="144" t="str">
        <v/>
      </c>
      <c r="E405" s="144" t="str">
        <f t="shared" si="33"/>
        <v>Lucerne Pods</v>
      </c>
      <c r="F405" s="144" t="str">
        <v>Management--Livestock Management--Feed Characteristic--Feed Composition--Feed Ingredient--Forage Plants--Legume Forages--Alfalfa--Alfalfa Pods--</v>
      </c>
      <c r="G405" s="143" t="str" cm="1">
        <f t="array" ref="G405">IFERROR(SUBSTITUTE(_xlfn.CHOOSECOLS(_xlfn.TEXTSPLIT(_xlfn.TEXTJOIN("|",,F405),"Feed Ingredient--","|",TRUE),2),"----",""),"")</f>
        <v>Forage Plants--Legume Forages--Alfalfa--Alfalfa Pods--</v>
      </c>
      <c r="H405" s="143" t="str">
        <f t="shared" si="34"/>
        <v>Forage Plants--Legume Forages--Alfalfa--Alfalfa Pods</v>
      </c>
      <c r="I405" s="143">
        <f t="shared" si="35"/>
        <v>3</v>
      </c>
      <c r="J405" s="143" t="str">
        <f t="shared" si="36"/>
        <v>Forage Plants--Legume Forages--Alfalfa</v>
      </c>
      <c r="K405" s="143" t="str" cm="1">
        <f t="array" ref="K405">IF(G405&lt;&gt;"",_xlfn.TEXTJOIN(";",TRUE,
CONCATENATE(A405,"$",H405),
IF(E405="","",IF(I405&lt;&gt;0,CONCATENATE(A405,"$",J405,"--",_xlfn.TEXTSPLIT(E405,";",TRUE,FALSE)),CONCATENATE(A405,"$",_xlfn.TEXTSPLIT(E405,";",TRUE,FALSE))))),"")</f>
        <v>AOM_002088$Forage Plants--Legume Forages--Alfalfa--Alfalfa Pods;AOM_002088$Forage Plants--Legume Forages--Alfalfa--Lucerne Pods</v>
      </c>
      <c r="L405" s="144" t="str">
        <v>AOM_001265$Crop Product--Fruit Products--Ziziphus mauritiana</v>
      </c>
      <c r="M405" s="144" t="str" cm="1">
        <f t="array" ref="M405:N405">IF(L405&lt;&gt;"",_xlfn.TEXTSPLIT(L405, "$"),"")</f>
        <v>AOM_001265</v>
      </c>
      <c r="N405" s="144" t="str">
        <v>Crop Product--Fruit Products--Ziziphus mauritiana</v>
      </c>
      <c r="O405" s="144" t="str" cm="1">
        <f t="array" ref="O405">IF(L405&lt;&gt;"",_xlfn.CHOOSECOLS(_xlfn.TEXTSPLIT(N405,"--"),1),"")</f>
        <v>Crop Product</v>
      </c>
      <c r="P405" s="144" t="str" cm="1">
        <f t="array" ref="P405">IF(L405&lt;&gt;"",IFERROR(_xlfn.CHOOSECOLS(_xlfn.TEXTSPLIT(N405,"--"),2),""),"")</f>
        <v>Fruit Products</v>
      </c>
      <c r="Q405" s="144" t="str">
        <f t="shared" si="37"/>
        <v>Ziziphus mauritiana</v>
      </c>
    </row>
    <row r="406" spans="1:17" ht="15" thickBot="1" x14ac:dyDescent="0.4">
      <c r="A406" s="145" t="str">
        <v>AOM_001206</v>
      </c>
      <c r="B406" s="145" t="str">
        <v>Anthyllis tetraphylla</v>
      </c>
      <c r="C406" s="145" t="str">
        <v/>
      </c>
      <c r="D406" s="145" t="str">
        <v>Anthyllis tetraphylla</v>
      </c>
      <c r="E406" s="145" t="str">
        <f t="shared" si="33"/>
        <v>Anthyllis tetraphylla</v>
      </c>
      <c r="F406" s="145" t="str">
        <v>Management--Livestock Management--Feed Characteristic--Feed Composition--Feed Ingredient--Forage Plants--Legume Forages--Anthyllis tetraphylla----</v>
      </c>
      <c r="G406" s="143" t="str" cm="1">
        <f t="array" ref="G406">IFERROR(SUBSTITUTE(_xlfn.CHOOSECOLS(_xlfn.TEXTSPLIT(_xlfn.TEXTJOIN("|",,F406),"Feed Ingredient--","|",TRUE),2),"----",""),"")</f>
        <v>Forage Plants--Legume Forages--Anthyllis tetraphylla</v>
      </c>
      <c r="H406" s="143" t="str">
        <f t="shared" si="34"/>
        <v>Forage Plants--Legume Forages--Anthyllis tetraphylla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AOM_001206$Forage Plants--Legume Forages--Anthyllis tetraphylla;AOM_001206$Forage Plants--Legume Forages--Anthyllis tetraphylla</v>
      </c>
      <c r="L406" s="145" t="str">
        <v>AOM_001896$Crop Product--Legume Products--Blue Lupin--Blue Lupin Grain</v>
      </c>
      <c r="M406" s="145" t="str" cm="1">
        <f t="array" ref="M406:N406">IF(L406&lt;&gt;"",_xlfn.TEXTSPLIT(L406, "$"),"")</f>
        <v>AOM_001896</v>
      </c>
      <c r="N406" s="145" t="str">
        <v>Crop Product--Legume Products--Blue Lupin--Blue Lupin Grain</v>
      </c>
      <c r="O406" s="145" t="str" cm="1">
        <f t="array" ref="O406">IF(L406&lt;&gt;"",_xlfn.CHOOSECOLS(_xlfn.TEXTSPLIT(N406,"--"),1),"")</f>
        <v>Crop Product</v>
      </c>
      <c r="P406" s="145" t="str" cm="1">
        <f t="array" ref="P406">IF(L406&lt;&gt;"",IFERROR(_xlfn.CHOOSECOLS(_xlfn.TEXTSPLIT(N406,"--"),2),""),"")</f>
        <v>Legume Products</v>
      </c>
      <c r="Q406" s="145" t="str">
        <f t="shared" si="37"/>
        <v>Blue Lupin--Blue Lupin Grain</v>
      </c>
    </row>
    <row r="407" spans="1:17" ht="15" thickBot="1" x14ac:dyDescent="0.4">
      <c r="A407" s="144" t="str">
        <v>AOM_001207</v>
      </c>
      <c r="B407" s="144" t="str">
        <v>Canavalia gladiata</v>
      </c>
      <c r="C407" s="144" t="str">
        <v/>
      </c>
      <c r="D407" s="144" t="str">
        <v>Canavalia gladiata</v>
      </c>
      <c r="E407" s="144" t="str">
        <f t="shared" si="33"/>
        <v>Canavalia gladiata</v>
      </c>
      <c r="F407" s="144" t="str">
        <v>Management--Livestock Management--Feed Characteristic--Feed Composition--Feed Ingredient--Forage Plants--Legume Forages--Canavalia gladiata----</v>
      </c>
      <c r="G407" s="143" t="str" cm="1">
        <f t="array" ref="G407">IFERROR(SUBSTITUTE(_xlfn.CHOOSECOLS(_xlfn.TEXTSPLIT(_xlfn.TEXTJOIN("|",,F407),"Feed Ingredient--","|",TRUE),2),"----",""),"")</f>
        <v>Forage Plants--Legume Forages--Canavalia gladiata</v>
      </c>
      <c r="H407" s="143" t="str">
        <f t="shared" si="34"/>
        <v>Forage Plants--Legume Forages--Canavalia gladiata</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AOM_001207$Forage Plants--Legume Forages--Canavalia gladiata;AOM_001207$Forage Plants--Legume Forages--Canavalia gladiata</v>
      </c>
      <c r="L407" s="144" t="str">
        <v>AOM_001896$Crop Product--Legume Products--Blue Lupin--Lupinus angustifolius Grain</v>
      </c>
      <c r="M407" s="144" t="str" cm="1">
        <f t="array" ref="M407:N407">IF(L407&lt;&gt;"",_xlfn.TEXTSPLIT(L407, "$"),"")</f>
        <v>AOM_001896</v>
      </c>
      <c r="N407" s="144" t="str">
        <v>Crop Product--Legume Products--Blue Lupin--Lupinus angustifolius Grain</v>
      </c>
      <c r="O407" s="144" t="str" cm="1">
        <f t="array" ref="O407">IF(L407&lt;&gt;"",_xlfn.CHOOSECOLS(_xlfn.TEXTSPLIT(N407,"--"),1),"")</f>
        <v>Crop Product</v>
      </c>
      <c r="P407" s="144" t="str" cm="1">
        <f t="array" ref="P407">IF(L407&lt;&gt;"",IFERROR(_xlfn.CHOOSECOLS(_xlfn.TEXTSPLIT(N407,"--"),2),""),"")</f>
        <v>Legume Products</v>
      </c>
      <c r="Q407" s="144" t="str">
        <f t="shared" si="37"/>
        <v>Blue Lupin--Lupinus angustifolius Grain</v>
      </c>
    </row>
    <row r="408" spans="1:17" ht="15" thickBot="1" x14ac:dyDescent="0.4">
      <c r="A408" s="145" t="str">
        <v>AOM_001528</v>
      </c>
      <c r="B408" s="145" t="str">
        <v>Centrosema molle Leaves</v>
      </c>
      <c r="C408" s="145" t="str">
        <v/>
      </c>
      <c r="D408" s="145" t="str">
        <v>Centrosema molle Leaves</v>
      </c>
      <c r="E408" s="145" t="str">
        <f t="shared" si="33"/>
        <v>Centrosema molle Leaves</v>
      </c>
      <c r="F408" s="145" t="str">
        <v>Management--Livestock Management--Feed Characteristic--Feed Composition--Feed Ingredient--Forage Plants--Legume Forages--Centrosema molle--Centrosema molle Leaves--</v>
      </c>
      <c r="G408" s="143" t="str" cm="1">
        <f t="array" ref="G408">IFERROR(SUBSTITUTE(_xlfn.CHOOSECOLS(_xlfn.TEXTSPLIT(_xlfn.TEXTJOIN("|",,F408),"Feed Ingredient--","|",TRUE),2),"----",""),"")</f>
        <v>Forage Plants--Legume Forages--Centrosema molle--Centrosema molle Leaves--</v>
      </c>
      <c r="H408" s="143" t="str">
        <f t="shared" si="34"/>
        <v>Forage Plants--Legume Forages--Centrosema molle--Centrosema molle Leaves</v>
      </c>
      <c r="I408" s="143">
        <f t="shared" si="35"/>
        <v>3</v>
      </c>
      <c r="J408" s="143" t="str">
        <f t="shared" si="36"/>
        <v>Forage Plants--Legume Forages--Centrosema molle</v>
      </c>
      <c r="K408" s="143" t="str" cm="1">
        <f t="array" ref="K408">IF(G408&lt;&gt;"",_xlfn.TEXTJOIN(";",TRUE,
CONCATENATE(A408,"$",H408),
IF(E408="","",IF(I408&lt;&gt;0,CONCATENATE(A408,"$",J408,"--",_xlfn.TEXTSPLIT(E408,";",TRUE,FALSE)),CONCATENATE(A408,"$",_xlfn.TEXTSPLIT(E408,";",TRUE,FALSE))))),"")</f>
        <v>AOM_001528$Forage Plants--Legume Forages--Centrosema molle--Centrosema molle Leaves;AOM_001528$Forage Plants--Legume Forages--Centrosema molle--Centrosema molle Leaves</v>
      </c>
      <c r="L408" s="145" t="str">
        <v>AOM_001353$Crop Product--Legume Products--Blue Lupin--Blue Lupin Seed</v>
      </c>
      <c r="M408" s="145" t="str" cm="1">
        <f t="array" ref="M408:N408">IF(L408&lt;&gt;"",_xlfn.TEXTSPLIT(L408, "$"),"")</f>
        <v>AOM_001353</v>
      </c>
      <c r="N408" s="145" t="str">
        <v>Crop Product--Legume Products--Blue Lupin--Blue Lupin Seed</v>
      </c>
      <c r="O408" s="145" t="str" cm="1">
        <f t="array" ref="O408">IF(L408&lt;&gt;"",_xlfn.CHOOSECOLS(_xlfn.TEXTSPLIT(N408,"--"),1),"")</f>
        <v>Crop Product</v>
      </c>
      <c r="P408" s="145" t="str" cm="1">
        <f t="array" ref="P408">IF(L408&lt;&gt;"",IFERROR(_xlfn.CHOOSECOLS(_xlfn.TEXTSPLIT(N408,"--"),2),""),"")</f>
        <v>Legume Products</v>
      </c>
      <c r="Q408" s="145" t="str">
        <f t="shared" si="37"/>
        <v>Blue Lupin--Blue Lupin Seed</v>
      </c>
    </row>
    <row r="409" spans="1:17" ht="15" thickBot="1" x14ac:dyDescent="0.4">
      <c r="A409" s="144" t="str">
        <v>AOM_001208</v>
      </c>
      <c r="B409" s="144" t="str">
        <v>Centrosema pubescens</v>
      </c>
      <c r="C409" s="144" t="str">
        <v>Centro;Butterfly Pea</v>
      </c>
      <c r="D409" s="144" t="str">
        <v>Centrosema pubescens</v>
      </c>
      <c r="E409" s="144" t="str">
        <f t="shared" si="33"/>
        <v>Centro;Butterfly Pea;Centrosema pubescens</v>
      </c>
      <c r="F409" s="144" t="str">
        <v>Management--Livestock Management--Feed Characteristic--Feed Composition--Feed Ingredient--Forage Plants--Legume Forages--Centrosema pubescens----</v>
      </c>
      <c r="G409" s="143" t="str" cm="1">
        <f t="array" ref="G409">IFERROR(SUBSTITUTE(_xlfn.CHOOSECOLS(_xlfn.TEXTSPLIT(_xlfn.TEXTJOIN("|",,F409),"Feed Ingredient--","|",TRUE),2),"----",""),"")</f>
        <v>Forage Plants--Legume Forages--Centrosema pubescens</v>
      </c>
      <c r="H409" s="143" t="str">
        <f t="shared" si="34"/>
        <v>Forage Plants--Legume Forages--Centrosema pubescens</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AOM_001208$Forage Plants--Legume Forages--Centrosema pubescens;AOM_001208$Forage Plants--Legume Forages--Centro;AOM_001208$Forage Plants--Legume Forages--Butterfly Pea;AOM_001208$Forage Plants--Legume Forages--Centrosema pubescens</v>
      </c>
      <c r="L409" s="144" t="str">
        <v>AOM_001353$Crop Product--Legume Products--Blue Lupin--Lupinus angustifolius Seed</v>
      </c>
      <c r="M409" s="144" t="str" cm="1">
        <f t="array" ref="M409:N409">IF(L409&lt;&gt;"",_xlfn.TEXTSPLIT(L409, "$"),"")</f>
        <v>AOM_001353</v>
      </c>
      <c r="N409" s="144" t="str">
        <v>Crop Product--Legume Products--Blue Lupin--Lupinus angustifolius Seed</v>
      </c>
      <c r="O409" s="144" t="str" cm="1">
        <f t="array" ref="O409">IF(L409&lt;&gt;"",_xlfn.CHOOSECOLS(_xlfn.TEXTSPLIT(N409,"--"),1),"")</f>
        <v>Crop Product</v>
      </c>
      <c r="P409" s="144" t="str" cm="1">
        <f t="array" ref="P409">IF(L409&lt;&gt;"",IFERROR(_xlfn.CHOOSECOLS(_xlfn.TEXTSPLIT(N409,"--"),2),""),"")</f>
        <v>Legume Products</v>
      </c>
      <c r="Q409" s="144" t="str">
        <f t="shared" si="37"/>
        <v>Blue Lupin--Lupinus angustifolius Seed</v>
      </c>
    </row>
    <row r="410" spans="1:17" ht="15" thickBot="1" x14ac:dyDescent="0.4">
      <c r="A410" s="145" t="str">
        <v>AOM_001575</v>
      </c>
      <c r="B410" s="145" t="str">
        <v>Crotalaria ochroleuca</v>
      </c>
      <c r="C410" s="145" t="str">
        <v/>
      </c>
      <c r="D410" s="145" t="str">
        <v/>
      </c>
      <c r="E410" s="145" t="str">
        <f t="shared" si="33"/>
        <v/>
      </c>
      <c r="F410" s="145" t="str">
        <v>Management--Livestock Management--Feed Characteristic--Feed Composition--Feed Ingredient--Forage Plants--Legume Forages--Crotalaria ochroleuca----</v>
      </c>
      <c r="G410" s="143" t="str" cm="1">
        <f t="array" ref="G410">IFERROR(SUBSTITUTE(_xlfn.CHOOSECOLS(_xlfn.TEXTSPLIT(_xlfn.TEXTJOIN("|",,F410),"Feed Ingredient--","|",TRUE),2),"----",""),"")</f>
        <v>Forage Plants--Legume Forages--Crotalaria ochroleuca</v>
      </c>
      <c r="H410" s="143" t="str">
        <f t="shared" si="34"/>
        <v>Forage Plants--Legume Forages--Crotalaria ochroleuca</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AOM_001575$Forage Plants--Legume Forages--Crotalaria ochroleuca</v>
      </c>
      <c r="L410" s="145" t="str">
        <v>AOM_003072$Crop Product--Legume Products--Groundnut</v>
      </c>
      <c r="M410" s="145" t="str" cm="1">
        <f t="array" ref="M410:N410">IF(L410&lt;&gt;"",_xlfn.TEXTSPLIT(L410, "$"),"")</f>
        <v>AOM_003072</v>
      </c>
      <c r="N410" s="145" t="str">
        <v>Crop Product--Legume Products--Groundnut</v>
      </c>
      <c r="O410" s="145" t="str" cm="1">
        <f t="array" ref="O410">IF(L410&lt;&gt;"",_xlfn.CHOOSECOLS(_xlfn.TEXTSPLIT(N410,"--"),1),"")</f>
        <v>Crop Product</v>
      </c>
      <c r="P410" s="145" t="str" cm="1">
        <f t="array" ref="P410">IF(L410&lt;&gt;"",IFERROR(_xlfn.CHOOSECOLS(_xlfn.TEXTSPLIT(N410,"--"),2),""),"")</f>
        <v>Legume Products</v>
      </c>
      <c r="Q410" s="145" t="str">
        <f t="shared" si="37"/>
        <v>Groundnut</v>
      </c>
    </row>
    <row r="411" spans="1:17" ht="15" thickBot="1" x14ac:dyDescent="0.4">
      <c r="A411" s="144" t="str">
        <v>AOM_001209</v>
      </c>
      <c r="B411" s="144" t="str">
        <v>Desmodium</v>
      </c>
      <c r="C411" s="144" t="str">
        <v/>
      </c>
      <c r="D411" s="144" t="str">
        <v/>
      </c>
      <c r="E411" s="144" t="str">
        <f t="shared" si="33"/>
        <v/>
      </c>
      <c r="F411" s="144" t="str">
        <v>Management--Livestock Management--Feed Characteristic--Feed Composition--Feed Ingredient--Forage Plants--Legume Forages--Desmodium----</v>
      </c>
      <c r="G411" s="143" t="str" cm="1">
        <f t="array" ref="G411">IFERROR(SUBSTITUTE(_xlfn.CHOOSECOLS(_xlfn.TEXTSPLIT(_xlfn.TEXTJOIN("|",,F411),"Feed Ingredient--","|",TRUE),2),"----",""),"")</f>
        <v>Forage Plants--Legume Forages--Desmodium</v>
      </c>
      <c r="H411" s="143" t="str">
        <f t="shared" si="34"/>
        <v>Forage Plants--Legume Forages--Desmodium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AOM_001209$Forage Plants--Legume Forages--Desmodium</v>
      </c>
      <c r="L411" s="144" t="str">
        <v>AOM_001193$Crop Product--Legume Products--Groundnut--Groundnut Oil</v>
      </c>
      <c r="M411" s="144" t="str" cm="1">
        <f t="array" ref="M411:N411">IF(L411&lt;&gt;"",_xlfn.TEXTSPLIT(L411, "$"),"")</f>
        <v>AOM_001193</v>
      </c>
      <c r="N411" s="144" t="str">
        <v>Crop Product--Legume Products--Groundnut--Groundnut Oil</v>
      </c>
      <c r="O411" s="144" t="str" cm="1">
        <f t="array" ref="O411">IF(L411&lt;&gt;"",_xlfn.CHOOSECOLS(_xlfn.TEXTSPLIT(N411,"--"),1),"")</f>
        <v>Crop Product</v>
      </c>
      <c r="P411" s="144" t="str" cm="1">
        <f t="array" ref="P411">IF(L411&lt;&gt;"",IFERROR(_xlfn.CHOOSECOLS(_xlfn.TEXTSPLIT(N411,"--"),2),""),"")</f>
        <v>Legume Products</v>
      </c>
      <c r="Q411" s="144" t="str">
        <f t="shared" si="37"/>
        <v>Groundnut--Groundnut Oil</v>
      </c>
    </row>
    <row r="412" spans="1:17" ht="15" thickBot="1" x14ac:dyDescent="0.4">
      <c r="A412" s="145" t="str">
        <v>AOM_001211</v>
      </c>
      <c r="B412" s="145" t="str">
        <v>Desmodium distortum</v>
      </c>
      <c r="C412" s="145" t="str">
        <v/>
      </c>
      <c r="D412" s="145" t="str">
        <v>Desmodium distortum</v>
      </c>
      <c r="E412" s="145" t="str">
        <f t="shared" si="33"/>
        <v>Desmodium distortum</v>
      </c>
      <c r="F412" s="145" t="str">
        <v>Management--Livestock Management--Feed Characteristic--Feed Composition--Feed Ingredient--Forage Plants--Legume Forages--Desmodium distortum----</v>
      </c>
      <c r="G412" s="143" t="str" cm="1">
        <f t="array" ref="G412">IFERROR(SUBSTITUTE(_xlfn.CHOOSECOLS(_xlfn.TEXTSPLIT(_xlfn.TEXTJOIN("|",,F412),"Feed Ingredient--","|",TRUE),2),"----",""),"")</f>
        <v>Forage Plants--Legume Forages--Desmodium distortum</v>
      </c>
      <c r="H412" s="143" t="str">
        <f t="shared" si="34"/>
        <v>Forage Plants--Legume Forages--Desmodium distortum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AOM_001211$Forage Plants--Legume Forages--Desmodium distortum;AOM_001211$Forage Plants--Legume Forages--Desmodium distortum</v>
      </c>
      <c r="L412" s="145" t="str">
        <v>AOM_001193$Crop Product--Legume Products--Groundnut--Arachis hypogaea Oil</v>
      </c>
      <c r="M412" s="145" t="str" cm="1">
        <f t="array" ref="M412:N412">IF(L412&lt;&gt;"",_xlfn.TEXTSPLIT(L412, "$"),"")</f>
        <v>AOM_001193</v>
      </c>
      <c r="N412" s="145" t="str">
        <v>Crop Product--Legume Products--Groundnut--Arachis hypogaea Oil</v>
      </c>
      <c r="O412" s="145" t="str" cm="1">
        <f t="array" ref="O412">IF(L412&lt;&gt;"",_xlfn.CHOOSECOLS(_xlfn.TEXTSPLIT(N412,"--"),1),"")</f>
        <v>Crop Product</v>
      </c>
      <c r="P412" s="145" t="str" cm="1">
        <f t="array" ref="P412">IF(L412&lt;&gt;"",IFERROR(_xlfn.CHOOSECOLS(_xlfn.TEXTSPLIT(N412,"--"),2),""),"")</f>
        <v>Legume Products</v>
      </c>
      <c r="Q412" s="145" t="str">
        <f t="shared" si="37"/>
        <v>Groundnut--Arachis hypogaea Oil</v>
      </c>
    </row>
    <row r="413" spans="1:17" ht="15" thickBot="1" x14ac:dyDescent="0.4">
      <c r="A413" s="144" t="str">
        <v>AOM_001212</v>
      </c>
      <c r="B413" s="144" t="str">
        <v>Desmodium intortum</v>
      </c>
      <c r="C413" s="144" t="str">
        <v/>
      </c>
      <c r="D413" s="144" t="str">
        <v>Desmodium intortum</v>
      </c>
      <c r="E413" s="144" t="str">
        <f t="shared" si="33"/>
        <v>Desmodium intortum</v>
      </c>
      <c r="F413" s="144" t="str">
        <v>Management--Livestock Management--Feed Characteristic--Feed Composition--Feed Ingredient--Forage Plants--Legume Forages--Desmodium intortum----</v>
      </c>
      <c r="G413" s="143" t="str" cm="1">
        <f t="array" ref="G413">IFERROR(SUBSTITUTE(_xlfn.CHOOSECOLS(_xlfn.TEXTSPLIT(_xlfn.TEXTJOIN("|",,F413),"Feed Ingredient--","|",TRUE),2),"----",""),"")</f>
        <v>Forage Plants--Legume Forages--Desmodium intortum</v>
      </c>
      <c r="H413" s="143" t="str">
        <f t="shared" si="34"/>
        <v>Forage Plants--Legume Forages--Desmodium intortum</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AOM_001212$Forage Plants--Legume Forages--Desmodium intortum;AOM_001212$Forage Plants--Legume Forages--Desmodium intortum</v>
      </c>
      <c r="L413" s="144" t="str">
        <v>AOM_001582$Crop Product--Legume Products--Soybean</v>
      </c>
      <c r="M413" s="144" t="str" cm="1">
        <f t="array" ref="M413:N413">IF(L413&lt;&gt;"",_xlfn.TEXTSPLIT(L413, "$"),"")</f>
        <v>AOM_001582</v>
      </c>
      <c r="N413" s="144" t="str">
        <v>Crop Product--Legume Products--Soybean</v>
      </c>
      <c r="O413" s="144" t="str" cm="1">
        <f t="array" ref="O413">IF(L413&lt;&gt;"",_xlfn.CHOOSECOLS(_xlfn.TEXTSPLIT(N413,"--"),1),"")</f>
        <v>Crop Product</v>
      </c>
      <c r="P413" s="144" t="str" cm="1">
        <f t="array" ref="P413">IF(L413&lt;&gt;"",IFERROR(_xlfn.CHOOSECOLS(_xlfn.TEXTSPLIT(N413,"--"),2),""),"")</f>
        <v>Legume Products</v>
      </c>
      <c r="Q413" s="144" t="str">
        <f t="shared" si="37"/>
        <v>Soybean</v>
      </c>
    </row>
    <row r="414" spans="1:17" ht="15" thickBot="1" x14ac:dyDescent="0.4">
      <c r="A414" s="145" t="str">
        <v>AOM_001215</v>
      </c>
      <c r="B414" s="145" t="str">
        <v>Lablab purpureus Leaves</v>
      </c>
      <c r="C414" s="145" t="str">
        <v>Lablab Leaves;Dolichos lablab Leaves</v>
      </c>
      <c r="D414" s="145" t="str">
        <v>Dolichos lablab  Leaves</v>
      </c>
      <c r="E414" s="145" t="str">
        <f t="shared" si="33"/>
        <v>Lablab Leaves;Dolichos lablab Leaves;Dolichos lablab  Leaves</v>
      </c>
      <c r="F414" s="145" t="str">
        <v>Management--Livestock Management--Feed Characteristic--Feed Composition--Feed Ingredient--Forage Plants--Legume Forages--Lablab purpureus--Lablab purpureus Leaves--</v>
      </c>
      <c r="G414" s="143" t="str" cm="1">
        <f t="array" ref="G414">IFERROR(SUBSTITUTE(_xlfn.CHOOSECOLS(_xlfn.TEXTSPLIT(_xlfn.TEXTJOIN("|",,F414),"Feed Ingredient--","|",TRUE),2),"----",""),"")</f>
        <v>Forage Plants--Legume Forages--Lablab purpureus--Lablab purpureus Leaves--</v>
      </c>
      <c r="H414" s="143" t="str">
        <f t="shared" si="34"/>
        <v>Forage Plants--Legume Forages--Lablab purpureus--Lablab purpureus Leaves</v>
      </c>
      <c r="I414" s="143">
        <f t="shared" si="35"/>
        <v>3</v>
      </c>
      <c r="J414" s="143" t="str">
        <f t="shared" si="36"/>
        <v>Forage Plants--Legume Forages--Lablab purpureus</v>
      </c>
      <c r="K414" s="143" t="str" cm="1">
        <f t="array" ref="K414">IF(G414&lt;&gt;"",_xlfn.TEXTJOIN(";",TRUE,
CONCATENATE(A414,"$",H414),
IF(E414="","",IF(I414&lt;&gt;0,CONCATENATE(A414,"$",J414,"--",_xlfn.TEXTSPLIT(E414,";",TRUE,FALSE)),CONCATENATE(A414,"$",_xlfn.TEXTSPLIT(E414,";",TRUE,FALSE))))),"")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4" s="145" t="str">
        <v>AOM_001582$Crop Product--Legume Products--Glycine max</v>
      </c>
      <c r="M414" s="145" t="str" cm="1">
        <f t="array" ref="M414:N414">IF(L414&lt;&gt;"",_xlfn.TEXTSPLIT(L414, "$"),"")</f>
        <v>AOM_001582</v>
      </c>
      <c r="N414" s="145" t="str">
        <v>Crop Product--Legume Products--Glycine max</v>
      </c>
      <c r="O414" s="145" t="str" cm="1">
        <f t="array" ref="O414">IF(L414&lt;&gt;"",_xlfn.CHOOSECOLS(_xlfn.TEXTSPLIT(N414,"--"),1),"")</f>
        <v>Crop Product</v>
      </c>
      <c r="P414" s="145" t="str" cm="1">
        <f t="array" ref="P414">IF(L414&lt;&gt;"",IFERROR(_xlfn.CHOOSECOLS(_xlfn.TEXTSPLIT(N414,"--"),2),""),"")</f>
        <v>Legume Products</v>
      </c>
      <c r="Q414" s="145" t="str">
        <f t="shared" si="37"/>
        <v>Glycine max</v>
      </c>
    </row>
    <row r="415" spans="1:17" ht="15" thickBot="1" x14ac:dyDescent="0.4">
      <c r="A415" s="144" t="str">
        <v>AOM_001216</v>
      </c>
      <c r="B415" s="144" t="str">
        <v>Indigofera indica</v>
      </c>
      <c r="C415" s="144" t="str">
        <v/>
      </c>
      <c r="D415" s="144" t="str">
        <v>Indigofera indica</v>
      </c>
      <c r="E415" s="144" t="str">
        <f t="shared" si="33"/>
        <v>Indigofera indica</v>
      </c>
      <c r="F415" s="144" t="str">
        <v>Management--Livestock Management--Feed Characteristic--Feed Composition--Feed Ingredient--Forage Plants--Legume Forages--Indigofera indica----</v>
      </c>
      <c r="G415" s="143" t="str" cm="1">
        <f t="array" ref="G415">IFERROR(SUBSTITUTE(_xlfn.CHOOSECOLS(_xlfn.TEXTSPLIT(_xlfn.TEXTJOIN("|",,F415),"Feed Ingredient--","|",TRUE),2),"----",""),"")</f>
        <v>Forage Plants--Legume Forages--Indigofera indica</v>
      </c>
      <c r="H415" s="143" t="str">
        <f t="shared" si="34"/>
        <v>Forage Plants--Legume Forages--Indigofera indica</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AOM_001216$Forage Plants--Legume Forages--Indigofera indica;AOM_001216$Forage Plants--Legume Forages--Indigofera indica</v>
      </c>
      <c r="L415" s="144" t="str">
        <v>AOM_001317$Crop Product--Legume Products--Soybean--Soybean Full Fat</v>
      </c>
      <c r="M415" s="144" t="str" cm="1">
        <f t="array" ref="M415:N415">IF(L415&lt;&gt;"",_xlfn.TEXTSPLIT(L415, "$"),"")</f>
        <v>AOM_001317</v>
      </c>
      <c r="N415" s="144" t="str">
        <v>Crop Product--Legume Products--Soybean--Soybean Full Fat</v>
      </c>
      <c r="O415" s="144" t="str" cm="1">
        <f t="array" ref="O415">IF(L415&lt;&gt;"",_xlfn.CHOOSECOLS(_xlfn.TEXTSPLIT(N415,"--"),1),"")</f>
        <v>Crop Product</v>
      </c>
      <c r="P415" s="144" t="str" cm="1">
        <f t="array" ref="P415">IF(L415&lt;&gt;"",IFERROR(_xlfn.CHOOSECOLS(_xlfn.TEXTSPLIT(N415,"--"),2),""),"")</f>
        <v>Legume Products</v>
      </c>
      <c r="Q415" s="144" t="str">
        <f t="shared" si="37"/>
        <v>Soybean--Soybean Full Fat</v>
      </c>
    </row>
    <row r="416" spans="1:17" ht="15" thickBot="1" x14ac:dyDescent="0.4">
      <c r="A416" s="145" t="str">
        <v>AOM_001219</v>
      </c>
      <c r="B416" s="145" t="str">
        <v>Lablab purpureus Stover</v>
      </c>
      <c r="C416" s="145" t="str">
        <v>Dolichos lablab Stover;Lablab Stover</v>
      </c>
      <c r="D416" s="145" t="str">
        <v>Lablab purpureus Stover</v>
      </c>
      <c r="E416" s="145" t="str">
        <f t="shared" si="33"/>
        <v>Dolichos lablab Stover;Lablab Stover;Lablab purpureus Stover</v>
      </c>
      <c r="F416" s="145" t="str">
        <v>Management--Livestock Management--Feed Characteristic--Feed Composition--Feed Ingredient--Forage Plants--Legume Forages--Lablab purpureus--Lablab purpureus Stover--</v>
      </c>
      <c r="G416" s="143" t="str" cm="1">
        <f t="array" ref="G416">IFERROR(SUBSTITUTE(_xlfn.CHOOSECOLS(_xlfn.TEXTSPLIT(_xlfn.TEXTJOIN("|",,F416),"Feed Ingredient--","|",TRUE),2),"----",""),"")</f>
        <v>Forage Plants--Legume Forages--Lablab purpureus--Lablab purpureus Stover--</v>
      </c>
      <c r="H416" s="143" t="str">
        <f t="shared" si="34"/>
        <v>Forage Plants--Legume Forages--Lablab purpureus--Lablab purpureus Stover</v>
      </c>
      <c r="I416" s="143">
        <f t="shared" si="35"/>
        <v>3</v>
      </c>
      <c r="J416" s="143" t="str">
        <f t="shared" si="36"/>
        <v>Forage Plants--Legume Forages--Lablab purpureus</v>
      </c>
      <c r="K416" s="143" t="str" cm="1">
        <f t="array" ref="K416">IF(G416&lt;&gt;"",_xlfn.TEXTJOIN(";",TRUE,
CONCATENATE(A416,"$",H416),
IF(E416="","",IF(I416&lt;&gt;0,CONCATENATE(A416,"$",J416,"--",_xlfn.TEXTSPLIT(E416,";",TRUE,FALSE)),CONCATENATE(A416,"$",_xlfn.TEXTSPLIT(E416,";",TRUE,FALSE))))),"")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6" s="145" t="str">
        <v>AOM_001586$Crop Product--Legume Products--Soybean--Soybean Oil</v>
      </c>
      <c r="M416" s="145" t="str" cm="1">
        <f t="array" ref="M416:N416">IF(L416&lt;&gt;"",_xlfn.TEXTSPLIT(L416, "$"),"")</f>
        <v>AOM_001586</v>
      </c>
      <c r="N416" s="145" t="str">
        <v>Crop Product--Legume Products--Soybean--Soybean Oil</v>
      </c>
      <c r="O416" s="145" t="str" cm="1">
        <f t="array" ref="O416">IF(L416&lt;&gt;"",_xlfn.CHOOSECOLS(_xlfn.TEXTSPLIT(N416,"--"),1),"")</f>
        <v>Crop Product</v>
      </c>
      <c r="P416" s="145" t="str" cm="1">
        <f t="array" ref="P416">IF(L416&lt;&gt;"",IFERROR(_xlfn.CHOOSECOLS(_xlfn.TEXTSPLIT(N416,"--"),2),""),"")</f>
        <v>Legume Products</v>
      </c>
      <c r="Q416" s="145" t="str">
        <f t="shared" si="37"/>
        <v>Soybean--Soybean Oil</v>
      </c>
    </row>
    <row r="417" spans="1:17" ht="15" thickBot="1" x14ac:dyDescent="0.4">
      <c r="A417" s="144" t="str">
        <v>AOM_001217</v>
      </c>
      <c r="B417" s="144" t="str">
        <v>Lablab purpureus</v>
      </c>
      <c r="C417" s="144" t="str">
        <v>Dolichos lablab;Lablab</v>
      </c>
      <c r="D417" s="144" t="str">
        <v>Lablab purpureus</v>
      </c>
      <c r="E417" s="144" t="str">
        <f t="shared" si="33"/>
        <v>Dolichos lablab;Lablab;Lablab purpureus</v>
      </c>
      <c r="F417" s="144" t="str">
        <v>Management--Livestock Management--Feed Characteristic--Feed Composition--Feed Ingredient--Forage Plants--Legume Forages--Lablab purpureus----</v>
      </c>
      <c r="G417" s="143" t="str" cm="1">
        <f t="array" ref="G417">IFERROR(SUBSTITUTE(_xlfn.CHOOSECOLS(_xlfn.TEXTSPLIT(_xlfn.TEXTJOIN("|",,F417),"Feed Ingredient--","|",TRUE),2),"----",""),"")</f>
        <v>Forage Plants--Legume Forages--Lablab purpureus</v>
      </c>
      <c r="H417" s="143" t="str">
        <f t="shared" si="34"/>
        <v>Forage Plants--Legume Forages--Lablab purpureus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AOM_001217$Forage Plants--Legume Forages--Lablab purpureus;AOM_001217$Forage Plants--Legume Forages--Dolichos lablab;AOM_001217$Forage Plants--Legume Forages--Lablab;AOM_001217$Forage Plants--Legume Forages--Lablab purpureus</v>
      </c>
      <c r="L417" s="144" t="str">
        <v>AOM_001586$Crop Product--Legume Products--Soybean--Soybean Oil Cold Pressed</v>
      </c>
      <c r="M417" s="144" t="str" cm="1">
        <f t="array" ref="M417:N417">IF(L417&lt;&gt;"",_xlfn.TEXTSPLIT(L417, "$"),"")</f>
        <v>AOM_001586</v>
      </c>
      <c r="N417" s="144" t="str">
        <v>Crop Product--Legume Products--Soybean--Soybean Oil Cold Pressed</v>
      </c>
      <c r="O417" s="144" t="str" cm="1">
        <f t="array" ref="O417">IF(L417&lt;&gt;"",_xlfn.CHOOSECOLS(_xlfn.TEXTSPLIT(N417,"--"),1),"")</f>
        <v>Crop Product</v>
      </c>
      <c r="P417" s="144" t="str" cm="1">
        <f t="array" ref="P417">IF(L417&lt;&gt;"",IFERROR(_xlfn.CHOOSECOLS(_xlfn.TEXTSPLIT(N417,"--"),2),""),"")</f>
        <v>Legume Products</v>
      </c>
      <c r="Q417" s="144" t="str">
        <f t="shared" si="37"/>
        <v>Soybean--Soybean Oil Cold Pressed</v>
      </c>
    </row>
    <row r="418" spans="1:17" ht="15" thickBot="1" x14ac:dyDescent="0.4">
      <c r="A418" s="145" t="str">
        <v>AOM_001244</v>
      </c>
      <c r="B418" s="145" t="str">
        <v>Legume Mixtures Weeds</v>
      </c>
      <c r="C418" s="145" t="str">
        <v/>
      </c>
      <c r="D418" s="145" t="str">
        <v>Fabaceae spp Weeds</v>
      </c>
      <c r="E418" s="145" t="str">
        <f t="shared" si="33"/>
        <v>Fabaceae spp Weeds</v>
      </c>
      <c r="F418" s="145" t="str">
        <v>Management--Livestock Management--Feed Characteristic--Feed Composition--Feed Ingredient--Forage Plants--Legume Forages--Legume Mixtures Weeds----</v>
      </c>
      <c r="G418" s="143" t="str" cm="1">
        <f t="array" ref="G418">IFERROR(SUBSTITUTE(_xlfn.CHOOSECOLS(_xlfn.TEXTSPLIT(_xlfn.TEXTJOIN("|",,F418),"Feed Ingredient--","|",TRUE),2),"----",""),"")</f>
        <v>Forage Plants--Legume Forages--Legume Mixtures Weeds</v>
      </c>
      <c r="H418" s="143" t="str">
        <f t="shared" si="34"/>
        <v>Forage Plants--Legume Forages--Legume Mixtures Weeds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AOM_001244$Forage Plants--Legume Forages--Legume Mixtures Weeds;AOM_001244$Forage Plants--Legume Forages--Fabaceae spp Weeds</v>
      </c>
      <c r="L418" s="145" t="str">
        <v>AOM_001586$Crop Product--Legume Products--Soybean--Glycine max Oil</v>
      </c>
      <c r="M418" s="145" t="str" cm="1">
        <f t="array" ref="M418:N418">IF(L418&lt;&gt;"",_xlfn.TEXTSPLIT(L418, "$"),"")</f>
        <v>AOM_001586</v>
      </c>
      <c r="N418" s="145" t="str">
        <v>Crop Product--Legume Products--Soybean--Glycine max Oil</v>
      </c>
      <c r="O418" s="145" t="str" cm="1">
        <f t="array" ref="O418">IF(L418&lt;&gt;"",_xlfn.CHOOSECOLS(_xlfn.TEXTSPLIT(N418,"--"),1),"")</f>
        <v>Crop Product</v>
      </c>
      <c r="P418" s="145" t="str" cm="1">
        <f t="array" ref="P418">IF(L418&lt;&gt;"",IFERROR(_xlfn.CHOOSECOLS(_xlfn.TEXTSPLIT(N418,"--"),2),""),"")</f>
        <v>Legume Products</v>
      </c>
      <c r="Q418" s="145" t="str">
        <f t="shared" si="37"/>
        <v>Soybean--Glycine max Oil</v>
      </c>
    </row>
    <row r="419" spans="1:17" ht="15" thickBot="1" x14ac:dyDescent="0.4">
      <c r="A419" s="144" t="str">
        <v>AOM_001526</v>
      </c>
      <c r="B419" s="144" t="str">
        <v>Lotus corniculatus</v>
      </c>
      <c r="C419" s="144" t="str">
        <v>Birdsfoot Trefoil</v>
      </c>
      <c r="D419" s="144" t="str">
        <v>Lotus corniculatus</v>
      </c>
      <c r="E419" s="144" t="str">
        <f t="shared" si="33"/>
        <v>Birdsfoot Trefoil;Lotus corniculatus</v>
      </c>
      <c r="F419" s="144" t="str">
        <v>Management--Livestock Management--Feed Characteristic--Feed Composition--Feed Ingredient--Forage Plants--Legume Forages--Lotus corniculatus----</v>
      </c>
      <c r="G419" s="143" t="str" cm="1">
        <f t="array" ref="G419">IFERROR(SUBSTITUTE(_xlfn.CHOOSECOLS(_xlfn.TEXTSPLIT(_xlfn.TEXTJOIN("|",,F419),"Feed Ingredient--","|",TRUE),2),"----",""),"")</f>
        <v>Forage Plants--Legume Forages--Lotus corniculatus</v>
      </c>
      <c r="H419" s="143" t="str">
        <f t="shared" si="34"/>
        <v>Forage Plants--Legume Forages--Lotus corniculatus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AOM_001526$Forage Plants--Legume Forages--Lotus corniculatus;AOM_001526$Forage Plants--Legume Forages--Birdsfoot Trefoil;AOM_001526$Forage Plants--Legume Forages--Lotus corniculatus</v>
      </c>
      <c r="L419" s="144" t="str">
        <v>AOM_002116$Crop Product--Legume Products--Sweet Lupin--Sweet Lupin Seed</v>
      </c>
      <c r="M419" s="144" t="str" cm="1">
        <f t="array" ref="M419:N419">IF(L419&lt;&gt;"",_xlfn.TEXTSPLIT(L419, "$"),"")</f>
        <v>AOM_002116</v>
      </c>
      <c r="N419" s="144" t="str">
        <v>Crop Product--Legume Products--Sweet Lupin--Sweet Lupin Seed</v>
      </c>
      <c r="O419" s="144" t="str" cm="1">
        <f t="array" ref="O419">IF(L419&lt;&gt;"",_xlfn.CHOOSECOLS(_xlfn.TEXTSPLIT(N419,"--"),1),"")</f>
        <v>Crop Product</v>
      </c>
      <c r="P419" s="144" t="str" cm="1">
        <f t="array" ref="P419">IF(L419&lt;&gt;"",IFERROR(_xlfn.CHOOSECOLS(_xlfn.TEXTSPLIT(N419,"--"),2),""),"")</f>
        <v>Legume Products</v>
      </c>
      <c r="Q419" s="144" t="str">
        <f t="shared" si="37"/>
        <v>Sweet Lupin--Sweet Lupin Seed</v>
      </c>
    </row>
    <row r="420" spans="1:17" ht="15" thickBot="1" x14ac:dyDescent="0.4">
      <c r="A420" s="145" t="str">
        <v>AOM_001220</v>
      </c>
      <c r="B420" s="145" t="str">
        <v>Lupinus angustifolius</v>
      </c>
      <c r="C420" s="145" t="str">
        <v/>
      </c>
      <c r="D420" s="145" t="str">
        <v>Lupinus angustifolius</v>
      </c>
      <c r="E420" s="145" t="str">
        <f t="shared" si="33"/>
        <v>Lupinus angustifolius</v>
      </c>
      <c r="F420" s="145" t="str">
        <v>Management--Livestock Management--Feed Characteristic--Feed Composition--Feed Ingredient--Forage Plants--Legume Forages--Lupinus angustifolius----</v>
      </c>
      <c r="G420" s="143" t="str" cm="1">
        <f t="array" ref="G420">IFERROR(SUBSTITUTE(_xlfn.CHOOSECOLS(_xlfn.TEXTSPLIT(_xlfn.TEXTJOIN("|",,F420),"Feed Ingredient--","|",TRUE),2),"----",""),"")</f>
        <v>Forage Plants--Legume Forages--Lupinus angustifolius</v>
      </c>
      <c r="H420" s="143" t="str">
        <f t="shared" si="34"/>
        <v>Forage Plants--Legume Forages--Lupinus angustifolius</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AOM_001220$Forage Plants--Legume Forages--Lupinus angustifolius;AOM_001220$Forage Plants--Legume Forages--Lupinus angustifolius</v>
      </c>
      <c r="L420" s="145" t="str">
        <v>AOM_002116$Crop Product--Legume Products--Sweet Lupin--Lupinus albus Seed</v>
      </c>
      <c r="M420" s="145" t="str" cm="1">
        <f t="array" ref="M420:N420">IF(L420&lt;&gt;"",_xlfn.TEXTSPLIT(L420, "$"),"")</f>
        <v>AOM_002116</v>
      </c>
      <c r="N420" s="145" t="str">
        <v>Crop Product--Legume Products--Sweet Lupin--Lupinus albus Seed</v>
      </c>
      <c r="O420" s="145" t="str" cm="1">
        <f t="array" ref="O420">IF(L420&lt;&gt;"",_xlfn.CHOOSECOLS(_xlfn.TEXTSPLIT(N420,"--"),1),"")</f>
        <v>Crop Product</v>
      </c>
      <c r="P420" s="145" t="str" cm="1">
        <f t="array" ref="P420">IF(L420&lt;&gt;"",IFERROR(_xlfn.CHOOSECOLS(_xlfn.TEXTSPLIT(N420,"--"),2),""),"")</f>
        <v>Legume Products</v>
      </c>
      <c r="Q420" s="145" t="str">
        <f t="shared" si="37"/>
        <v>Sweet Lupin--Lupinus albus Seed</v>
      </c>
    </row>
    <row r="421" spans="1:17" ht="15" thickBot="1" x14ac:dyDescent="0.4">
      <c r="A421" s="144" t="str">
        <v>AOM_001221</v>
      </c>
      <c r="B421" s="144" t="str">
        <v>Macroptilium atropurpureum</v>
      </c>
      <c r="C421" s="144" t="str">
        <v>Siratro</v>
      </c>
      <c r="D421" s="144" t="str">
        <v>Macroptilium atropurpureum</v>
      </c>
      <c r="E421" s="144" t="str">
        <f t="shared" si="33"/>
        <v>Siratro;Macroptilium atropurpureum</v>
      </c>
      <c r="F421" s="144" t="str">
        <v>Management--Livestock Management--Feed Characteristic--Feed Composition--Feed Ingredient--Forage Plants--Legume Forages--Macroptilium atropurpureum----</v>
      </c>
      <c r="G421" s="143" t="str" cm="1">
        <f t="array" ref="G421">IFERROR(SUBSTITUTE(_xlfn.CHOOSECOLS(_xlfn.TEXTSPLIT(_xlfn.TEXTJOIN("|",,F421),"Feed Ingredient--","|",TRUE),2),"----",""),"")</f>
        <v>Forage Plants--Legume Forages--Macroptilium atropurpureum</v>
      </c>
      <c r="H421" s="143" t="str">
        <f t="shared" si="34"/>
        <v>Forage Plants--Legume Forages--Macroptilium atropurpureum</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AOM_001221$Forage Plants--Legume Forages--Macroptilium atropurpureum;AOM_001221$Forage Plants--Legume Forages--Siratro;AOM_001221$Forage Plants--Legume Forages--Macroptilium atropurpureum</v>
      </c>
      <c r="L421" s="144" t="str">
        <v>AOM_001309$Crop Product--Oil Plant Products--Canola</v>
      </c>
      <c r="M421" s="144" t="str" cm="1">
        <f t="array" ref="M421:N421">IF(L421&lt;&gt;"",_xlfn.TEXTSPLIT(L421, "$"),"")</f>
        <v>AOM_001309</v>
      </c>
      <c r="N421" s="144" t="str">
        <v>Crop Product--Oil Plant Products--Canola</v>
      </c>
      <c r="O421" s="144" t="str" cm="1">
        <f t="array" ref="O421">IF(L421&lt;&gt;"",_xlfn.CHOOSECOLS(_xlfn.TEXTSPLIT(N421,"--"),1),"")</f>
        <v>Crop Product</v>
      </c>
      <c r="P421" s="144" t="str" cm="1">
        <f t="array" ref="P421">IF(L421&lt;&gt;"",IFERROR(_xlfn.CHOOSECOLS(_xlfn.TEXTSPLIT(N421,"--"),2),""),"")</f>
        <v>Oil Plant Products</v>
      </c>
      <c r="Q421" s="144" t="str">
        <f t="shared" si="37"/>
        <v>Canola</v>
      </c>
    </row>
    <row r="422" spans="1:17" ht="15" thickBot="1" x14ac:dyDescent="0.4">
      <c r="A422" s="145" t="str">
        <v>AOM_001222</v>
      </c>
      <c r="B422" s="145" t="str">
        <v>Macrotyloma axillare</v>
      </c>
      <c r="C422" s="145" t="str">
        <v/>
      </c>
      <c r="D422" s="145" t="str">
        <v/>
      </c>
      <c r="E422" s="145" t="str">
        <f t="shared" si="33"/>
        <v/>
      </c>
      <c r="F422" s="145" t="str">
        <v>Management--Livestock Management--Feed Characteristic--Feed Composition--Feed Ingredient--Forage Plants--Legume Forages--Macrotyloma axillare----</v>
      </c>
      <c r="G422" s="143" t="str" cm="1">
        <f t="array" ref="G422">IFERROR(SUBSTITUTE(_xlfn.CHOOSECOLS(_xlfn.TEXTSPLIT(_xlfn.TEXTJOIN("|",,F422),"Feed Ingredient--","|",TRUE),2),"----",""),"")</f>
        <v>Forage Plants--Legume Forages--Macrotyloma axillare</v>
      </c>
      <c r="H422" s="143" t="str">
        <f t="shared" si="34"/>
        <v>Forage Plants--Legume Forages--Macrotyloma axillare</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AOM_001222$Forage Plants--Legume Forages--Macrotyloma axillare</v>
      </c>
      <c r="L422" s="145" t="str">
        <v>AOM_001309$Crop Product--Oil Plant Products--Rapeseed</v>
      </c>
      <c r="M422" s="145" t="str" cm="1">
        <f t="array" ref="M422:N422">IF(L422&lt;&gt;"",_xlfn.TEXTSPLIT(L422, "$"),"")</f>
        <v>AOM_001309</v>
      </c>
      <c r="N422" s="145" t="str">
        <v>Crop Product--Oil Plant Products--Rapeseed</v>
      </c>
      <c r="O422" s="145" t="str" cm="1">
        <f t="array" ref="O422">IF(L422&lt;&gt;"",_xlfn.CHOOSECOLS(_xlfn.TEXTSPLIT(N422,"--"),1),"")</f>
        <v>Crop Product</v>
      </c>
      <c r="P422" s="145" t="str" cm="1">
        <f t="array" ref="P422">IF(L422&lt;&gt;"",IFERROR(_xlfn.CHOOSECOLS(_xlfn.TEXTSPLIT(N422,"--"),2),""),"")</f>
        <v>Oil Plant Products</v>
      </c>
      <c r="Q422" s="145" t="str">
        <f t="shared" si="37"/>
        <v>Rapeseed</v>
      </c>
    </row>
    <row r="423" spans="1:17" ht="15" thickBot="1" x14ac:dyDescent="0.4">
      <c r="A423" s="144" t="str">
        <v>AOM_001225</v>
      </c>
      <c r="B423" s="144" t="str">
        <v>Medicago Pods</v>
      </c>
      <c r="C423" s="144" t="str">
        <v/>
      </c>
      <c r="D423" s="144" t="str">
        <v>Medicago spp Pods</v>
      </c>
      <c r="E423" s="144" t="str">
        <f t="shared" si="33"/>
        <v>Medicago spp Pods</v>
      </c>
      <c r="F423" s="144" t="str">
        <v>Management--Livestock Management--Feed Characteristic--Feed Composition--Feed Ingredient--Forage Plants--Legume Forages--Medicago--Medicago Pods--</v>
      </c>
      <c r="G423" s="143" t="str" cm="1">
        <f t="array" ref="G423">IFERROR(SUBSTITUTE(_xlfn.CHOOSECOLS(_xlfn.TEXTSPLIT(_xlfn.TEXTJOIN("|",,F423),"Feed Ingredient--","|",TRUE),2),"----",""),"")</f>
        <v>Forage Plants--Legume Forages--Medicago--Medicago Pods--</v>
      </c>
      <c r="H423" s="143" t="str">
        <f t="shared" si="34"/>
        <v>Forage Plants--Legume Forages--Medicago--Medicago Pods</v>
      </c>
      <c r="I423" s="143">
        <f t="shared" si="35"/>
        <v>3</v>
      </c>
      <c r="J423" s="143" t="str">
        <f t="shared" si="36"/>
        <v>Forage Plants--Legume Forages--Medicago</v>
      </c>
      <c r="K423" s="143" t="str" cm="1">
        <f t="array" ref="K423">IF(G423&lt;&gt;"",_xlfn.TEXTJOIN(";",TRUE,
CONCATENATE(A423,"$",H423),
IF(E423="","",IF(I423&lt;&gt;0,CONCATENATE(A423,"$",J423,"--",_xlfn.TEXTSPLIT(E423,";",TRUE,FALSE)),CONCATENATE(A423,"$",_xlfn.TEXTSPLIT(E423,";",TRUE,FALSE))))),"")</f>
        <v>AOM_001225$Forage Plants--Legume Forages--Medicago--Medicago Pods;AOM_001225$Forage Plants--Legume Forages--Medicago--Medicago spp Pods</v>
      </c>
      <c r="L423" s="144" t="str">
        <v>AOM_001309$Crop Product--Oil Plant Products--Brassica napus</v>
      </c>
      <c r="M423" s="144" t="str" cm="1">
        <f t="array" ref="M423:N423">IF(L423&lt;&gt;"",_xlfn.TEXTSPLIT(L423, "$"),"")</f>
        <v>AOM_001309</v>
      </c>
      <c r="N423" s="144" t="str">
        <v>Crop Product--Oil Plant Products--Brassica napus</v>
      </c>
      <c r="O423" s="144" t="str" cm="1">
        <f t="array" ref="O423">IF(L423&lt;&gt;"",_xlfn.CHOOSECOLS(_xlfn.TEXTSPLIT(N423,"--"),1),"")</f>
        <v>Crop Product</v>
      </c>
      <c r="P423" s="144" t="str" cm="1">
        <f t="array" ref="P423">IF(L423&lt;&gt;"",IFERROR(_xlfn.CHOOSECOLS(_xlfn.TEXTSPLIT(N423,"--"),2),""),"")</f>
        <v>Oil Plant Products</v>
      </c>
      <c r="Q423" s="144" t="str">
        <f t="shared" si="37"/>
        <v>Brassica napus</v>
      </c>
    </row>
    <row r="424" spans="1:17" ht="15" thickBot="1" x14ac:dyDescent="0.4">
      <c r="A424" s="145" t="str">
        <v>AOM_001226</v>
      </c>
      <c r="B424" s="145" t="str">
        <v>Medicago arborea</v>
      </c>
      <c r="C424" s="145" t="str">
        <v/>
      </c>
      <c r="D424" s="145" t="str">
        <v>Medicago arborea</v>
      </c>
      <c r="E424" s="145" t="str">
        <f t="shared" si="33"/>
        <v>Medicago arborea</v>
      </c>
      <c r="F424" s="145" t="str">
        <v>Management--Livestock Management--Feed Characteristic--Feed Composition--Feed Ingredient--Forage Plants--Legume Forages--Medicago arborea----</v>
      </c>
      <c r="G424" s="143" t="str" cm="1">
        <f t="array" ref="G424">IFERROR(SUBSTITUTE(_xlfn.CHOOSECOLS(_xlfn.TEXTSPLIT(_xlfn.TEXTJOIN("|",,F424),"Feed Ingredient--","|",TRUE),2),"----",""),"")</f>
        <v>Forage Plants--Legume Forages--Medicago arborea</v>
      </c>
      <c r="H424" s="143" t="str">
        <f t="shared" si="34"/>
        <v>Forage Plants--Legume Forages--Medicago arborea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AOM_001226$Forage Plants--Legume Forages--Medicago arborea;AOM_001226$Forage Plants--Legume Forages--Medicago arborea</v>
      </c>
      <c r="L424" s="145" t="str">
        <v>AOM_001308$Crop Product--Oil Plant Products--Canola--Canola Oil</v>
      </c>
      <c r="M424" s="145" t="str" cm="1">
        <f t="array" ref="M424:N424">IF(L424&lt;&gt;"",_xlfn.TEXTSPLIT(L424, "$"),"")</f>
        <v>AOM_001308</v>
      </c>
      <c r="N424" s="145" t="str">
        <v>Crop Product--Oil Plant Products--Canola--Canola Oil</v>
      </c>
      <c r="O424" s="145" t="str" cm="1">
        <f t="array" ref="O424">IF(L424&lt;&gt;"",_xlfn.CHOOSECOLS(_xlfn.TEXTSPLIT(N424,"--"),1),"")</f>
        <v>Crop Product</v>
      </c>
      <c r="P424" s="145" t="str" cm="1">
        <f t="array" ref="P424">IF(L424&lt;&gt;"",IFERROR(_xlfn.CHOOSECOLS(_xlfn.TEXTSPLIT(N424,"--"),2),""),"")</f>
        <v>Oil Plant Products</v>
      </c>
      <c r="Q424" s="145" t="str">
        <f t="shared" si="37"/>
        <v>Canola--Canola Oil</v>
      </c>
    </row>
    <row r="425" spans="1:17" ht="15" thickBot="1" x14ac:dyDescent="0.4">
      <c r="A425" s="144" t="str">
        <v>AOM_001227</v>
      </c>
      <c r="B425" s="144" t="str">
        <v>Mucuna pruriens</v>
      </c>
      <c r="C425" s="144" t="str">
        <v/>
      </c>
      <c r="D425" s="144" t="str">
        <v>Mucuna pruriens</v>
      </c>
      <c r="E425" s="144" t="str">
        <f t="shared" si="33"/>
        <v>Mucuna pruriens</v>
      </c>
      <c r="F425" s="144" t="str">
        <v>Management--Livestock Management--Feed Characteristic--Feed Composition--Feed Ingredient--Forage Plants--Legume Forages--Mucuna pruriens----</v>
      </c>
      <c r="G425" s="143" t="str" cm="1">
        <f t="array" ref="G425">IFERROR(SUBSTITUTE(_xlfn.CHOOSECOLS(_xlfn.TEXTSPLIT(_xlfn.TEXTJOIN("|",,F425),"Feed Ingredient--","|",TRUE),2),"----",""),"")</f>
        <v>Forage Plants--Legume Forages--Mucuna pruriens</v>
      </c>
      <c r="H425" s="143" t="str">
        <f t="shared" si="34"/>
        <v>Forage Plants--Legume Forages--Mucuna pruriens</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AOM_001227$Forage Plants--Legume Forages--Mucuna pruriens;AOM_001227$Forage Plants--Legume Forages--Mucuna pruriens</v>
      </c>
      <c r="L425" s="144" t="str">
        <v>AOM_001308$Crop Product--Oil Plant Products--Canola--Rapeseed Oil</v>
      </c>
      <c r="M425" s="144" t="str" cm="1">
        <f t="array" ref="M425:N425">IF(L425&lt;&gt;"",_xlfn.TEXTSPLIT(L425, "$"),"")</f>
        <v>AOM_001308</v>
      </c>
      <c r="N425" s="144" t="str">
        <v>Crop Product--Oil Plant Products--Canola--Rapeseed Oil</v>
      </c>
      <c r="O425" s="144" t="str" cm="1">
        <f t="array" ref="O425">IF(L425&lt;&gt;"",_xlfn.CHOOSECOLS(_xlfn.TEXTSPLIT(N425,"--"),1),"")</f>
        <v>Crop Product</v>
      </c>
      <c r="P425" s="144" t="str" cm="1">
        <f t="array" ref="P425">IF(L425&lt;&gt;"",IFERROR(_xlfn.CHOOSECOLS(_xlfn.TEXTSPLIT(N425,"--"),2),""),"")</f>
        <v>Oil Plant Products</v>
      </c>
      <c r="Q425" s="144" t="str">
        <f t="shared" si="37"/>
        <v>Canola--Rapeseed Oil</v>
      </c>
    </row>
    <row r="426" spans="1:17" ht="15" thickBot="1" x14ac:dyDescent="0.4">
      <c r="A426" s="145" t="str">
        <v>AOM_001531</v>
      </c>
      <c r="B426" s="145" t="str">
        <v>Psophocarpus scandens Leaves</v>
      </c>
      <c r="C426" s="145" t="str">
        <v/>
      </c>
      <c r="D426" s="145" t="str">
        <v>Psophocarpus scandens Leaves</v>
      </c>
      <c r="E426" s="145" t="str">
        <f t="shared" si="33"/>
        <v>Psophocarpus scandens Leaves</v>
      </c>
      <c r="F426" s="145" t="str">
        <v>Management--Livestock Management--Feed Characteristic--Feed Composition--Feed Ingredient--Forage Plants--Legume Forages--Psophocarpus scandens--Psophocarpus scandens Leaves--</v>
      </c>
      <c r="G426" s="143" t="str" cm="1">
        <f t="array" ref="G426">IFERROR(SUBSTITUTE(_xlfn.CHOOSECOLS(_xlfn.TEXTSPLIT(_xlfn.TEXTJOIN("|",,F426),"Feed Ingredient--","|",TRUE),2),"----",""),"")</f>
        <v>Forage Plants--Legume Forages--Psophocarpus scandens--Psophocarpus scandens Leaves--</v>
      </c>
      <c r="H426" s="143" t="str">
        <f t="shared" si="34"/>
        <v>Forage Plants--Legume Forages--Psophocarpus scandens--Psophocarpus scandens Leaves</v>
      </c>
      <c r="I426" s="143">
        <f t="shared" si="35"/>
        <v>3</v>
      </c>
      <c r="J426" s="143" t="str">
        <f t="shared" si="36"/>
        <v>Forage Plants--Legume Forages--Psophocarpus scandens</v>
      </c>
      <c r="K426" s="143" t="str" cm="1">
        <f t="array" ref="K426">IF(G426&lt;&gt;"",_xlfn.TEXTJOIN(";",TRUE,
CONCATENATE(A426,"$",H426),
IF(E426="","",IF(I426&lt;&gt;0,CONCATENATE(A426,"$",J426,"--",_xlfn.TEXTSPLIT(E426,";",TRUE,FALSE)),CONCATENATE(A426,"$",_xlfn.TEXTSPLIT(E426,";",TRUE,FALSE))))),"")</f>
        <v>AOM_001531$Forage Plants--Legume Forages--Psophocarpus scandens--Psophocarpus scandens Leaves;AOM_001531$Forage Plants--Legume Forages--Psophocarpus scandens--Psophocarpus scandens Leaves</v>
      </c>
      <c r="L426" s="145" t="str">
        <v>AOM_001308$Crop Product--Oil Plant Products--Canola--Brassica napus Oil</v>
      </c>
      <c r="M426" s="145" t="str" cm="1">
        <f t="array" ref="M426:N426">IF(L426&lt;&gt;"",_xlfn.TEXTSPLIT(L426, "$"),"")</f>
        <v>AOM_001308</v>
      </c>
      <c r="N426" s="145" t="str">
        <v>Crop Product--Oil Plant Products--Canola--Brassica napus Oil</v>
      </c>
      <c r="O426" s="145" t="str" cm="1">
        <f t="array" ref="O426">IF(L426&lt;&gt;"",_xlfn.CHOOSECOLS(_xlfn.TEXTSPLIT(N426,"--"),1),"")</f>
        <v>Crop Product</v>
      </c>
      <c r="P426" s="145" t="str" cm="1">
        <f t="array" ref="P426">IF(L426&lt;&gt;"",IFERROR(_xlfn.CHOOSECOLS(_xlfn.TEXTSPLIT(N426,"--"),2),""),"")</f>
        <v>Oil Plant Products</v>
      </c>
      <c r="Q426" s="145" t="str">
        <f t="shared" si="37"/>
        <v>Canola--Brassica napus Oil</v>
      </c>
    </row>
    <row r="427" spans="1:17" ht="15" thickBot="1" x14ac:dyDescent="0.4">
      <c r="A427" s="144" t="str">
        <v>AOM_001232</v>
      </c>
      <c r="B427" s="144" t="str">
        <v>Pueraria phaseoloides Leaves</v>
      </c>
      <c r="C427" s="144" t="str">
        <v/>
      </c>
      <c r="D427" s="144" t="str">
        <v>Pueraria phaseoloides Leaves</v>
      </c>
      <c r="E427" s="144" t="str">
        <f t="shared" si="33"/>
        <v>Pueraria phaseoloides Leaves</v>
      </c>
      <c r="F427" s="144" t="str">
        <v>Management--Livestock Management--Feed Characteristic--Feed Composition--Feed Ingredient--Forage Plants--Legume Forages--Pueraria phaseoloides--Pueraria phaseoloides Leaves--</v>
      </c>
      <c r="G427" s="143" t="str" cm="1">
        <f t="array" ref="G427">IFERROR(SUBSTITUTE(_xlfn.CHOOSECOLS(_xlfn.TEXTSPLIT(_xlfn.TEXTJOIN("|",,F427),"Feed Ingredient--","|",TRUE),2),"----",""),"")</f>
        <v>Forage Plants--Legume Forages--Pueraria phaseoloides--Pueraria phaseoloides Leaves--</v>
      </c>
      <c r="H427" s="143" t="str">
        <f t="shared" si="34"/>
        <v>Forage Plants--Legume Forages--Pueraria phaseoloides--Pueraria phaseoloides Leaves</v>
      </c>
      <c r="I427" s="143">
        <f t="shared" si="35"/>
        <v>3</v>
      </c>
      <c r="J427" s="143" t="str">
        <f t="shared" si="36"/>
        <v>Forage Plants--Legume Forages--Pueraria phaseoloides</v>
      </c>
      <c r="K427" s="143" t="str" cm="1">
        <f t="array" ref="K427">IF(G427&lt;&gt;"",_xlfn.TEXTJOIN(";",TRUE,
CONCATENATE(A427,"$",H427),
IF(E427="","",IF(I427&lt;&gt;0,CONCATENATE(A427,"$",J427,"--",_xlfn.TEXTSPLIT(E427,";",TRUE,FALSE)),CONCATENATE(A427,"$",_xlfn.TEXTSPLIT(E427,";",TRUE,FALSE))))),"")</f>
        <v>AOM_001232$Forage Plants--Legume Forages--Pueraria phaseoloides--Pueraria phaseoloides Leaves;AOM_001232$Forage Plants--Legume Forages--Pueraria phaseoloides--Pueraria phaseoloides Leaves</v>
      </c>
      <c r="L427" s="144" t="str">
        <v>AOM_001185$Crop Product--Oil Plant Products--Coconut--Coconut Oil</v>
      </c>
      <c r="M427" s="144" t="str" cm="1">
        <f t="array" ref="M427:N427">IF(L427&lt;&gt;"",_xlfn.TEXTSPLIT(L427, "$"),"")</f>
        <v>AOM_001185</v>
      </c>
      <c r="N427" s="144" t="str">
        <v>Crop Product--Oil Plant Products--Coconut--Coconut Oil</v>
      </c>
      <c r="O427" s="144" t="str" cm="1">
        <f t="array" ref="O427">IF(L427&lt;&gt;"",_xlfn.CHOOSECOLS(_xlfn.TEXTSPLIT(N427,"--"),1),"")</f>
        <v>Crop Product</v>
      </c>
      <c r="P427" s="144" t="str" cm="1">
        <f t="array" ref="P427">IF(L427&lt;&gt;"",IFERROR(_xlfn.CHOOSECOLS(_xlfn.TEXTSPLIT(N427,"--"),2),""),"")</f>
        <v>Oil Plant Products</v>
      </c>
      <c r="Q427" s="144" t="str">
        <f t="shared" si="37"/>
        <v>Coconut--Coconut Oil</v>
      </c>
    </row>
    <row r="428" spans="1:17" ht="15" thickBot="1" x14ac:dyDescent="0.4">
      <c r="A428" s="145" t="str">
        <v>AOM_001532</v>
      </c>
      <c r="B428" s="145" t="str">
        <v>Spermacoce stachydea</v>
      </c>
      <c r="C428" s="145" t="str">
        <v/>
      </c>
      <c r="D428" s="145" t="str">
        <v>Spermacoce stachydea</v>
      </c>
      <c r="E428" s="145" t="str">
        <f t="shared" si="33"/>
        <v>Spermacoce stachydea</v>
      </c>
      <c r="F428" s="145" t="str">
        <v>Management--Livestock Management--Feed Characteristic--Feed Composition--Feed Ingredient--Forage Plants--Legume Forages--Spermacoce stachydea----</v>
      </c>
      <c r="G428" s="143" t="str" cm="1">
        <f t="array" ref="G428">IFERROR(SUBSTITUTE(_xlfn.CHOOSECOLS(_xlfn.TEXTSPLIT(_xlfn.TEXTJOIN("|",,F428),"Feed Ingredient--","|",TRUE),2),"----",""),"")</f>
        <v>Forage Plants--Legume Forages--Spermacoce stachydea</v>
      </c>
      <c r="H428" s="143" t="str">
        <f t="shared" si="34"/>
        <v>Forage Plants--Legume Forages--Spermacoce stachydea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AOM_001532$Forage Plants--Legume Forages--Spermacoce stachydea;AOM_001532$Forage Plants--Legume Forages--Spermacoce stachydea</v>
      </c>
      <c r="L428" s="145" t="str">
        <v>AOM_001185$Crop Product--Oil Plant Products--Coconut--Cocos nucifera Oil</v>
      </c>
      <c r="M428" s="145" t="str" cm="1">
        <f t="array" ref="M428:N428">IF(L428&lt;&gt;"",_xlfn.TEXTSPLIT(L428, "$"),"")</f>
        <v>AOM_001185</v>
      </c>
      <c r="N428" s="145" t="str">
        <v>Crop Product--Oil Plant Products--Coconut--Cocos nucifera Oil</v>
      </c>
      <c r="O428" s="145" t="str" cm="1">
        <f t="array" ref="O428">IF(L428&lt;&gt;"",_xlfn.CHOOSECOLS(_xlfn.TEXTSPLIT(N428,"--"),1),"")</f>
        <v>Crop Product</v>
      </c>
      <c r="P428" s="145" t="str" cm="1">
        <f t="array" ref="P428">IF(L428&lt;&gt;"",IFERROR(_xlfn.CHOOSECOLS(_xlfn.TEXTSPLIT(N428,"--"),2),""),"")</f>
        <v>Oil Plant Products</v>
      </c>
      <c r="Q428" s="145" t="str">
        <f t="shared" si="37"/>
        <v>Coconut--Cocos nucifera Oil</v>
      </c>
    </row>
    <row r="429" spans="1:17" ht="15" thickBot="1" x14ac:dyDescent="0.4">
      <c r="A429" s="144" t="str">
        <v>AOM_001235</v>
      </c>
      <c r="B429" s="144" t="str">
        <v>Stylosanthes guianensis Leaves</v>
      </c>
      <c r="C429" s="144" t="str">
        <v/>
      </c>
      <c r="D429" s="144" t="str">
        <v>Stylosanthes guianensis Leaves</v>
      </c>
      <c r="E429" s="144" t="str">
        <f t="shared" si="33"/>
        <v>Stylosanthes guianensis Leaves</v>
      </c>
      <c r="F429" s="144" t="str">
        <v>Management--Livestock Management--Feed Characteristic--Feed Composition--Feed Ingredient--Forage Plants--Legume Forages--Stylosanthes guianensis--Stylosanthes guianensis Leaves--</v>
      </c>
      <c r="G429" s="143" t="str" cm="1">
        <f t="array" ref="G429">IFERROR(SUBSTITUTE(_xlfn.CHOOSECOLS(_xlfn.TEXTSPLIT(_xlfn.TEXTJOIN("|",,F429),"Feed Ingredient--","|",TRUE),2),"----",""),"")</f>
        <v>Forage Plants--Legume Forages--Stylosanthes guianensis--Stylosanthes guianensis Leaves--</v>
      </c>
      <c r="H429" s="143" t="str">
        <f t="shared" si="34"/>
        <v>Forage Plants--Legume Forages--Stylosanthes guianensis--Stylosanthes guianensis Leaves</v>
      </c>
      <c r="I429" s="143">
        <f t="shared" si="35"/>
        <v>3</v>
      </c>
      <c r="J429" s="143" t="str">
        <f t="shared" si="36"/>
        <v>Forage Plants--Legume Forages--Stylosanthes guianensis</v>
      </c>
      <c r="K429" s="143" t="str" cm="1">
        <f t="array" ref="K429">IF(G429&lt;&gt;"",_xlfn.TEXTJOIN(";",TRUE,
CONCATENATE(A429,"$",H429),
IF(E429="","",IF(I429&lt;&gt;0,CONCATENATE(A429,"$",J429,"--",_xlfn.TEXTSPLIT(E429,";",TRUE,FALSE)),CONCATENATE(A429,"$",_xlfn.TEXTSPLIT(E429,";",TRUE,FALSE))))),"")</f>
        <v>AOM_001235$Forage Plants--Legume Forages--Stylosanthes guianensis--Stylosanthes guianensis Leaves;AOM_001235$Forage Plants--Legume Forages--Stylosanthes guianensis--Stylosanthes guianensis Leaves</v>
      </c>
      <c r="L429" s="144" t="str">
        <v>AOM_001333$Crop Product--Oil Plant Products--Oil</v>
      </c>
      <c r="M429" s="144" t="str" cm="1">
        <f t="array" ref="M429:N429">IF(L429&lt;&gt;"",_xlfn.TEXTSPLIT(L429, "$"),"")</f>
        <v>AOM_001333</v>
      </c>
      <c r="N429" s="144" t="str">
        <v>Crop Product--Oil Plant Products--Oil</v>
      </c>
      <c r="O429" s="144" t="str" cm="1">
        <f t="array" ref="O429">IF(L429&lt;&gt;"",_xlfn.CHOOSECOLS(_xlfn.TEXTSPLIT(N429,"--"),1),"")</f>
        <v>Crop Product</v>
      </c>
      <c r="P429" s="144" t="str" cm="1">
        <f t="array" ref="P429">IF(L429&lt;&gt;"",IFERROR(_xlfn.CHOOSECOLS(_xlfn.TEXTSPLIT(N429,"--"),2),""),"")</f>
        <v>Oil Plant Products</v>
      </c>
      <c r="Q429" s="144" t="str">
        <f t="shared" si="37"/>
        <v>Oil</v>
      </c>
    </row>
    <row r="430" spans="1:17" ht="15" thickBot="1" x14ac:dyDescent="0.4">
      <c r="A430" s="145" t="str">
        <v>AOM_001233</v>
      </c>
      <c r="B430" s="145" t="str">
        <v>Stylosanthes guianensis</v>
      </c>
      <c r="C430" s="145" t="str">
        <v/>
      </c>
      <c r="D430" s="145" t="str">
        <v>Stylosanthes guianensis</v>
      </c>
      <c r="E430" s="145" t="str">
        <f t="shared" si="33"/>
        <v>Stylosanthes guianensis</v>
      </c>
      <c r="F430" s="145" t="str">
        <v>Management--Livestock Management--Feed Characteristic--Feed Composition--Feed Ingredient--Forage Plants--Legume Forages--Stylosanthes guianensis----</v>
      </c>
      <c r="G430" s="143" t="str" cm="1">
        <f t="array" ref="G430">IFERROR(SUBSTITUTE(_xlfn.CHOOSECOLS(_xlfn.TEXTSPLIT(_xlfn.TEXTJOIN("|",,F430),"Feed Ingredient--","|",TRUE),2),"----",""),"")</f>
        <v>Forage Plants--Legume Forages--Stylosanthes guianensis</v>
      </c>
      <c r="H430" s="143" t="str">
        <f t="shared" si="34"/>
        <v>Forage Plants--Legume Forages--Stylosanthes guianensis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AOM_001233$Forage Plants--Legume Forages--Stylosanthes guianensis;AOM_001233$Forage Plants--Legume Forages--Stylosanthes guianensis</v>
      </c>
      <c r="L430" s="145" t="str">
        <v>AOM_000671$Crop Product--Oil Plant Products--Palm--Palm Oil</v>
      </c>
      <c r="M430" s="145" t="str" cm="1">
        <f t="array" ref="M430:N430">IF(L430&lt;&gt;"",_xlfn.TEXTSPLIT(L430, "$"),"")</f>
        <v>AOM_000671</v>
      </c>
      <c r="N430" s="145" t="str">
        <v>Crop Product--Oil Plant Products--Palm--Palm Oil</v>
      </c>
      <c r="O430" s="145" t="str" cm="1">
        <f t="array" ref="O430">IF(L430&lt;&gt;"",_xlfn.CHOOSECOLS(_xlfn.TEXTSPLIT(N430,"--"),1),"")</f>
        <v>Crop Product</v>
      </c>
      <c r="P430" s="145" t="str" cm="1">
        <f t="array" ref="P430">IF(L430&lt;&gt;"",IFERROR(_xlfn.CHOOSECOLS(_xlfn.TEXTSPLIT(N430,"--"),2),""),"")</f>
        <v>Oil Plant Products</v>
      </c>
      <c r="Q430" s="145" t="str">
        <f t="shared" si="37"/>
        <v>Palm--Palm Oil</v>
      </c>
    </row>
    <row r="431" spans="1:17" ht="15" thickBot="1" x14ac:dyDescent="0.4">
      <c r="A431" s="144" t="str">
        <v>AOM_001236</v>
      </c>
      <c r="B431" s="144" t="str">
        <v>Stylosanthes hamata</v>
      </c>
      <c r="C431" s="144" t="str">
        <v/>
      </c>
      <c r="D431" s="144" t="str">
        <v>Stylosanthes hamata</v>
      </c>
      <c r="E431" s="145" t="str">
        <f t="shared" si="33"/>
        <v>Stylosanthes hamata</v>
      </c>
      <c r="F431" s="144" t="str">
        <v>Management--Livestock Management--Feed Characteristic--Feed Composition--Feed Ingredient--Forage Plants--Legume Forages--Stylosanthes hamata----</v>
      </c>
      <c r="G431" s="143" t="str" cm="1">
        <f t="array" ref="G431">IFERROR(SUBSTITUTE(_xlfn.CHOOSECOLS(_xlfn.TEXTSPLIT(_xlfn.TEXTJOIN("|",,F431),"Feed Ingredient--","|",TRUE),2),"----",""),"")</f>
        <v>Forage Plants--Legume Forages--Stylosanthes hamata</v>
      </c>
      <c r="H431" s="143" t="str">
        <f t="shared" si="34"/>
        <v>Forage Plants--Legume Forages--Stylosanthes hamata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AOM_001236$Forage Plants--Legume Forages--Stylosanthes hamata;AOM_001236$Forage Plants--Legume Forages--Stylosanthes hamata</v>
      </c>
      <c r="L431" s="144" t="str">
        <v>AOM_000671$Crop Product--Oil Plant Products--Palm--Palmae Oil</v>
      </c>
      <c r="M431" s="144" t="str" cm="1">
        <f t="array" ref="M431:N431">IF(L431&lt;&gt;"",_xlfn.TEXTSPLIT(L431, "$"),"")</f>
        <v>AOM_000671</v>
      </c>
      <c r="N431" s="144" t="str">
        <v>Crop Product--Oil Plant Products--Palm--Palmae Oil</v>
      </c>
      <c r="O431" s="144" t="str" cm="1">
        <f t="array" ref="O431">IF(L431&lt;&gt;"",_xlfn.CHOOSECOLS(_xlfn.TEXTSPLIT(N431,"--"),1),"")</f>
        <v>Crop Product</v>
      </c>
      <c r="P431" s="144" t="str" cm="1">
        <f t="array" ref="P431">IF(L431&lt;&gt;"",IFERROR(_xlfn.CHOOSECOLS(_xlfn.TEXTSPLIT(N431,"--"),2),""),"")</f>
        <v>Oil Plant Products</v>
      </c>
      <c r="Q431" s="144" t="str">
        <f t="shared" si="37"/>
        <v>Palm--Palmae Oil</v>
      </c>
    </row>
    <row r="432" spans="1:17" ht="15" thickBot="1" x14ac:dyDescent="0.4">
      <c r="A432" s="145" t="str">
        <v>AOM_001237</v>
      </c>
      <c r="B432" s="145" t="str">
        <v>Stylosanthes scabra</v>
      </c>
      <c r="C432" s="145" t="str">
        <v/>
      </c>
      <c r="D432" s="145" t="str">
        <v/>
      </c>
      <c r="E432" s="145" t="str">
        <f t="shared" si="33"/>
        <v/>
      </c>
      <c r="F432" s="145" t="str">
        <v>Management--Livestock Management--Feed Characteristic--Feed Composition--Feed Ingredient--Forage Plants--Legume Forages--Stylosanthes scabra----</v>
      </c>
      <c r="G432" s="143" t="str" cm="1">
        <f t="array" ref="G432">IFERROR(SUBSTITUTE(_xlfn.CHOOSECOLS(_xlfn.TEXTSPLIT(_xlfn.TEXTJOIN("|",,F432),"Feed Ingredient--","|",TRUE),2),"----",""),"")</f>
        <v>Forage Plants--Legume Forages--Stylosanthes scabra</v>
      </c>
      <c r="H432" s="143" t="str">
        <f t="shared" si="34"/>
        <v>Forage Plants--Legume Forages--Stylosanthes scabra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AOM_001237$Forage Plants--Legume Forages--Stylosanthes scabra</v>
      </c>
      <c r="L432" s="145" t="str">
        <v>AOM_000671$Crop Product--Oil Plant Products--Palm--Arecaceae</v>
      </c>
      <c r="M432" s="145" t="str" cm="1">
        <f t="array" ref="M432:N432">IF(L432&lt;&gt;"",_xlfn.TEXTSPLIT(L432, "$"),"")</f>
        <v>AOM_000671</v>
      </c>
      <c r="N432" s="145" t="str">
        <v>Crop Product--Oil Plant Products--Palm--Arecaceae</v>
      </c>
      <c r="O432" s="145" t="str" cm="1">
        <f t="array" ref="O432">IF(L432&lt;&gt;"",_xlfn.CHOOSECOLS(_xlfn.TEXTSPLIT(N432,"--"),1),"")</f>
        <v>Crop Product</v>
      </c>
      <c r="P432" s="145" t="str" cm="1">
        <f t="array" ref="P432">IF(L432&lt;&gt;"",IFERROR(_xlfn.CHOOSECOLS(_xlfn.TEXTSPLIT(N432,"--"),2),""),"")</f>
        <v>Oil Plant Products</v>
      </c>
      <c r="Q432" s="145" t="str">
        <f t="shared" si="37"/>
        <v>Palm--Arecaceae</v>
      </c>
    </row>
    <row r="433" spans="1:17" ht="15" thickBot="1" x14ac:dyDescent="0.4">
      <c r="A433" s="144" t="str">
        <v>AOM_001239</v>
      </c>
      <c r="B433" s="144" t="str">
        <v>Tephrosia bracteolata</v>
      </c>
      <c r="C433" s="144" t="str">
        <v/>
      </c>
      <c r="D433" s="144" t="str">
        <v>Tephrosia bracteolata</v>
      </c>
      <c r="E433" s="144" t="str">
        <f t="shared" si="33"/>
        <v>Tephrosia bracteolata</v>
      </c>
      <c r="F433" s="144" t="str">
        <v>Management--Livestock Management--Feed Characteristic--Feed Composition--Feed Ingredient--Forage Plants--Legume Forages--Tephrosia bracteolata----</v>
      </c>
      <c r="G433" s="143" t="str" cm="1">
        <f t="array" ref="G433">IFERROR(SUBSTITUTE(_xlfn.CHOOSECOLS(_xlfn.TEXTSPLIT(_xlfn.TEXTJOIN("|",,F433),"Feed Ingredient--","|",TRUE),2),"----",""),"")</f>
        <v>Forage Plants--Legume Forages--Tephrosia bracteolata</v>
      </c>
      <c r="H433" s="143" t="str">
        <f t="shared" si="34"/>
        <v>Forage Plants--Legume Forages--Tephrosia bracteolata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AOM_001239$Forage Plants--Legume Forages--Tephrosia bracteolata;AOM_001239$Forage Plants--Legume Forages--Tephrosia bracteolata</v>
      </c>
      <c r="L433" s="144" t="str">
        <v>AOM_000672$Crop Product--Oil Plant Products--Palm--Palm Oil Crude</v>
      </c>
      <c r="M433" s="144" t="str" cm="1">
        <f t="array" ref="M433:N433">IF(L433&lt;&gt;"",_xlfn.TEXTSPLIT(L433, "$"),"")</f>
        <v>AOM_000672</v>
      </c>
      <c r="N433" s="144" t="str">
        <v>Crop Product--Oil Plant Products--Palm--Palm Oil Crude</v>
      </c>
      <c r="O433" s="144" t="str" cm="1">
        <f t="array" ref="O433">IF(L433&lt;&gt;"",_xlfn.CHOOSECOLS(_xlfn.TEXTSPLIT(N433,"--"),1),"")</f>
        <v>Crop Product</v>
      </c>
      <c r="P433" s="144" t="str" cm="1">
        <f t="array" ref="P433">IF(L433&lt;&gt;"",IFERROR(_xlfn.CHOOSECOLS(_xlfn.TEXTSPLIT(N433,"--"),2),""),"")</f>
        <v>Oil Plant Products</v>
      </c>
      <c r="Q433" s="144" t="str">
        <f t="shared" si="37"/>
        <v>Palm--Palm Oil Crude</v>
      </c>
    </row>
    <row r="434" spans="1:17" ht="15" thickBot="1" x14ac:dyDescent="0.4">
      <c r="A434" s="145" t="str">
        <v>AOM_001241</v>
      </c>
      <c r="B434" s="145" t="str">
        <v>Trifolium alexandrinum Straw</v>
      </c>
      <c r="C434" s="145" t="str">
        <v>Berseem Straw</v>
      </c>
      <c r="D434" s="145" t="str">
        <v>Trifolium alexandrinum Straw</v>
      </c>
      <c r="E434" s="145" t="str">
        <f t="shared" si="33"/>
        <v>Berseem Straw;Trifolium alexandrinum Straw</v>
      </c>
      <c r="F434" s="145" t="str">
        <v>Management--Livestock Management--Feed Characteristic--Feed Composition--Feed Ingredient--Forage Plants--Legume Forages--Trifolium alexandrinum--Trifolium alexandrinum Straw--</v>
      </c>
      <c r="G434" s="143" t="str" cm="1">
        <f t="array" ref="G434">IFERROR(SUBSTITUTE(_xlfn.CHOOSECOLS(_xlfn.TEXTSPLIT(_xlfn.TEXTJOIN("|",,F434),"Feed Ingredient--","|",TRUE),2),"----",""),"")</f>
        <v>Forage Plants--Legume Forages--Trifolium alexandrinum--Trifolium alexandrinum Straw--</v>
      </c>
      <c r="H434" s="143" t="str">
        <f t="shared" si="34"/>
        <v>Forage Plants--Legume Forages--Trifolium alexandrinum--Trifolium alexandrinum Straw</v>
      </c>
      <c r="I434" s="143">
        <f t="shared" si="35"/>
        <v>3</v>
      </c>
      <c r="J434" s="143" t="str">
        <f t="shared" si="36"/>
        <v>Forage Plants--Legume Forages--Trifolium alexandrinum</v>
      </c>
      <c r="K434" s="143" t="str" cm="1">
        <f t="array" ref="K434">IF(G434&lt;&gt;"",_xlfn.TEXTJOIN(";",TRUE,
CONCATENATE(A434,"$",H434),
IF(E434="","",IF(I434&lt;&gt;0,CONCATENATE(A434,"$",J434,"--",_xlfn.TEXTSPLIT(E434,";",TRUE,FALSE)),CONCATENATE(A434,"$",_xlfn.TEXTSPLIT(E434,";",TRUE,FALSE))))),"")</f>
        <v>AOM_001241$Forage Plants--Legume Forages--Trifolium alexandrinum--Trifolium alexandrinum Straw;AOM_001241$Forage Plants--Legume Forages--Trifolium alexandrinum--Berseem Straw;AOM_001241$Forage Plants--Legume Forages--Trifolium alexandrinum--Trifolium alexandrinum Straw</v>
      </c>
      <c r="L434" s="145" t="str">
        <v>AOM_001837$Crop Product--Oil Plant Products--Palm--Palm Oil Sludge</v>
      </c>
      <c r="M434" s="145" t="str" cm="1">
        <f t="array" ref="M434:N434">IF(L434&lt;&gt;"",_xlfn.TEXTSPLIT(L434, "$"),"")</f>
        <v>AOM_001837</v>
      </c>
      <c r="N434" s="145" t="str">
        <v>Crop Product--Oil Plant Products--Palm--Palm Oil Sludge</v>
      </c>
      <c r="O434" s="145" t="str" cm="1">
        <f t="array" ref="O434">IF(L434&lt;&gt;"",_xlfn.CHOOSECOLS(_xlfn.TEXTSPLIT(N434,"--"),1),"")</f>
        <v>Crop Product</v>
      </c>
      <c r="P434" s="145" t="str" cm="1">
        <f t="array" ref="P434">IF(L434&lt;&gt;"",IFERROR(_xlfn.CHOOSECOLS(_xlfn.TEXTSPLIT(N434,"--"),2),""),"")</f>
        <v>Oil Plant Products</v>
      </c>
      <c r="Q434" s="145" t="str">
        <f t="shared" si="37"/>
        <v>Palm--Palm Oil Sludge</v>
      </c>
    </row>
    <row r="435" spans="1:17" ht="15" thickBot="1" x14ac:dyDescent="0.4">
      <c r="A435" s="144" t="str">
        <v>AOM_001240</v>
      </c>
      <c r="B435" s="144" t="str">
        <v>Trifolium alexandrinum</v>
      </c>
      <c r="C435" s="144" t="str">
        <v>Berseem Clover;Egyptian Berseem Clover</v>
      </c>
      <c r="D435" s="144" t="str">
        <v>Trifolium alexandrinum</v>
      </c>
      <c r="E435" s="144" t="str">
        <f t="shared" si="33"/>
        <v>Berseem Clover;Egyptian Berseem Clover;Trifolium alexandrinum</v>
      </c>
      <c r="F435" s="144" t="str">
        <v>Management--Livestock Management--Feed Characteristic--Feed Composition--Feed Ingredient--Forage Plants--Legume Forages--Trifolium alexandrinum----</v>
      </c>
      <c r="G435" s="143" t="str" cm="1">
        <f t="array" ref="G435">IFERROR(SUBSTITUTE(_xlfn.CHOOSECOLS(_xlfn.TEXTSPLIT(_xlfn.TEXTJOIN("|",,F435),"Feed Ingredient--","|",TRUE),2),"----",""),"")</f>
        <v>Forage Plants--Legume Forages--Trifolium alexandrinum</v>
      </c>
      <c r="H435" s="143" t="str">
        <f t="shared" si="34"/>
        <v>Forage Plants--Legume Forages--Trifolium alexandrinum</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AOM_001240$Forage Plants--Legume Forages--Trifolium alexandrinum;AOM_001240$Forage Plants--Legume Forages--Berseem Clover;AOM_001240$Forage Plants--Legume Forages--Egyptian Berseem Clover;AOM_001240$Forage Plants--Legume Forages--Trifolium alexandrinum</v>
      </c>
      <c r="L435" s="144" t="str">
        <v>AOM_001837$Crop Product--Oil Plant Products--Palm--Arecaceae Sludge</v>
      </c>
      <c r="M435" s="144" t="str" cm="1">
        <f t="array" ref="M435:N435">IF(L435&lt;&gt;"",_xlfn.TEXTSPLIT(L435, "$"),"")</f>
        <v>AOM_001837</v>
      </c>
      <c r="N435" s="144" t="str">
        <v>Crop Product--Oil Plant Products--Palm--Arecaceae Sludge</v>
      </c>
      <c r="O435" s="144" t="str" cm="1">
        <f t="array" ref="O435">IF(L435&lt;&gt;"",_xlfn.CHOOSECOLS(_xlfn.TEXTSPLIT(N435,"--"),1),"")</f>
        <v>Crop Product</v>
      </c>
      <c r="P435" s="144" t="str" cm="1">
        <f t="array" ref="P435">IF(L435&lt;&gt;"",IFERROR(_xlfn.CHOOSECOLS(_xlfn.TEXTSPLIT(N435,"--"),2),""),"")</f>
        <v>Oil Plant Products</v>
      </c>
      <c r="Q435" s="144" t="str">
        <f t="shared" si="37"/>
        <v>Palm--Arecaceae Sludge</v>
      </c>
    </row>
    <row r="436" spans="1:17" ht="15" thickBot="1" x14ac:dyDescent="0.4">
      <c r="A436" s="145" t="str">
        <v>AOM_001548</v>
      </c>
      <c r="B436" s="145" t="str">
        <v>Trifolium repens</v>
      </c>
      <c r="C436" s="145" t="str">
        <v/>
      </c>
      <c r="D436" s="145" t="str">
        <v>Trifolium repens</v>
      </c>
      <c r="E436" s="145" t="str">
        <f t="shared" si="33"/>
        <v>Trifolium repens</v>
      </c>
      <c r="F436" s="145" t="str">
        <v>Management--Livestock Management--Feed Characteristic--Feed Composition--Feed Ingredient--Forage Plants--Legume Forages--Trifolium repens----</v>
      </c>
      <c r="G436" s="143" t="str" cm="1">
        <f t="array" ref="G436">IFERROR(SUBSTITUTE(_xlfn.CHOOSECOLS(_xlfn.TEXTSPLIT(_xlfn.TEXTJOIN("|",,F436),"Feed Ingredient--","|",TRUE),2),"----",""),"")</f>
        <v>Forage Plants--Legume Forages--Trifolium repens</v>
      </c>
      <c r="H436" s="143" t="str">
        <f t="shared" si="34"/>
        <v>Forage Plants--Legume Forages--Trifolium repens</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AOM_001548$Forage Plants--Legume Forages--Trifolium repens;AOM_001548$Forage Plants--Legume Forages--Trifolium repens</v>
      </c>
      <c r="L436" s="145" t="str">
        <v>AOM_001897$Crop Product--Oil Plant Products--Sheanut</v>
      </c>
      <c r="M436" s="145" t="str" cm="1">
        <f t="array" ref="M436:N436">IF(L436&lt;&gt;"",_xlfn.TEXTSPLIT(L436, "$"),"")</f>
        <v>AOM_001897</v>
      </c>
      <c r="N436" s="145" t="str">
        <v>Crop Product--Oil Plant Products--Sheanut</v>
      </c>
      <c r="O436" s="145" t="str" cm="1">
        <f t="array" ref="O436">IF(L436&lt;&gt;"",_xlfn.CHOOSECOLS(_xlfn.TEXTSPLIT(N436,"--"),1),"")</f>
        <v>Crop Product</v>
      </c>
      <c r="P436" s="145" t="str" cm="1">
        <f t="array" ref="P436">IF(L436&lt;&gt;"",IFERROR(_xlfn.CHOOSECOLS(_xlfn.TEXTSPLIT(N436,"--"),2),""),"")</f>
        <v>Oil Plant Products</v>
      </c>
      <c r="Q436" s="145" t="str">
        <f t="shared" si="37"/>
        <v>Sheanut</v>
      </c>
    </row>
    <row r="437" spans="1:17" ht="15" thickBot="1" x14ac:dyDescent="0.4">
      <c r="A437" s="144" t="str">
        <v>AOM_001242</v>
      </c>
      <c r="B437" s="144" t="str">
        <v>Vicia</v>
      </c>
      <c r="C437" s="144" t="str">
        <v>Vetch spp.</v>
      </c>
      <c r="D437" s="144" t="str">
        <v/>
      </c>
      <c r="E437" s="144" t="str">
        <f t="shared" si="33"/>
        <v>Vetch spp.</v>
      </c>
      <c r="F437" s="144" t="str">
        <v>Management--Livestock Management--Feed Characteristic--Feed Composition--Feed Ingredient--Forage Plants--Legume Forages--Vicia----</v>
      </c>
      <c r="G437" s="143" t="str" cm="1">
        <f t="array" ref="G437">IFERROR(SUBSTITUTE(_xlfn.CHOOSECOLS(_xlfn.TEXTSPLIT(_xlfn.TEXTJOIN("|",,F437),"Feed Ingredient--","|",TRUE),2),"----",""),"")</f>
        <v>Forage Plants--Legume Forages--Vicia</v>
      </c>
      <c r="H437" s="143" t="str">
        <f t="shared" si="34"/>
        <v>Forage Plants--Legume Forages--Vicia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AOM_001242$Forage Plants--Legume Forages--Vicia;AOM_001242$Forage Plants--Legume Forages--Vetch spp.</v>
      </c>
      <c r="L437" s="144" t="str">
        <v>AOM_001897$Crop Product--Oil Plant Products--Vitellaria paradoxa</v>
      </c>
      <c r="M437" s="144" t="str" cm="1">
        <f t="array" ref="M437:N437">IF(L437&lt;&gt;"",_xlfn.TEXTSPLIT(L437, "$"),"")</f>
        <v>AOM_001897</v>
      </c>
      <c r="N437" s="144" t="str">
        <v>Crop Product--Oil Plant Products--Vitellaria paradoxa</v>
      </c>
      <c r="O437" s="144" t="str" cm="1">
        <f t="array" ref="O437">IF(L437&lt;&gt;"",_xlfn.CHOOSECOLS(_xlfn.TEXTSPLIT(N437,"--"),1),"")</f>
        <v>Crop Product</v>
      </c>
      <c r="P437" s="144" t="str" cm="1">
        <f t="array" ref="P437">IF(L437&lt;&gt;"",IFERROR(_xlfn.CHOOSECOLS(_xlfn.TEXTSPLIT(N437,"--"),2),""),"")</f>
        <v>Oil Plant Products</v>
      </c>
      <c r="Q437" s="144" t="str">
        <f t="shared" si="37"/>
        <v>Vitellaria paradoxa</v>
      </c>
    </row>
    <row r="438" spans="1:17" ht="15" thickBot="1" x14ac:dyDescent="0.4">
      <c r="A438" s="145" t="str">
        <v>AOM_001243</v>
      </c>
      <c r="B438" s="145" t="str">
        <v>Vicia dasycarpa</v>
      </c>
      <c r="C438" s="145" t="str">
        <v/>
      </c>
      <c r="D438" s="145" t="str">
        <v>Vicia dasycarpa</v>
      </c>
      <c r="E438" s="145" t="str">
        <f t="shared" si="33"/>
        <v>Vicia dasycarpa</v>
      </c>
      <c r="F438" s="145" t="str">
        <v>Management--Livestock Management--Feed Characteristic--Feed Composition--Feed Ingredient--Forage Plants--Legume Forages--Vicia dasycarpa----</v>
      </c>
      <c r="G438" s="143" t="str" cm="1">
        <f t="array" ref="G438">IFERROR(SUBSTITUTE(_xlfn.CHOOSECOLS(_xlfn.TEXTSPLIT(_xlfn.TEXTJOIN("|",,F438),"Feed Ingredient--","|",TRUE),2),"----",""),"")</f>
        <v>Forage Plants--Legume Forages--Vicia dasycarpa</v>
      </c>
      <c r="H438" s="143" t="str">
        <f t="shared" si="34"/>
        <v>Forage Plants--Legume Forages--Vicia dasycarpa</v>
      </c>
      <c r="I438" s="143">
        <f t="shared" si="35"/>
        <v>2</v>
      </c>
      <c r="J438" s="143" t="str">
        <f t="shared" si="36"/>
        <v>Forage Plants--Legume Forages</v>
      </c>
      <c r="K438" s="143" t="str" cm="1">
        <f t="array" ref="K438">IF(G438&lt;&gt;"",_xlfn.TEXTJOIN(";",TRUE,
CONCATENATE(A438,"$",H438),
IF(E438="","",IF(I438&lt;&gt;0,CONCATENATE(A438,"$",J438,"--",_xlfn.TEXTSPLIT(E438,";",TRUE,FALSE)),CONCATENATE(A438,"$",_xlfn.TEXTSPLIT(E438,";",TRUE,FALSE))))),"")</f>
        <v>AOM_001243$Forage Plants--Legume Forages--Vicia dasycarpa;AOM_001243$Forage Plants--Legume Forages--Vicia dasycarpa</v>
      </c>
      <c r="L438" s="145" t="str">
        <v>AOM_000673$Crop Product--Oil Plant Products--Sunflower</v>
      </c>
      <c r="M438" s="145" t="str" cm="1">
        <f t="array" ref="M438:N438">IF(L438&lt;&gt;"",_xlfn.TEXTSPLIT(L438, "$"),"")</f>
        <v>AOM_000673</v>
      </c>
      <c r="N438" s="145" t="str">
        <v>Crop Product--Oil Plant Products--Sunflower</v>
      </c>
      <c r="O438" s="145" t="str" cm="1">
        <f t="array" ref="O438">IF(L438&lt;&gt;"",_xlfn.CHOOSECOLS(_xlfn.TEXTSPLIT(N438,"--"),1),"")</f>
        <v>Crop Product</v>
      </c>
      <c r="P438" s="145" t="str" cm="1">
        <f t="array" ref="P438">IF(L438&lt;&gt;"",IFERROR(_xlfn.CHOOSECOLS(_xlfn.TEXTSPLIT(N438,"--"),2),""),"")</f>
        <v>Oil Plant Products</v>
      </c>
      <c r="Q438" s="145" t="str">
        <f t="shared" si="37"/>
        <v>Sunflower</v>
      </c>
    </row>
    <row r="439" spans="1:17" ht="15" thickBot="1" x14ac:dyDescent="0.4">
      <c r="A439" s="144" t="str">
        <v>AOM_001569</v>
      </c>
      <c r="B439" s="144" t="str">
        <v>Asteriscus maritimus</v>
      </c>
      <c r="C439" s="144" t="str">
        <v>Pallenis maritima</v>
      </c>
      <c r="D439" s="144" t="str">
        <v>Asteriscus maritimus</v>
      </c>
      <c r="E439" s="144" t="str">
        <f t="shared" si="33"/>
        <v>Pallenis maritima;Asteriscus maritimus</v>
      </c>
      <c r="F439" s="144" t="str">
        <v>Management--Livestock Management--Feed Characteristic--Feed Composition--Feed Ingredient--Forage Plants--Other Forage Plants--Asteriscus maritimus----</v>
      </c>
      <c r="G439" s="143" t="str" cm="1">
        <f t="array" ref="G439">IFERROR(SUBSTITUTE(_xlfn.CHOOSECOLS(_xlfn.TEXTSPLIT(_xlfn.TEXTJOIN("|",,F439),"Feed Ingredient--","|",TRUE),2),"----",""),"")</f>
        <v>Forage Plants--Other Forage Plants--Asteriscus maritimus</v>
      </c>
      <c r="H439" s="143" t="str">
        <f t="shared" si="34"/>
        <v>Forage Plants--Other Forage Plants--Asteriscus maritimus</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AOM_001569$Forage Plants--Other Forage Plants--Asteriscus maritimus;AOM_001569$Forage Plants--Other Forage Plants--Pallenis maritima;AOM_001569$Forage Plants--Other Forage Plants--Asteriscus maritimus</v>
      </c>
      <c r="L439" s="144" t="str">
        <v>AOM_000673$Crop Product--Oil Plant Products--Common Sunflower</v>
      </c>
      <c r="M439" s="144" t="str" cm="1">
        <f t="array" ref="M439:N439">IF(L439&lt;&gt;"",_xlfn.TEXTSPLIT(L439, "$"),"")</f>
        <v>AOM_000673</v>
      </c>
      <c r="N439" s="144" t="str">
        <v>Crop Product--Oil Plant Products--Common Sunflower</v>
      </c>
      <c r="O439" s="144" t="str" cm="1">
        <f t="array" ref="O439">IF(L439&lt;&gt;"",_xlfn.CHOOSECOLS(_xlfn.TEXTSPLIT(N439,"--"),1),"")</f>
        <v>Crop Product</v>
      </c>
      <c r="P439" s="144" t="str" cm="1">
        <f t="array" ref="P439">IF(L439&lt;&gt;"",IFERROR(_xlfn.CHOOSECOLS(_xlfn.TEXTSPLIT(N439,"--"),2),""),"")</f>
        <v>Oil Plant Products</v>
      </c>
      <c r="Q439" s="144" t="str">
        <f t="shared" si="37"/>
        <v>Common Sunflower</v>
      </c>
    </row>
    <row r="440" spans="1:17" ht="15" thickBot="1" x14ac:dyDescent="0.4">
      <c r="A440" s="145" t="str">
        <v>AOM_001570</v>
      </c>
      <c r="B440" s="145" t="str">
        <v>Atractylis cancellata</v>
      </c>
      <c r="C440" s="145" t="str">
        <v/>
      </c>
      <c r="D440" s="145" t="str">
        <v>Atractylis cancellata</v>
      </c>
      <c r="E440" s="145" t="str">
        <f t="shared" si="33"/>
        <v>Atractylis cancellata</v>
      </c>
      <c r="F440" s="145" t="str">
        <v>Management--Livestock Management--Feed Characteristic--Feed Composition--Feed Ingredient--Forage Plants--Other Forage Plants--Atractylis cancellata----</v>
      </c>
      <c r="G440" s="143" t="str" cm="1">
        <f t="array" ref="G440">IFERROR(SUBSTITUTE(_xlfn.CHOOSECOLS(_xlfn.TEXTSPLIT(_xlfn.TEXTJOIN("|",,F440),"Feed Ingredient--","|",TRUE),2),"----",""),"")</f>
        <v>Forage Plants--Other Forage Plants--Atractylis cancellata</v>
      </c>
      <c r="H440" s="143" t="str">
        <f t="shared" si="34"/>
        <v>Forage Plants--Other Forage Plants--Atractylis cancellata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AOM_001570$Forage Plants--Other Forage Plants--Atractylis cancellata;AOM_001570$Forage Plants--Other Forage Plants--Atractylis cancellata</v>
      </c>
      <c r="L440" s="145" t="str">
        <v>AOM_000673$Crop Product--Oil Plant Products--Helianthus annuus</v>
      </c>
      <c r="M440" s="145" t="str" cm="1">
        <f t="array" ref="M440:N440">IF(L440&lt;&gt;"",_xlfn.TEXTSPLIT(L440, "$"),"")</f>
        <v>AOM_000673</v>
      </c>
      <c r="N440" s="145" t="str">
        <v>Crop Product--Oil Plant Products--Helianthus annuus</v>
      </c>
      <c r="O440" s="145" t="str" cm="1">
        <f t="array" ref="O440">IF(L440&lt;&gt;"",_xlfn.CHOOSECOLS(_xlfn.TEXTSPLIT(N440,"--"),1),"")</f>
        <v>Crop Product</v>
      </c>
      <c r="P440" s="145" t="str" cm="1">
        <f t="array" ref="P440">IF(L440&lt;&gt;"",IFERROR(_xlfn.CHOOSECOLS(_xlfn.TEXTSPLIT(N440,"--"),2),""),"")</f>
        <v>Oil Plant Products</v>
      </c>
      <c r="Q440" s="145" t="str">
        <f t="shared" si="37"/>
        <v>Helianthus annuus</v>
      </c>
    </row>
    <row r="441" spans="1:17" ht="15" thickBot="1" x14ac:dyDescent="0.4">
      <c r="A441" s="144" t="str">
        <v>AOM_001535</v>
      </c>
      <c r="B441" s="144" t="str">
        <v>Atriplex halimus</v>
      </c>
      <c r="C441" s="144" t="str">
        <v/>
      </c>
      <c r="D441" s="144" t="str">
        <v>Atriplex halimus</v>
      </c>
      <c r="E441" s="144" t="str">
        <f t="shared" si="33"/>
        <v>Atriplex halimus</v>
      </c>
      <c r="F441" s="144" t="str">
        <v>Management--Livestock Management--Feed Characteristic--Feed Composition--Feed Ingredient--Forage Plants--Other Forage Plants--Atriplex halimus----</v>
      </c>
      <c r="G441" s="143" t="str" cm="1">
        <f t="array" ref="G441">IFERROR(SUBSTITUTE(_xlfn.CHOOSECOLS(_xlfn.TEXTSPLIT(_xlfn.TEXTJOIN("|",,F441),"Feed Ingredient--","|",TRUE),2),"----",""),"")</f>
        <v>Forage Plants--Other Forage Plants--Atriplex halimus</v>
      </c>
      <c r="H441" s="143" t="str">
        <f t="shared" si="34"/>
        <v>Forage Plants--Other Forage Plants--Atriplex halimus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AOM_001535$Forage Plants--Other Forage Plants--Atriplex halimus;AOM_001535$Forage Plants--Other Forage Plants--Atriplex halimus</v>
      </c>
      <c r="L441" s="144" t="str">
        <v>AOM_000674$Crop Product--Oil Plant Products--Sunflower--Sunflower Oil</v>
      </c>
      <c r="M441" s="144" t="str" cm="1">
        <f t="array" ref="M441:N441">IF(L441&lt;&gt;"",_xlfn.TEXTSPLIT(L441, "$"),"")</f>
        <v>AOM_000674</v>
      </c>
      <c r="N441" s="144" t="str">
        <v>Crop Product--Oil Plant Products--Sunflower--Sunflower Oil</v>
      </c>
      <c r="O441" s="144" t="str" cm="1">
        <f t="array" ref="O441">IF(L441&lt;&gt;"",_xlfn.CHOOSECOLS(_xlfn.TEXTSPLIT(N441,"--"),1),"")</f>
        <v>Crop Product</v>
      </c>
      <c r="P441" s="144" t="str" cm="1">
        <f t="array" ref="P441">IF(L441&lt;&gt;"",IFERROR(_xlfn.CHOOSECOLS(_xlfn.TEXTSPLIT(N441,"--"),2),""),"")</f>
        <v>Oil Plant Products</v>
      </c>
      <c r="Q441" s="144" t="str">
        <f t="shared" si="37"/>
        <v>Sunflower--Sunflower Oil</v>
      </c>
    </row>
    <row r="442" spans="1:17" ht="15" thickBot="1" x14ac:dyDescent="0.4">
      <c r="A442" s="145" t="str">
        <v>AOM_001574</v>
      </c>
      <c r="B442" s="145" t="str">
        <v>Catha edulis Residue</v>
      </c>
      <c r="C442" s="145" t="str">
        <v/>
      </c>
      <c r="D442" s="145" t="str">
        <v>Catha edulis Residue</v>
      </c>
      <c r="E442" s="145" t="str">
        <f t="shared" si="33"/>
        <v>Catha edulis Residue</v>
      </c>
      <c r="F442" s="145" t="str">
        <v>Management--Livestock Management--Feed Characteristic--Feed Composition--Feed Ingredient--Forage Plants--Other Forage Plants--Catha edulis--Catha edulis Residue--</v>
      </c>
      <c r="G442" s="143" t="str" cm="1">
        <f t="array" ref="G442">IFERROR(SUBSTITUTE(_xlfn.CHOOSECOLS(_xlfn.TEXTSPLIT(_xlfn.TEXTJOIN("|",,F442),"Feed Ingredient--","|",TRUE),2),"----",""),"")</f>
        <v>Forage Plants--Other Forage Plants--Catha edulis--Catha edulis Residue--</v>
      </c>
      <c r="H442" s="143" t="str">
        <f t="shared" si="34"/>
        <v>Forage Plants--Other Forage Plants--Catha edulis--Catha edulis Residue</v>
      </c>
      <c r="I442" s="143">
        <f t="shared" si="35"/>
        <v>3</v>
      </c>
      <c r="J442" s="143" t="str">
        <f t="shared" si="36"/>
        <v>Forage Plants--Other Forage Plants--Catha edulis</v>
      </c>
      <c r="K442" s="143" t="str" cm="1">
        <f t="array" ref="K442">IF(G442&lt;&gt;"",_xlfn.TEXTJOIN(";",TRUE,
CONCATENATE(A442,"$",H442),
IF(E442="","",IF(I442&lt;&gt;0,CONCATENATE(A442,"$",J442,"--",_xlfn.TEXTSPLIT(E442,";",TRUE,FALSE)),CONCATENATE(A442,"$",_xlfn.TEXTSPLIT(E442,";",TRUE,FALSE))))),"")</f>
        <v>AOM_001574$Forage Plants--Other Forage Plants--Catha edulis--Catha edulis Residue;AOM_001574$Forage Plants--Other Forage Plants--Catha edulis--Catha edulis Residue</v>
      </c>
      <c r="L442" s="145" t="str">
        <v>AOM_000674$Crop Product--Oil Plant Products--Sunflower--Common Sunflower Oil</v>
      </c>
      <c r="M442" s="145" t="str" cm="1">
        <f t="array" ref="M442:N442">IF(L442&lt;&gt;"",_xlfn.TEXTSPLIT(L442, "$"),"")</f>
        <v>AOM_000674</v>
      </c>
      <c r="N442" s="145" t="str">
        <v>Crop Product--Oil Plant Products--Sunflower--Common Sunflower Oil</v>
      </c>
      <c r="O442" s="145" t="str" cm="1">
        <f t="array" ref="O442">IF(L442&lt;&gt;"",_xlfn.CHOOSECOLS(_xlfn.TEXTSPLIT(N442,"--"),1),"")</f>
        <v>Crop Product</v>
      </c>
      <c r="P442" s="145" t="str" cm="1">
        <f t="array" ref="P442">IF(L442&lt;&gt;"",IFERROR(_xlfn.CHOOSECOLS(_xlfn.TEXTSPLIT(N442,"--"),2),""),"")</f>
        <v>Oil Plant Products</v>
      </c>
      <c r="Q442" s="145" t="str">
        <f t="shared" si="37"/>
        <v>Sunflower--Common Sunflower Oil</v>
      </c>
    </row>
    <row r="443" spans="1:17" ht="15" thickBot="1" x14ac:dyDescent="0.4">
      <c r="A443" s="144" t="str">
        <v>AOM_001636</v>
      </c>
      <c r="B443" s="144" t="str">
        <v>Chromolaena odorata Leaves</v>
      </c>
      <c r="C443" s="144" t="str">
        <v/>
      </c>
      <c r="D443" s="144" t="str">
        <v/>
      </c>
      <c r="E443" s="144" t="str">
        <f t="shared" si="33"/>
        <v/>
      </c>
      <c r="F443" s="144" t="str">
        <v>Management--Livestock Management--Feed Characteristic--Feed Composition--Feed Ingredient--Forage Plants--Other Forage Plants--Chromolaena odorata--Chromolaena odorata Leaves--</v>
      </c>
      <c r="G443" s="143" t="str" cm="1">
        <f t="array" ref="G443">IFERROR(SUBSTITUTE(_xlfn.CHOOSECOLS(_xlfn.TEXTSPLIT(_xlfn.TEXTJOIN("|",,F443),"Feed Ingredient--","|",TRUE),2),"----",""),"")</f>
        <v>Forage Plants--Other Forage Plants--Chromolaena odorata--Chromolaena odorata Leaves--</v>
      </c>
      <c r="H443" s="143" t="str">
        <f t="shared" si="34"/>
        <v>Forage Plants--Other Forage Plants--Chromolaena odorata--Chromolaena odorata Leaves</v>
      </c>
      <c r="I443" s="143">
        <f t="shared" si="35"/>
        <v>3</v>
      </c>
      <c r="J443" s="143" t="str">
        <f t="shared" si="36"/>
        <v>Forage Plants--Other Forage Plants--Chromolaena odorata</v>
      </c>
      <c r="K443" s="143" t="str" cm="1">
        <f t="array" ref="K443">IF(G443&lt;&gt;"",_xlfn.TEXTJOIN(";",TRUE,
CONCATENATE(A443,"$",H443),
IF(E443="","",IF(I443&lt;&gt;0,CONCATENATE(A443,"$",J443,"--",_xlfn.TEXTSPLIT(E443,";",TRUE,FALSE)),CONCATENATE(A443,"$",_xlfn.TEXTSPLIT(E443,";",TRUE,FALSE))))),"")</f>
        <v>AOM_001636$Forage Plants--Other Forage Plants--Chromolaena odorata--Chromolaena odorata Leaves</v>
      </c>
      <c r="L443" s="144" t="str">
        <v>AOM_000674$Crop Product--Oil Plant Products--Sunflower--Helianthus annuus Oil</v>
      </c>
      <c r="M443" s="144" t="str" cm="1">
        <f t="array" ref="M443:N443">IF(L443&lt;&gt;"",_xlfn.TEXTSPLIT(L443, "$"),"")</f>
        <v>AOM_000674</v>
      </c>
      <c r="N443" s="144" t="str">
        <v>Crop Product--Oil Plant Products--Sunflower--Helianthus annuus Oil</v>
      </c>
      <c r="O443" s="144" t="str" cm="1">
        <f t="array" ref="O443">IF(L443&lt;&gt;"",_xlfn.CHOOSECOLS(_xlfn.TEXTSPLIT(N443,"--"),1),"")</f>
        <v>Crop Product</v>
      </c>
      <c r="P443" s="144" t="str" cm="1">
        <f t="array" ref="P443">IF(L443&lt;&gt;"",IFERROR(_xlfn.CHOOSECOLS(_xlfn.TEXTSPLIT(N443,"--"),2),""),"")</f>
        <v>Oil Plant Products</v>
      </c>
      <c r="Q443" s="144" t="str">
        <f t="shared" si="37"/>
        <v>Sunflower--Helianthus annuus Oil</v>
      </c>
    </row>
    <row r="444" spans="1:17" ht="15" thickBot="1" x14ac:dyDescent="0.4">
      <c r="A444" s="145" t="str">
        <v>AOM_001538</v>
      </c>
      <c r="B444" s="145" t="str">
        <v>Crossopterix febrifuga</v>
      </c>
      <c r="C444" s="145" t="str">
        <v/>
      </c>
      <c r="D444" s="145" t="str">
        <v>Crossopterix febrifuga</v>
      </c>
      <c r="E444" s="145" t="str">
        <f t="shared" si="33"/>
        <v>Crossopterix febrifuga</v>
      </c>
      <c r="F444" s="145" t="str">
        <v>Management--Livestock Management--Feed Characteristic--Feed Composition--Feed Ingredient--Forage Plants--Other Forage Plants--Crossopterix febrifuga----</v>
      </c>
      <c r="G444" s="143" t="str" cm="1">
        <f t="array" ref="G444">IFERROR(SUBSTITUTE(_xlfn.CHOOSECOLS(_xlfn.TEXTSPLIT(_xlfn.TEXTJOIN("|",,F444),"Feed Ingredient--","|",TRUE),2),"----",""),"")</f>
        <v>Forage Plants--Other Forage Plants--Crossopterix febrifuga</v>
      </c>
      <c r="H444" s="143" t="str">
        <f t="shared" si="34"/>
        <v>Forage Plants--Other Forage Plants--Crossopterix febrifuga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AOM_001538$Forage Plants--Other Forage Plants--Crossopterix febrifuga;AOM_001538$Forage Plants--Other Forage Plants--Crossopterix febrifuga</v>
      </c>
      <c r="L444" s="145" t="str">
        <v>AOM_000676$Crop Product--Oil Plant Products--Vegetable Oil</v>
      </c>
      <c r="M444" s="145" t="str" cm="1">
        <f t="array" ref="M444:N444">IF(L444&lt;&gt;"",_xlfn.TEXTSPLIT(L444, "$"),"")</f>
        <v>AOM_000676</v>
      </c>
      <c r="N444" s="145" t="str">
        <v>Crop Product--Oil Plant Products--Vegetable Oil</v>
      </c>
      <c r="O444" s="145" t="str" cm="1">
        <f t="array" ref="O444">IF(L444&lt;&gt;"",_xlfn.CHOOSECOLS(_xlfn.TEXTSPLIT(N444,"--"),1),"")</f>
        <v>Crop Product</v>
      </c>
      <c r="P444" s="145" t="str" cm="1">
        <f t="array" ref="P444">IF(L444&lt;&gt;"",IFERROR(_xlfn.CHOOSECOLS(_xlfn.TEXTSPLIT(N444,"--"),2),""),"")</f>
        <v>Oil Plant Products</v>
      </c>
      <c r="Q444" s="145" t="str">
        <f t="shared" si="37"/>
        <v>Vegetable Oil</v>
      </c>
    </row>
    <row r="445" spans="1:17" ht="15" thickBot="1" x14ac:dyDescent="0.4">
      <c r="A445" s="144" t="str">
        <v>AOM_001540</v>
      </c>
      <c r="B445" s="144" t="str">
        <v>Cyperus elegantulus</v>
      </c>
      <c r="C445" s="144" t="str">
        <v/>
      </c>
      <c r="D445" s="144" t="str">
        <v>Cyperus elegantulus</v>
      </c>
      <c r="E445" s="144" t="str">
        <f t="shared" si="33"/>
        <v>Cyperus elegantulus</v>
      </c>
      <c r="F445" s="144" t="str">
        <v>Management--Livestock Management--Feed Characteristic--Feed Composition--Feed Ingredient--Forage Plants--Other Forage Plants--Cyperus elegantulus----</v>
      </c>
      <c r="G445" s="143" t="str" cm="1">
        <f t="array" ref="G445">IFERROR(SUBSTITUTE(_xlfn.CHOOSECOLS(_xlfn.TEXTSPLIT(_xlfn.TEXTJOIN("|",,F445),"Feed Ingredient--","|",TRUE),2),"----",""),"")</f>
        <v>Forage Plants--Other Forage Plants--Cyperus elegantulus</v>
      </c>
      <c r="H445" s="143" t="str">
        <f t="shared" si="34"/>
        <v>Forage Plants--Other Forage Plants--Cyperus elegantulus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AOM_001540$Forage Plants--Other Forage Plants--Cyperus elegantulus;AOM_001540$Forage Plants--Other Forage Plants--Cyperus elegantulus</v>
      </c>
      <c r="L445" s="144" t="str">
        <v>AOM_000678$Crop Product--Roots and Tuber Products--Cassava--Cassava Starch</v>
      </c>
      <c r="M445" s="144" t="str" cm="1">
        <f t="array" ref="M445:N445">IF(L445&lt;&gt;"",_xlfn.TEXTSPLIT(L445, "$"),"")</f>
        <v>AOM_000678</v>
      </c>
      <c r="N445" s="144" t="str">
        <v>Crop Product--Roots and Tuber Products--Cassava--Cassava Starch</v>
      </c>
      <c r="O445" s="144" t="str" cm="1">
        <f t="array" ref="O445">IF(L445&lt;&gt;"",_xlfn.CHOOSECOLS(_xlfn.TEXTSPLIT(N445,"--"),1),"")</f>
        <v>Crop Product</v>
      </c>
      <c r="P445" s="144" t="str" cm="1">
        <f t="array" ref="P445">IF(L445&lt;&gt;"",IFERROR(_xlfn.CHOOSECOLS(_xlfn.TEXTSPLIT(N445,"--"),2),""),"")</f>
        <v>Roots and Tuber Products</v>
      </c>
      <c r="Q445" s="144" t="str">
        <f t="shared" si="37"/>
        <v>Cassava--Cassava Starch</v>
      </c>
    </row>
    <row r="446" spans="1:17" ht="15" thickBot="1" x14ac:dyDescent="0.4">
      <c r="A446" s="145" t="str">
        <v>AOM_001541</v>
      </c>
      <c r="B446" s="145" t="str">
        <v>Cyperus rotundus</v>
      </c>
      <c r="C446" s="145" t="str">
        <v/>
      </c>
      <c r="D446" s="145" t="str">
        <v>Cyperus rotundus</v>
      </c>
      <c r="E446" s="145" t="str">
        <f t="shared" si="33"/>
        <v>Cyperus rotundus</v>
      </c>
      <c r="F446" s="145" t="str">
        <v>Management--Livestock Management--Feed Characteristic--Feed Composition--Feed Ingredient--Forage Plants--Other Forage Plants--Cyperus rotundus----</v>
      </c>
      <c r="G446" s="143" t="str" cm="1">
        <f t="array" ref="G446">IFERROR(SUBSTITUTE(_xlfn.CHOOSECOLS(_xlfn.TEXTSPLIT(_xlfn.TEXTJOIN("|",,F446),"Feed Ingredient--","|",TRUE),2),"----",""),"")</f>
        <v>Forage Plants--Other Forage Plants--Cyperus rotundus</v>
      </c>
      <c r="H446" s="143" t="str">
        <f t="shared" si="34"/>
        <v>Forage Plants--Other Forage Plants--Cyperus rotundus</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AOM_001541$Forage Plants--Other Forage Plants--Cyperus rotundus;AOM_001541$Forage Plants--Other Forage Plants--Cyperus rotundus</v>
      </c>
      <c r="L446" s="145" t="str">
        <v>AOM_000678$Crop Product--Roots and Tuber Products--Cassava--Yuca Starch</v>
      </c>
      <c r="M446" s="145" t="str" cm="1">
        <f t="array" ref="M446:N446">IF(L446&lt;&gt;"",_xlfn.TEXTSPLIT(L446, "$"),"")</f>
        <v>AOM_000678</v>
      </c>
      <c r="N446" s="145" t="str">
        <v>Crop Product--Roots and Tuber Products--Cassava--Yuca Starch</v>
      </c>
      <c r="O446" s="145" t="str" cm="1">
        <f t="array" ref="O446">IF(L446&lt;&gt;"",_xlfn.CHOOSECOLS(_xlfn.TEXTSPLIT(N446,"--"),1),"")</f>
        <v>Crop Product</v>
      </c>
      <c r="P446" s="145" t="str" cm="1">
        <f t="array" ref="P446">IF(L446&lt;&gt;"",IFERROR(_xlfn.CHOOSECOLS(_xlfn.TEXTSPLIT(N446,"--"),2),""),"")</f>
        <v>Roots and Tuber Products</v>
      </c>
      <c r="Q446" s="145" t="str">
        <f t="shared" si="37"/>
        <v>Cassava--Yuca Starch</v>
      </c>
    </row>
    <row r="447" spans="1:17" ht="15" thickBot="1" x14ac:dyDescent="0.4">
      <c r="A447" s="144" t="str">
        <v>AOM_002069</v>
      </c>
      <c r="B447" s="144" t="str">
        <v>Eucalyptus alba</v>
      </c>
      <c r="C447" s="144" t="str">
        <v/>
      </c>
      <c r="D447" s="144" t="str">
        <v>Eucalyptus alba</v>
      </c>
      <c r="E447" s="144" t="str">
        <f t="shared" si="33"/>
        <v>Eucalyptus alba</v>
      </c>
      <c r="F447" s="144" t="str">
        <v>Management--Livestock Management--Feed Characteristic--Feed Composition--Feed Ingredient--Forage Plants--Other Forage Plants--Eucalyptus alba----</v>
      </c>
      <c r="G447" s="143" t="str" cm="1">
        <f t="array" ref="G447">IFERROR(SUBSTITUTE(_xlfn.CHOOSECOLS(_xlfn.TEXTSPLIT(_xlfn.TEXTJOIN("|",,F447),"Feed Ingredient--","|",TRUE),2),"----",""),"")</f>
        <v>Forage Plants--Other Forage Plants--Eucalyptus alba</v>
      </c>
      <c r="H447" s="143" t="str">
        <f t="shared" si="34"/>
        <v>Forage Plants--Other Forage Plants--Eucalyptus alba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AOM_002069$Forage Plants--Other Forage Plants--Eucalyptus alba;AOM_002069$Forage Plants--Other Forage Plants--Eucalyptus alba</v>
      </c>
      <c r="L447" s="144" t="str">
        <v>AOM_000678$Crop Product--Roots and Tuber Products--Cassava--Tapioca Starch</v>
      </c>
      <c r="M447" s="144" t="str" cm="1">
        <f t="array" ref="M447:N447">IF(L447&lt;&gt;"",_xlfn.TEXTSPLIT(L447, "$"),"")</f>
        <v>AOM_000678</v>
      </c>
      <c r="N447" s="144" t="str">
        <v>Crop Product--Roots and Tuber Products--Cassava--Tapioca Starch</v>
      </c>
      <c r="O447" s="144" t="str" cm="1">
        <f t="array" ref="O447">IF(L447&lt;&gt;"",_xlfn.CHOOSECOLS(_xlfn.TEXTSPLIT(N447,"--"),1),"")</f>
        <v>Crop Product</v>
      </c>
      <c r="P447" s="144" t="str" cm="1">
        <f t="array" ref="P447">IF(L447&lt;&gt;"",IFERROR(_xlfn.CHOOSECOLS(_xlfn.TEXTSPLIT(N447,"--"),2),""),"")</f>
        <v>Roots and Tuber Products</v>
      </c>
      <c r="Q447" s="144" t="str">
        <f t="shared" si="37"/>
        <v>Cassava--Tapioca Starch</v>
      </c>
    </row>
    <row r="448" spans="1:17" ht="15" thickBot="1" x14ac:dyDescent="0.4">
      <c r="A448" s="145" t="str">
        <v>AOM_001542</v>
      </c>
      <c r="B448" s="145" t="str">
        <v>Euphorbia heterophylla</v>
      </c>
      <c r="C448" s="145" t="str">
        <v/>
      </c>
      <c r="D448" s="145" t="str">
        <v>Euphorbia heterophylla</v>
      </c>
      <c r="E448" s="145" t="str">
        <f t="shared" si="33"/>
        <v>Euphorbia heterophylla</v>
      </c>
      <c r="F448" s="145" t="str">
        <v>Management--Livestock Management--Feed Characteristic--Feed Composition--Feed Ingredient--Forage Plants--Other Forage Plants--Euphorbia heterophylla----</v>
      </c>
      <c r="G448" s="143" t="str" cm="1">
        <f t="array" ref="G448">IFERROR(SUBSTITUTE(_xlfn.CHOOSECOLS(_xlfn.TEXTSPLIT(_xlfn.TEXTJOIN("|",,F448),"Feed Ingredient--","|",TRUE),2),"----",""),"")</f>
        <v>Forage Plants--Other Forage Plants--Euphorbia heterophylla</v>
      </c>
      <c r="H448" s="143" t="str">
        <f t="shared" si="34"/>
        <v>Forage Plants--Other Forage Plants--Euphorbia heterophylla</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AOM_001542$Forage Plants--Other Forage Plants--Euphorbia heterophylla;AOM_001542$Forage Plants--Other Forage Plants--Euphorbia heterophylla</v>
      </c>
      <c r="L448" s="145" t="str">
        <v>AOM_000678$Crop Product--Roots and Tuber Products--Cassava--Manioc Starch</v>
      </c>
      <c r="M448" s="145" t="str" cm="1">
        <f t="array" ref="M448:N448">IF(L448&lt;&gt;"",_xlfn.TEXTSPLIT(L448, "$"),"")</f>
        <v>AOM_000678</v>
      </c>
      <c r="N448" s="145" t="str">
        <v>Crop Product--Roots and Tuber Products--Cassava--Manioc Starch</v>
      </c>
      <c r="O448" s="145" t="str" cm="1">
        <f t="array" ref="O448">IF(L448&lt;&gt;"",_xlfn.CHOOSECOLS(_xlfn.TEXTSPLIT(N448,"--"),1),"")</f>
        <v>Crop Product</v>
      </c>
      <c r="P448" s="145" t="str" cm="1">
        <f t="array" ref="P448">IF(L448&lt;&gt;"",IFERROR(_xlfn.CHOOSECOLS(_xlfn.TEXTSPLIT(N448,"--"),2),""),"")</f>
        <v>Roots and Tuber Products</v>
      </c>
      <c r="Q448" s="145" t="str">
        <f t="shared" si="37"/>
        <v>Cassava--Manioc Starch</v>
      </c>
    </row>
    <row r="449" spans="1:17" ht="15" thickBot="1" x14ac:dyDescent="0.4">
      <c r="A449" s="144" t="str">
        <v>AOM_001543</v>
      </c>
      <c r="B449" s="144" t="str">
        <v>Fabaceae spp.</v>
      </c>
      <c r="C449" s="144" t="str">
        <v/>
      </c>
      <c r="D449" s="144" t="str">
        <v>Fabaceae spp.</v>
      </c>
      <c r="E449" s="144" t="str">
        <f t="shared" si="33"/>
        <v>Fabaceae spp.</v>
      </c>
      <c r="F449" s="144" t="str">
        <v>Management--Livestock Management--Feed Characteristic--Feed Composition--Feed Ingredient--Forage Plants--Other Forage Plants--Fabaceae spp.----</v>
      </c>
      <c r="G449" s="143" t="str" cm="1">
        <f t="array" ref="G449">IFERROR(SUBSTITUTE(_xlfn.CHOOSECOLS(_xlfn.TEXTSPLIT(_xlfn.TEXTJOIN("|",,F449),"Feed Ingredient--","|",TRUE),2),"----",""),"")</f>
        <v>Forage Plants--Other Forage Plants--Fabaceae spp.</v>
      </c>
      <c r="H449" s="143" t="str">
        <f t="shared" si="34"/>
        <v>Forage Plants--Other Forage Plants--Fabaceae spp.</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AOM_001543$Forage Plants--Other Forage Plants--Fabaceae spp.;AOM_001543$Forage Plants--Other Forage Plants--Fabaceae spp.</v>
      </c>
      <c r="L449" s="144" t="str">
        <v>AOM_000678$Crop Product--Roots and Tuber Products--Cassava--Manihot esculenta Starch</v>
      </c>
      <c r="M449" s="144" t="str" cm="1">
        <f t="array" ref="M449:N449">IF(L449&lt;&gt;"",_xlfn.TEXTSPLIT(L449, "$"),"")</f>
        <v>AOM_000678</v>
      </c>
      <c r="N449" s="144" t="str">
        <v>Crop Product--Roots and Tuber Products--Cassava--Manihot esculenta Starch</v>
      </c>
      <c r="O449" s="144" t="str" cm="1">
        <f t="array" ref="O449">IF(L449&lt;&gt;"",_xlfn.CHOOSECOLS(_xlfn.TEXTSPLIT(N449,"--"),1),"")</f>
        <v>Crop Product</v>
      </c>
      <c r="P449" s="144" t="str" cm="1">
        <f t="array" ref="P449">IF(L449&lt;&gt;"",IFERROR(_xlfn.CHOOSECOLS(_xlfn.TEXTSPLIT(N449,"--"),2),""),"")</f>
        <v>Roots and Tuber Products</v>
      </c>
      <c r="Q449" s="144" t="str">
        <f t="shared" si="37"/>
        <v>Cassava--Manihot esculenta Starch</v>
      </c>
    </row>
    <row r="450" spans="1:17" ht="15" thickBot="1" x14ac:dyDescent="0.4">
      <c r="A450" s="145" t="str">
        <v>AOM_001864</v>
      </c>
      <c r="B450" s="145" t="str">
        <v>Forb</v>
      </c>
      <c r="C450" s="145" t="str">
        <v/>
      </c>
      <c r="D450" s="145" t="str">
        <v/>
      </c>
      <c r="E450" s="145" t="str">
        <f t="shared" si="33"/>
        <v/>
      </c>
      <c r="F450" s="145" t="str">
        <v>Management--Livestock Management--Feed Characteristic--Feed Composition--Feed Ingredient--Forage Plants--Other Forage Plants--Forb----</v>
      </c>
      <c r="G450" s="143" t="str" cm="1">
        <f t="array" ref="G450">IFERROR(SUBSTITUTE(_xlfn.CHOOSECOLS(_xlfn.TEXTSPLIT(_xlfn.TEXTJOIN("|",,F450),"Feed Ingredient--","|",TRUE),2),"----",""),"")</f>
        <v>Forage Plants--Other Forage Plants--Forb</v>
      </c>
      <c r="H450" s="143" t="str">
        <f t="shared" si="34"/>
        <v>Forage Plants--Other Forage Plants--Forb</v>
      </c>
      <c r="I450" s="143">
        <f t="shared" si="35"/>
        <v>2</v>
      </c>
      <c r="J450" s="143" t="str">
        <f t="shared" si="36"/>
        <v>Forage Plants--Other Forage Plants</v>
      </c>
      <c r="K450" s="143" t="str" cm="1">
        <f t="array" ref="K450">IF(G450&lt;&gt;"",_xlfn.TEXTJOIN(";",TRUE,
CONCATENATE(A450,"$",H450),
IF(E450="","",IF(I450&lt;&gt;0,CONCATENATE(A450,"$",J450,"--",_xlfn.TEXTSPLIT(E450,";",TRUE,FALSE)),CONCATENATE(A450,"$",_xlfn.TEXTSPLIT(E450,";",TRUE,FALSE))))),"")</f>
        <v>AOM_001864$Forage Plants--Other Forage Plants--Forb</v>
      </c>
      <c r="L450" s="145" t="str">
        <v>AOM_000679$Crop Product--Roots and Tuber Products--Cassava--Cassava Tuber</v>
      </c>
      <c r="M450" s="145" t="str" cm="1">
        <f t="array" ref="M450:N450">IF(L450&lt;&gt;"",_xlfn.TEXTSPLIT(L450, "$"),"")</f>
        <v>AOM_000679</v>
      </c>
      <c r="N450" s="145" t="str">
        <v>Crop Product--Roots and Tuber Products--Cassava--Cassava Tuber</v>
      </c>
      <c r="O450" s="145" t="str" cm="1">
        <f t="array" ref="O450">IF(L450&lt;&gt;"",_xlfn.CHOOSECOLS(_xlfn.TEXTSPLIT(N450,"--"),1),"")</f>
        <v>Crop Product</v>
      </c>
      <c r="P450" s="145" t="str" cm="1">
        <f t="array" ref="P450">IF(L450&lt;&gt;"",IFERROR(_xlfn.CHOOSECOLS(_xlfn.TEXTSPLIT(N450,"--"),2),""),"")</f>
        <v>Roots and Tuber Products</v>
      </c>
      <c r="Q450" s="145" t="str">
        <f t="shared" si="37"/>
        <v>Cassava--Cassava Tuber</v>
      </c>
    </row>
    <row r="451" spans="1:17" ht="15" thickBot="1" x14ac:dyDescent="0.4">
      <c r="A451" s="144" t="str">
        <v>AOM_001547</v>
      </c>
      <c r="B451" s="144" t="str">
        <v>Ipomea batatas Vine</v>
      </c>
      <c r="C451" s="144" t="str">
        <v/>
      </c>
      <c r="D451" s="144" t="str">
        <v>Ipomea batatas Vine</v>
      </c>
      <c r="E451" s="144" t="str">
        <f t="shared" ref="E451:E514" si="38">_xlfn.TEXTJOIN(";",TRUE,C451,D451)</f>
        <v>Ipomea batatas Vine</v>
      </c>
      <c r="F451" s="144" t="str">
        <v>Management--Livestock Management--Feed Characteristic--Feed Composition--Feed Ingredient--Forage Plants--Other Forage Plants--Ipomea batatas--Ipomea batatas Vine--</v>
      </c>
      <c r="G451" s="143" t="str" cm="1">
        <f t="array" ref="G451">IFERROR(SUBSTITUTE(_xlfn.CHOOSECOLS(_xlfn.TEXTSPLIT(_xlfn.TEXTJOIN("|",,F451),"Feed Ingredient--","|",TRUE),2),"----",""),"")</f>
        <v>Forage Plants--Other Forage Plants--Ipomea batatas--Ipomea batatas Vine--</v>
      </c>
      <c r="H451" s="143" t="str">
        <f t="shared" ref="H451:H514" si="39">IF(G451&lt;&gt;"",_xlfn.TEXTJOIN("--",TRUE,_xlfn.TEXTSPLIT(G451,"--","|",TRUE)),"")</f>
        <v>Forage Plants--Other Forage Plants--Ipomea batatas--Ipomea batatas Vine</v>
      </c>
      <c r="I451" s="143">
        <f t="shared" ref="I451:I514" si="40">IF(G451&lt;&gt;"",SUM(LEN(H451)-LEN(SUBSTITUTE(H451,"--","")))/LEN("--"),"")</f>
        <v>3</v>
      </c>
      <c r="J451" s="143" t="str">
        <f t="shared" ref="J451:J514" si="41">IF(G451&lt;&gt;"",IFERROR(_xlfn.TEXTJOIN("--",TRUE,_xlfn.CHOOSECOLS(_xlfn.TEXTSPLIT(H451,"--"),_xlfn.SEQUENCE(1,I451))),""),"")</f>
        <v>Forage Plants--Other Forage Plants--Ipomea batatas</v>
      </c>
      <c r="K451" s="143" t="str" cm="1">
        <f t="array" ref="K451">IF(G451&lt;&gt;"",_xlfn.TEXTJOIN(";",TRUE,
CONCATENATE(A451,"$",H451),
IF(E451="","",IF(I451&lt;&gt;0,CONCATENATE(A451,"$",J451,"--",_xlfn.TEXTSPLIT(E451,";",TRUE,FALSE)),CONCATENATE(A451,"$",_xlfn.TEXTSPLIT(E451,";",TRUE,FALSE))))),"")</f>
        <v>AOM_001547$Forage Plants--Other Forage Plants--Ipomea batatas--Ipomea batatas Vine;AOM_001547$Forage Plants--Other Forage Plants--Ipomea batatas--Ipomea batatas Vine</v>
      </c>
      <c r="L451" s="144" t="str">
        <v>AOM_000679$Crop Product--Roots and Tuber Products--Cassava--Yuca Tuber</v>
      </c>
      <c r="M451" s="144" t="str" cm="1">
        <f t="array" ref="M451:N451">IF(L451&lt;&gt;"",_xlfn.TEXTSPLIT(L451, "$"),"")</f>
        <v>AOM_000679</v>
      </c>
      <c r="N451" s="144" t="str">
        <v>Crop Product--Roots and Tuber Products--Cassava--Yuca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Cassava--Yuca Tuber</v>
      </c>
    </row>
    <row r="452" spans="1:17" ht="15" thickBot="1" x14ac:dyDescent="0.4">
      <c r="A452" s="145" t="str">
        <v>AOM_001550</v>
      </c>
      <c r="B452" s="145" t="str">
        <v>Talinium triangulare Leaves</v>
      </c>
      <c r="C452" s="145" t="str">
        <v/>
      </c>
      <c r="D452" s="145" t="str">
        <v>Talinium triangulare Leaves</v>
      </c>
      <c r="E452" s="145" t="str">
        <f t="shared" si="38"/>
        <v>Talinium triangulare Leaves</v>
      </c>
      <c r="F452" s="145" t="str">
        <v>Management--Livestock Management--Feed Characteristic--Feed Composition--Feed Ingredient--Forage Plants--Other Forage Plants--Talinium triangulare--Talinium triangulare Leaves--</v>
      </c>
      <c r="G452" s="143" t="str" cm="1">
        <f t="array" ref="G452">IFERROR(SUBSTITUTE(_xlfn.CHOOSECOLS(_xlfn.TEXTSPLIT(_xlfn.TEXTJOIN("|",,F452),"Feed Ingredient--","|",TRUE),2),"----",""),"")</f>
        <v>Forage Plants--Other Forage Plants--Talinium triangulare--Talinium triangulare Leaves--</v>
      </c>
      <c r="H452" s="143" t="str">
        <f t="shared" si="39"/>
        <v>Forage Plants--Other Forage Plants--Talinium triangulare--Talinium triangulare Leaves</v>
      </c>
      <c r="I452" s="143">
        <f t="shared" si="40"/>
        <v>3</v>
      </c>
      <c r="J452" s="143" t="str">
        <f t="shared" si="41"/>
        <v>Forage Plants--Other Forage Plants--Talinium triangulare</v>
      </c>
      <c r="K452" s="143" t="str" cm="1">
        <f t="array" ref="K452">IF(G452&lt;&gt;"",_xlfn.TEXTJOIN(";",TRUE,
CONCATENATE(A452,"$",H452),
IF(E452="","",IF(I452&lt;&gt;0,CONCATENATE(A452,"$",J452,"--",_xlfn.TEXTSPLIT(E452,";",TRUE,FALSE)),CONCATENATE(A452,"$",_xlfn.TEXTSPLIT(E452,";",TRUE,FALSE))))),"")</f>
        <v>AOM_001550$Forage Plants--Other Forage Plants--Talinium triangulare--Talinium triangulare Leaves;AOM_001550$Forage Plants--Other Forage Plants--Talinium triangulare--Talinium triangulare Leaves</v>
      </c>
      <c r="L452" s="145" t="str">
        <v>AOM_000679$Crop Product--Roots and Tuber Products--Cassava--Tapioca Tuber</v>
      </c>
      <c r="M452" s="145" t="str" cm="1">
        <f t="array" ref="M452:N452">IF(L452&lt;&gt;"",_xlfn.TEXTSPLIT(L452, "$"),"")</f>
        <v>AOM_000679</v>
      </c>
      <c r="N452" s="145" t="str">
        <v>Crop Product--Roots and Tuber Products--Cassava--Tapioca Tuber</v>
      </c>
      <c r="O452" s="145" t="str" cm="1">
        <f t="array" ref="O452">IF(L452&lt;&gt;"",_xlfn.CHOOSECOLS(_xlfn.TEXTSPLIT(N452,"--"),1),"")</f>
        <v>Crop Product</v>
      </c>
      <c r="P452" s="145" t="str" cm="1">
        <f t="array" ref="P452">IF(L452&lt;&gt;"",IFERROR(_xlfn.CHOOSECOLS(_xlfn.TEXTSPLIT(N452,"--"),2),""),"")</f>
        <v>Roots and Tuber Products</v>
      </c>
      <c r="Q452" s="145" t="str">
        <f t="shared" si="42"/>
        <v>Cassava--Tapioca Tuber</v>
      </c>
    </row>
    <row r="453" spans="1:17" ht="15" thickBot="1" x14ac:dyDescent="0.4">
      <c r="A453" s="144" t="str">
        <v>AOM_001551</v>
      </c>
      <c r="B453" s="144" t="str">
        <v>Tribulus terrestris</v>
      </c>
      <c r="C453" s="144" t="str">
        <v/>
      </c>
      <c r="D453" s="144" t="str">
        <v>Tribulus terrestris</v>
      </c>
      <c r="E453" s="144" t="str">
        <f t="shared" si="38"/>
        <v>Tribulus terrestris</v>
      </c>
      <c r="F453" s="144" t="str">
        <v>Management--Livestock Management--Feed Characteristic--Feed Composition--Feed Ingredient--Forage Plants--Other Forage Plants--Tribulus terrestris----</v>
      </c>
      <c r="G453" s="143" t="str" cm="1">
        <f t="array" ref="G453">IFERROR(SUBSTITUTE(_xlfn.CHOOSECOLS(_xlfn.TEXTSPLIT(_xlfn.TEXTJOIN("|",,F453),"Feed Ingredient--","|",TRUE),2),"----",""),"")</f>
        <v>Forage Plants--Other Forage Plants--Tribulus terrestris</v>
      </c>
      <c r="H453" s="143" t="str">
        <f t="shared" si="39"/>
        <v>Forage Plants--Other Forage Plants--Tribulus terrestris</v>
      </c>
      <c r="I453" s="143">
        <f t="shared" si="40"/>
        <v>2</v>
      </c>
      <c r="J453" s="143" t="str">
        <f t="shared" si="41"/>
        <v>Forage Plants--Other Forage Plants</v>
      </c>
      <c r="K453" s="143" t="str" cm="1">
        <f t="array" ref="K453">IF(G453&lt;&gt;"",_xlfn.TEXTJOIN(";",TRUE,
CONCATENATE(A453,"$",H453),
IF(E453="","",IF(I453&lt;&gt;0,CONCATENATE(A453,"$",J453,"--",_xlfn.TEXTSPLIT(E453,";",TRUE,FALSE)),CONCATENATE(A453,"$",_xlfn.TEXTSPLIT(E453,";",TRUE,FALSE))))),"")</f>
        <v>AOM_001551$Forage Plants--Other Forage Plants--Tribulus terrestris;AOM_001551$Forage Plants--Other Forage Plants--Tribulus terrestris</v>
      </c>
      <c r="L453" s="144" t="str">
        <v>AOM_000679$Crop Product--Roots and Tuber Products--Cassava--Manioc Tuber</v>
      </c>
      <c r="M453" s="144" t="str" cm="1">
        <f t="array" ref="M453:N453">IF(L453&lt;&gt;"",_xlfn.TEXTSPLIT(L453, "$"),"")</f>
        <v>AOM_000679</v>
      </c>
      <c r="N453" s="144" t="str">
        <v>Crop Product--Roots and Tuber Products--Cassava--Manioc Tuber</v>
      </c>
      <c r="O453" s="144" t="str" cm="1">
        <f t="array" ref="O453">IF(L453&lt;&gt;"",_xlfn.CHOOSECOLS(_xlfn.TEXTSPLIT(N453,"--"),1),"")</f>
        <v>Crop Product</v>
      </c>
      <c r="P453" s="144" t="str" cm="1">
        <f t="array" ref="P453">IF(L453&lt;&gt;"",IFERROR(_xlfn.CHOOSECOLS(_xlfn.TEXTSPLIT(N453,"--"),2),""),"")</f>
        <v>Roots and Tuber Products</v>
      </c>
      <c r="Q453" s="144" t="str">
        <f t="shared" si="42"/>
        <v>Cassava--Manioc Tuber</v>
      </c>
    </row>
    <row r="454" spans="1:17" ht="15" thickBot="1" x14ac:dyDescent="0.4">
      <c r="A454" s="145" t="str">
        <v>AOM_000782</v>
      </c>
      <c r="B454" s="145" t="str">
        <v>Antitoxins</v>
      </c>
      <c r="C454" s="145" t="str">
        <v/>
      </c>
      <c r="D454" s="145" t="str">
        <v/>
      </c>
      <c r="E454" s="145" t="str">
        <f t="shared" si="38"/>
        <v/>
      </c>
      <c r="F454" s="145" t="str">
        <v>Management--Livestock Management--Feed Characteristic--Feed Composition--Feed Ingredient--Other Ingredients--Antitoxins------</v>
      </c>
      <c r="G454" s="143" t="str" cm="1">
        <f t="array" ref="G454">IFERROR(SUBSTITUTE(_xlfn.CHOOSECOLS(_xlfn.TEXTSPLIT(_xlfn.TEXTJOIN("|",,F454),"Feed Ingredient--","|",TRUE),2),"----",""),"")</f>
        <v>Other Ingredients--Antitoxins--</v>
      </c>
      <c r="H454" s="143" t="str">
        <f t="shared" si="39"/>
        <v>Other Ingredients--Antitoxins</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AOM_000782$Other Ingredients--Antitoxins</v>
      </c>
      <c r="L454" s="145" t="str">
        <v>AOM_000679$Crop Product--Roots and Tuber Products--Cassava--Manihot esculenta Tuber</v>
      </c>
      <c r="M454" s="145" t="str" cm="1">
        <f t="array" ref="M454:N454">IF(L454&lt;&gt;"",_xlfn.TEXTSPLIT(L454, "$"),"")</f>
        <v>AOM_000679</v>
      </c>
      <c r="N454" s="145" t="str">
        <v>Crop Product--Roots and Tuber Products--Cassava--Manihot esculenta Tuber</v>
      </c>
      <c r="O454" s="145" t="str" cm="1">
        <f t="array" ref="O454">IF(L454&lt;&gt;"",_xlfn.CHOOSECOLS(_xlfn.TEXTSPLIT(N454,"--"),1),"")</f>
        <v>Crop Product</v>
      </c>
      <c r="P454" s="145" t="str" cm="1">
        <f t="array" ref="P454">IF(L454&lt;&gt;"",IFERROR(_xlfn.CHOOSECOLS(_xlfn.TEXTSPLIT(N454,"--"),2),""),"")</f>
        <v>Roots and Tuber Products</v>
      </c>
      <c r="Q454" s="145" t="str">
        <f t="shared" si="42"/>
        <v>Cassava--Manihot esculenta Tuber</v>
      </c>
    </row>
    <row r="455" spans="1:17" ht="15" thickBot="1" x14ac:dyDescent="0.4">
      <c r="A455" s="144" t="str">
        <v>AOM_000753</v>
      </c>
      <c r="B455" s="144" t="str">
        <v>Bicarbonate of Soda</v>
      </c>
      <c r="C455" s="144" t="str">
        <v>Baking Soda;Bicarbonate of Soda;Koek Soda</v>
      </c>
      <c r="D455" s="144" t="str">
        <v/>
      </c>
      <c r="E455" s="144" t="str">
        <f t="shared" si="38"/>
        <v>Baking Soda;Bicarbonate of Soda;Koek Soda</v>
      </c>
      <c r="F455" s="144" t="str">
        <v>Management--Livestock Management--Feed Characteristic--Feed Composition--Feed Ingredient--Other Ingredients--Bicarbonate of Soda------</v>
      </c>
      <c r="G455" s="143" t="str" cm="1">
        <f t="array" ref="G455">IFERROR(SUBSTITUTE(_xlfn.CHOOSECOLS(_xlfn.TEXTSPLIT(_xlfn.TEXTJOIN("|",,F455),"Feed Ingredient--","|",TRUE),2),"----",""),"")</f>
        <v>Other Ingredients--Bicarbonate of Soda--</v>
      </c>
      <c r="H455" s="143" t="str">
        <f t="shared" si="39"/>
        <v>Other Ingredients--Bicarbonate of Soda</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AOM_000753$Other Ingredients--Bicarbonate of Soda;AOM_000753$Other Ingredients--Baking Soda;AOM_000753$Other Ingredients--Bicarbonate of Soda;AOM_000753$Other Ingredients--Koek Soda</v>
      </c>
      <c r="L455" s="144" t="str">
        <v>AOM_001818$Crop Product--Roots and Tuber Products--Ensete ventricosum--Ensete ventricosum Corm</v>
      </c>
      <c r="M455" s="144" t="str" cm="1">
        <f t="array" ref="M455:N455">IF(L455&lt;&gt;"",_xlfn.TEXTSPLIT(L455, "$"),"")</f>
        <v>AOM_001818</v>
      </c>
      <c r="N455" s="144" t="str">
        <v>Crop Product--Roots and Tuber Products--Ensete ventricosum--Ensete ventricosum Corm</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Corm</v>
      </c>
    </row>
    <row r="456" spans="1:17" ht="15" thickBot="1" x14ac:dyDescent="0.4">
      <c r="A456" s="145" t="str">
        <v>AOM_000745</v>
      </c>
      <c r="B456" s="145" t="str">
        <v>Binder</v>
      </c>
      <c r="C456" s="145" t="str">
        <v/>
      </c>
      <c r="D456" s="145" t="str">
        <v/>
      </c>
      <c r="E456" s="145" t="str">
        <f t="shared" si="38"/>
        <v/>
      </c>
      <c r="F456" s="145" t="str">
        <v>Management--Livestock Management--Feed Characteristic--Feed Composition--Feed Ingredient--Other Ingredients--Binder------</v>
      </c>
      <c r="G456" s="143" t="str" cm="1">
        <f t="array" ref="G456">IFERROR(SUBSTITUTE(_xlfn.CHOOSECOLS(_xlfn.TEXTSPLIT(_xlfn.TEXTJOIN("|",,F456),"Feed Ingredient--","|",TRUE),2),"----",""),"")</f>
        <v>Other Ingredients--Binder--</v>
      </c>
      <c r="H456" s="143" t="str">
        <f t="shared" si="39"/>
        <v>Other Ingredients--Binder</v>
      </c>
      <c r="I456" s="143">
        <f t="shared" si="40"/>
        <v>1</v>
      </c>
      <c r="J456" s="143" t="str">
        <f t="shared" si="41"/>
        <v>Other Ingredients</v>
      </c>
      <c r="K456" s="143" t="str" cm="1">
        <f t="array" ref="K456">IF(G456&lt;&gt;"",_xlfn.TEXTJOIN(";",TRUE,
CONCATENATE(A456,"$",H456),
IF(E456="","",IF(I456&lt;&gt;0,CONCATENATE(A456,"$",J456,"--",_xlfn.TEXTSPLIT(E456,";",TRUE,FALSE)),CONCATENATE(A456,"$",_xlfn.TEXTSPLIT(E456,";",TRUE,FALSE))))),"")</f>
        <v>AOM_000745$Other Ingredients--Binder</v>
      </c>
      <c r="L456" s="145" t="str">
        <v>AOM_001819$Crop Product--Roots and Tuber Products--Ensete ventricosum--Ensete ventricosum Leaves</v>
      </c>
      <c r="M456" s="145" t="str" cm="1">
        <f t="array" ref="M456:N456">IF(L456&lt;&gt;"",_xlfn.TEXTSPLIT(L456, "$"),"")</f>
        <v>AOM_001819</v>
      </c>
      <c r="N456" s="145" t="str">
        <v>Crop Product--Roots and Tuber Products--Ensete ventricosum--Ensete ventricosum Leaves</v>
      </c>
      <c r="O456" s="145" t="str" cm="1">
        <f t="array" ref="O456">IF(L456&lt;&gt;"",_xlfn.CHOOSECOLS(_xlfn.TEXTSPLIT(N456,"--"),1),"")</f>
        <v>Crop Product</v>
      </c>
      <c r="P456" s="145" t="str" cm="1">
        <f t="array" ref="P456">IF(L456&lt;&gt;"",IFERROR(_xlfn.CHOOSECOLS(_xlfn.TEXTSPLIT(N456,"--"),2),""),"")</f>
        <v>Roots and Tuber Products</v>
      </c>
      <c r="Q456" s="145" t="str">
        <f t="shared" si="42"/>
        <v>Ensete ventricosum--Ensete ventricosum Leaves</v>
      </c>
    </row>
    <row r="457" spans="1:17" ht="15" thickBot="1" x14ac:dyDescent="0.4">
      <c r="A457" s="144" t="str">
        <v>AOM_001423</v>
      </c>
      <c r="B457" s="144" t="str">
        <v xml:space="preserve">Bentonite </v>
      </c>
      <c r="C457" s="144" t="str">
        <v/>
      </c>
      <c r="D457" s="144" t="str">
        <v/>
      </c>
      <c r="E457" s="144" t="str">
        <f t="shared" si="38"/>
        <v/>
      </c>
      <c r="F457" s="144" t="str">
        <v>Management--Livestock Management--Feed Characteristic--Feed Composition--Feed Ingredient--Other Ingredients--Binder--Bentonite ----</v>
      </c>
      <c r="G457" s="143" t="str" cm="1">
        <f t="array" ref="G457">IFERROR(SUBSTITUTE(_xlfn.CHOOSECOLS(_xlfn.TEXTSPLIT(_xlfn.TEXTJOIN("|",,F457),"Feed Ingredient--","|",TRUE),2),"----",""),"")</f>
        <v xml:space="preserve">Other Ingredients--Binder--Bentonite </v>
      </c>
      <c r="H457" s="143" t="str">
        <f t="shared" si="39"/>
        <v xml:space="preserve">Other Ingredients--Binder--Bentonite </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 xml:space="preserve">AOM_001423$Other Ingredients--Binder--Bentonite </v>
      </c>
      <c r="L457" s="144" t="str">
        <v>AOM_001820$Crop Product--Roots and Tuber Products--Potato--Potato Starch</v>
      </c>
      <c r="M457" s="144" t="str" cm="1">
        <f t="array" ref="M457:N457">IF(L457&lt;&gt;"",_xlfn.TEXTSPLIT(L457, "$"),"")</f>
        <v>AOM_001820</v>
      </c>
      <c r="N457" s="144" t="str">
        <v>Crop Product--Roots and Tuber Products--Potato--Potato Starch</v>
      </c>
      <c r="O457" s="144" t="str" cm="1">
        <f t="array" ref="O457">IF(L457&lt;&gt;"",_xlfn.CHOOSECOLS(_xlfn.TEXTSPLIT(N457,"--"),1),"")</f>
        <v>Crop Product</v>
      </c>
      <c r="P457" s="144" t="str" cm="1">
        <f t="array" ref="P457">IF(L457&lt;&gt;"",IFERROR(_xlfn.CHOOSECOLS(_xlfn.TEXTSPLIT(N457,"--"),2),""),"")</f>
        <v>Roots and Tuber Products</v>
      </c>
      <c r="Q457" s="144" t="str">
        <f t="shared" si="42"/>
        <v>Potato--Potato Starch</v>
      </c>
    </row>
    <row r="458" spans="1:17" ht="15" thickBot="1" x14ac:dyDescent="0.4">
      <c r="A458" s="145" t="str">
        <v>AOM_002091</v>
      </c>
      <c r="B458" s="145" t="str">
        <v>Cassava Binder</v>
      </c>
      <c r="C458" s="145" t="str">
        <v/>
      </c>
      <c r="D458" s="145" t="str">
        <v>Manihot esculenta Binder</v>
      </c>
      <c r="E458" s="145" t="str">
        <f t="shared" si="38"/>
        <v>Manihot esculenta Binder</v>
      </c>
      <c r="F458" s="145" t="str">
        <v>Management--Livestock Management--Feed Characteristic--Feed Composition--Feed Ingredient--Other Ingredients--Binder--Cassava Binder----</v>
      </c>
      <c r="G458" s="143" t="str" cm="1">
        <f t="array" ref="G458">IFERROR(SUBSTITUTE(_xlfn.CHOOSECOLS(_xlfn.TEXTSPLIT(_xlfn.TEXTJOIN("|",,F458),"Feed Ingredient--","|",TRUE),2),"----",""),"")</f>
        <v>Other Ingredients--Binder--Cassava Binder</v>
      </c>
      <c r="H458" s="143" t="str">
        <f t="shared" si="39"/>
        <v>Other Ingredients--Binder--Cassava Binder</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AOM_002091$Other Ingredients--Binder--Cassava Binder;AOM_002091$Other Ingredients--Binder--Manihot esculenta Binder</v>
      </c>
      <c r="L458" s="145" t="str">
        <v>AOM_001820$Crop Product--Roots and Tuber Products--Potato--Solanum tuberosum Starch</v>
      </c>
      <c r="M458" s="145" t="str" cm="1">
        <f t="array" ref="M458:N458">IF(L458&lt;&gt;"",_xlfn.TEXTSPLIT(L458, "$"),"")</f>
        <v>AOM_001820</v>
      </c>
      <c r="N458" s="145" t="str">
        <v>Crop Product--Roots and Tuber Products--Potato--Solanum tuberosum Starch</v>
      </c>
      <c r="O458" s="145" t="str" cm="1">
        <f t="array" ref="O458">IF(L458&lt;&gt;"",_xlfn.CHOOSECOLS(_xlfn.TEXTSPLIT(N458,"--"),1),"")</f>
        <v>Crop Product</v>
      </c>
      <c r="P458" s="145" t="str" cm="1">
        <f t="array" ref="P458">IF(L458&lt;&gt;"",IFERROR(_xlfn.CHOOSECOLS(_xlfn.TEXTSPLIT(N458,"--"),2),""),"")</f>
        <v>Roots and Tuber Products</v>
      </c>
      <c r="Q458" s="145" t="str">
        <f t="shared" si="42"/>
        <v>Potato--Solanum tuberosum Starch</v>
      </c>
    </row>
    <row r="459" spans="1:17" ht="15" thickBot="1" x14ac:dyDescent="0.4">
      <c r="A459" s="144" t="str">
        <v>AOM_000743</v>
      </c>
      <c r="B459" s="144" t="str">
        <v>Carboxymethyl Cellulose</v>
      </c>
      <c r="C459" s="144" t="str">
        <v/>
      </c>
      <c r="D459" s="144" t="str">
        <v>sodium carboxymethyl cellulose</v>
      </c>
      <c r="E459" s="144" t="str">
        <f t="shared" si="38"/>
        <v>sodium carboxymethyl cellulose</v>
      </c>
      <c r="F459" s="144" t="str">
        <v>Management--Livestock Management--Feed Characteristic--Feed Composition--Feed Ingredient--Other Ingredients--Binder--Carboxymethyl Cellulose----</v>
      </c>
      <c r="G459" s="143" t="str" cm="1">
        <f t="array" ref="G459">IFERROR(SUBSTITUTE(_xlfn.CHOOSECOLS(_xlfn.TEXTSPLIT(_xlfn.TEXTJOIN("|",,F459),"Feed Ingredient--","|",TRUE),2),"----",""),"")</f>
        <v>Other Ingredients--Binder--Carboxymethyl Cellulose</v>
      </c>
      <c r="H459" s="143" t="str">
        <f t="shared" si="39"/>
        <v>Other Ingredients--Binder--Carboxymethyl 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AOM_000743$Other Ingredients--Binder--Carboxymethyl Cellulose;AOM_000743$Other Ingredients--Binder--sodium carboxymethyl cellulose</v>
      </c>
      <c r="L459" s="144" t="str">
        <v>AOM_000680$Crop Product--Roots and Tuber Products--Sweet Potato</v>
      </c>
      <c r="M459" s="144" t="str" cm="1">
        <f t="array" ref="M459:N459">IF(L459&lt;&gt;"",_xlfn.TEXTSPLIT(L459, "$"),"")</f>
        <v>AOM_000680</v>
      </c>
      <c r="N459" s="144" t="str">
        <v>Crop Product--Roots and Tuber Products--Sweet Potato</v>
      </c>
      <c r="O459" s="144" t="str" cm="1">
        <f t="array" ref="O459">IF(L459&lt;&gt;"",_xlfn.CHOOSECOLS(_xlfn.TEXTSPLIT(N459,"--"),1),"")</f>
        <v>Crop Product</v>
      </c>
      <c r="P459" s="144" t="str" cm="1">
        <f t="array" ref="P459">IF(L459&lt;&gt;"",IFERROR(_xlfn.CHOOSECOLS(_xlfn.TEXTSPLIT(N459,"--"),2),""),"")</f>
        <v>Roots and Tuber Products</v>
      </c>
      <c r="Q459" s="144" t="str">
        <f t="shared" si="42"/>
        <v>Sweet Potato</v>
      </c>
    </row>
    <row r="460" spans="1:17" ht="15" thickBot="1" x14ac:dyDescent="0.4">
      <c r="A460" s="145" t="str">
        <v>AOM_001373</v>
      </c>
      <c r="B460" s="145" t="str">
        <v>Cellulose</v>
      </c>
      <c r="C460" s="145" t="str">
        <v/>
      </c>
      <c r="D460" s="145" t="str">
        <v/>
      </c>
      <c r="E460" s="145" t="str">
        <f t="shared" si="38"/>
        <v/>
      </c>
      <c r="F460" s="145" t="str">
        <v>Management--Livestock Management--Feed Characteristic--Feed Composition--Feed Ingredient--Other Ingredients--Binder--Cellulose----</v>
      </c>
      <c r="G460" s="143" t="str" cm="1">
        <f t="array" ref="G460">IFERROR(SUBSTITUTE(_xlfn.CHOOSECOLS(_xlfn.TEXTSPLIT(_xlfn.TEXTJOIN("|",,F460),"Feed Ingredient--","|",TRUE),2),"----",""),"")</f>
        <v>Other Ingredients--Binder--Cellulose</v>
      </c>
      <c r="H460" s="143" t="str">
        <f t="shared" si="39"/>
        <v>Other Ingredients--Binder--Cellulose</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AOM_001373$Other Ingredients--Binder--Cellulose</v>
      </c>
      <c r="L460" s="145" t="str">
        <v>AOM_000680$Crop Product--Roots and Tuber Products--Batate</v>
      </c>
      <c r="M460" s="145" t="str" cm="1">
        <f t="array" ref="M460:N460">IF(L460&lt;&gt;"",_xlfn.TEXTSPLIT(L460, "$"),"")</f>
        <v>AOM_000680</v>
      </c>
      <c r="N460" s="145" t="str">
        <v>Crop Product--Roots and Tuber Products--Batate</v>
      </c>
      <c r="O460" s="145" t="str" cm="1">
        <f t="array" ref="O460">IF(L460&lt;&gt;"",_xlfn.CHOOSECOLS(_xlfn.TEXTSPLIT(N460,"--"),1),"")</f>
        <v>Crop Product</v>
      </c>
      <c r="P460" s="145" t="str" cm="1">
        <f t="array" ref="P460">IF(L460&lt;&gt;"",IFERROR(_xlfn.CHOOSECOLS(_xlfn.TEXTSPLIT(N460,"--"),2),""),"")</f>
        <v>Roots and Tuber Products</v>
      </c>
      <c r="Q460" s="145" t="str">
        <f t="shared" si="42"/>
        <v>Batate</v>
      </c>
    </row>
    <row r="461" spans="1:17" ht="15" thickBot="1" x14ac:dyDescent="0.4">
      <c r="A461" s="144" t="str">
        <v>AOM_000744</v>
      </c>
      <c r="B461" s="144" t="str">
        <v>Cement</v>
      </c>
      <c r="C461" s="144" t="str">
        <v/>
      </c>
      <c r="D461" s="144" t="str">
        <v/>
      </c>
      <c r="E461" s="144" t="str">
        <f t="shared" si="38"/>
        <v/>
      </c>
      <c r="F461" s="144" t="str">
        <v>Management--Livestock Management--Feed Characteristic--Feed Composition--Feed Ingredient--Other Ingredients--Binder--Cement----</v>
      </c>
      <c r="G461" s="143" t="str" cm="1">
        <f t="array" ref="G461">IFERROR(SUBSTITUTE(_xlfn.CHOOSECOLS(_xlfn.TEXTSPLIT(_xlfn.TEXTJOIN("|",,F461),"Feed Ingredient--","|",TRUE),2),"----",""),"")</f>
        <v>Other Ingredients--Binder--Cement</v>
      </c>
      <c r="H461" s="143" t="str">
        <f t="shared" si="39"/>
        <v>Other Ingredients--Binder--Cement</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AOM_000744$Other Ingredients--Binder--Cement</v>
      </c>
      <c r="L461" s="144" t="str">
        <v>AOM_000680$Crop Product--Roots and Tuber Products--Ipomoea batatas</v>
      </c>
      <c r="M461" s="144" t="str" cm="1">
        <f t="array" ref="M461:N461">IF(L461&lt;&gt;"",_xlfn.TEXTSPLIT(L461, "$"),"")</f>
        <v>AOM_000680</v>
      </c>
      <c r="N461" s="144" t="str">
        <v>Crop Product--Roots and Tuber Products--Ipomoea batatas</v>
      </c>
      <c r="O461" s="144" t="str" cm="1">
        <f t="array" ref="O461">IF(L461&lt;&gt;"",_xlfn.CHOOSECOLS(_xlfn.TEXTSPLIT(N461,"--"),1),"")</f>
        <v>Crop Product</v>
      </c>
      <c r="P461" s="144" t="str" cm="1">
        <f t="array" ref="P461">IF(L461&lt;&gt;"",IFERROR(_xlfn.CHOOSECOLS(_xlfn.TEXTSPLIT(N461,"--"),2),""),"")</f>
        <v>Roots and Tuber Products</v>
      </c>
      <c r="Q461" s="144" t="str">
        <f t="shared" si="42"/>
        <v>Ipomoea batatas</v>
      </c>
    </row>
    <row r="462" spans="1:17" ht="15" thickBot="1" x14ac:dyDescent="0.4">
      <c r="A462" s="145" t="str">
        <v>AOM_001826</v>
      </c>
      <c r="B462" s="145" t="str">
        <v>ChemBind</v>
      </c>
      <c r="C462" s="145" t="str">
        <v/>
      </c>
      <c r="D462" s="145" t="str">
        <v/>
      </c>
      <c r="E462" s="145" t="str">
        <f t="shared" si="38"/>
        <v/>
      </c>
      <c r="F462" s="145" t="str">
        <v>Management--Livestock Management--Feed Characteristic--Feed Composition--Feed Ingredient--Other Ingredients--Binder--ChemBind----</v>
      </c>
      <c r="G462" s="143" t="str" cm="1">
        <f t="array" ref="G462">IFERROR(SUBSTITUTE(_xlfn.CHOOSECOLS(_xlfn.TEXTSPLIT(_xlfn.TEXTJOIN("|",,F462),"Feed Ingredient--","|",TRUE),2),"----",""),"")</f>
        <v>Other Ingredients--Binder--ChemBind</v>
      </c>
      <c r="H462" s="143" t="str">
        <f t="shared" si="39"/>
        <v>Other Ingredients--Binder--ChemBind</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AOM_001826$Other Ingredients--Binder--ChemBind</v>
      </c>
      <c r="L462" s="145" t="str">
        <v>AOM_001357$Crop Product--Spices Products--Black Cumin--Black Cumin Seed</v>
      </c>
      <c r="M462" s="145" t="str" cm="1">
        <f t="array" ref="M462:N462">IF(L462&lt;&gt;"",_xlfn.TEXTSPLIT(L462, "$"),"")</f>
        <v>AOM_001357</v>
      </c>
      <c r="N462" s="145" t="str">
        <v>Crop Product--Spices Products--Black Cumin--Black Cumin Seed</v>
      </c>
      <c r="O462" s="145" t="str" cm="1">
        <f t="array" ref="O462">IF(L462&lt;&gt;"",_xlfn.CHOOSECOLS(_xlfn.TEXTSPLIT(N462,"--"),1),"")</f>
        <v>Crop Product</v>
      </c>
      <c r="P462" s="145" t="str" cm="1">
        <f t="array" ref="P462">IF(L462&lt;&gt;"",IFERROR(_xlfn.CHOOSECOLS(_xlfn.TEXTSPLIT(N462,"--"),2),""),"")</f>
        <v>Spices Products</v>
      </c>
      <c r="Q462" s="145" t="str">
        <f t="shared" si="42"/>
        <v>Black Cumin--Black Cumin Seed</v>
      </c>
    </row>
    <row r="463" spans="1:17" ht="15" thickBot="1" x14ac:dyDescent="0.4">
      <c r="A463" s="144" t="str">
        <v>AOM_001374</v>
      </c>
      <c r="B463" s="144" t="str">
        <v>Gelatin</v>
      </c>
      <c r="C463" s="144" t="str">
        <v/>
      </c>
      <c r="D463" s="144" t="str">
        <v/>
      </c>
      <c r="E463" s="144" t="str">
        <f t="shared" si="38"/>
        <v/>
      </c>
      <c r="F463" s="144" t="str">
        <v>Management--Livestock Management--Feed Characteristic--Feed Composition--Feed Ingredient--Other Ingredients--Binder--Gelatin----</v>
      </c>
      <c r="G463" s="143" t="str" cm="1">
        <f t="array" ref="G463">IFERROR(SUBSTITUTE(_xlfn.CHOOSECOLS(_xlfn.TEXTSPLIT(_xlfn.TEXTJOIN("|",,F463),"Feed Ingredient--","|",TRUE),2),"----",""),"")</f>
        <v>Other Ingredients--Binder--Gelatin</v>
      </c>
      <c r="H463" s="143" t="str">
        <f t="shared" si="39"/>
        <v>Other Ingredients--Binder--Gelatin</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AOM_001374$Other Ingredients--Binder--Gelatin</v>
      </c>
      <c r="L463" s="144" t="str">
        <v>AOM_001357$Crop Product--Spices Products--Black Cumin--Nigella sativa Seed</v>
      </c>
      <c r="M463" s="144" t="str" cm="1">
        <f t="array" ref="M463:N463">IF(L463&lt;&gt;"",_xlfn.TEXTSPLIT(L463, "$"),"")</f>
        <v>AOM_001357</v>
      </c>
      <c r="N463" s="144" t="str">
        <v>Crop Product--Spices Products--Black Cumin--Nigella sativa Seed</v>
      </c>
      <c r="O463" s="144" t="str" cm="1">
        <f t="array" ref="O463">IF(L463&lt;&gt;"",_xlfn.CHOOSECOLS(_xlfn.TEXTSPLIT(N463,"--"),1),"")</f>
        <v>Crop Product</v>
      </c>
      <c r="P463" s="144" t="str" cm="1">
        <f t="array" ref="P463">IF(L463&lt;&gt;"",IFERROR(_xlfn.CHOOSECOLS(_xlfn.TEXTSPLIT(N463,"--"),2),""),"")</f>
        <v>Spices Products</v>
      </c>
      <c r="Q463" s="144" t="str">
        <f t="shared" si="42"/>
        <v>Black Cumin--Nigella sativa Seed</v>
      </c>
    </row>
    <row r="464" spans="1:17" ht="15" thickBot="1" x14ac:dyDescent="0.4">
      <c r="A464" s="145" t="str">
        <v>AOM_001486</v>
      </c>
      <c r="B464" s="145" t="str">
        <v>Lignobond</v>
      </c>
      <c r="C464" s="145" t="str">
        <v/>
      </c>
      <c r="D464" s="145" t="str">
        <v/>
      </c>
      <c r="E464" s="145" t="str">
        <f t="shared" si="38"/>
        <v/>
      </c>
      <c r="F464" s="145" t="str">
        <v>Management--Livestock Management--Feed Characteristic--Feed Composition--Feed Ingredient--Other Ingredients--Binder--Lignobond----</v>
      </c>
      <c r="G464" s="143" t="str" cm="1">
        <f t="array" ref="G464">IFERROR(SUBSTITUTE(_xlfn.CHOOSECOLS(_xlfn.TEXTSPLIT(_xlfn.TEXTJOIN("|",,F464),"Feed Ingredient--","|",TRUE),2),"----",""),"")</f>
        <v>Other Ingredients--Binder--Lignobond</v>
      </c>
      <c r="H464" s="143" t="str">
        <f t="shared" si="39"/>
        <v>Other Ingredients--Binder--Lignobond</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AOM_001486$Other Ingredients--Binder--Lignobond</v>
      </c>
      <c r="L464" s="145" t="str">
        <v>AOM_001344$Crop Product--Spices Products--Rosemary--Rosemary Oil</v>
      </c>
      <c r="M464" s="145" t="str" cm="1">
        <f t="array" ref="M464:N464">IF(L464&lt;&gt;"",_xlfn.TEXTSPLIT(L464, "$"),"")</f>
        <v>AOM_001344</v>
      </c>
      <c r="N464" s="145" t="str">
        <v>Crop Product--Spices Products--Rosemary--Rosemary Oil</v>
      </c>
      <c r="O464" s="145" t="str" cm="1">
        <f t="array" ref="O464">IF(L464&lt;&gt;"",_xlfn.CHOOSECOLS(_xlfn.TEXTSPLIT(N464,"--"),1),"")</f>
        <v>Crop Product</v>
      </c>
      <c r="P464" s="145" t="str" cm="1">
        <f t="array" ref="P464">IF(L464&lt;&gt;"",IFERROR(_xlfn.CHOOSECOLS(_xlfn.TEXTSPLIT(N464,"--"),2),""),"")</f>
        <v>Spices Products</v>
      </c>
      <c r="Q464" s="145" t="str">
        <f t="shared" si="42"/>
        <v>Rosemary--Rosemary Oil</v>
      </c>
    </row>
    <row r="465" spans="1:17" ht="15" thickBot="1" x14ac:dyDescent="0.4">
      <c r="A465" s="144" t="str">
        <v>AOM_001503</v>
      </c>
      <c r="B465" s="144" t="str">
        <v>Polyethylene</v>
      </c>
      <c r="C465" s="144" t="str">
        <v/>
      </c>
      <c r="D465" s="144" t="str">
        <v/>
      </c>
      <c r="E465" s="144" t="str">
        <f t="shared" si="38"/>
        <v/>
      </c>
      <c r="F465" s="144" t="str">
        <v>Management--Livestock Management--Feed Characteristic--Feed Composition--Feed Ingredient--Other Ingredients--Binder--Polyethylene----</v>
      </c>
      <c r="G465" s="143" t="str" cm="1">
        <f t="array" ref="G465">IFERROR(SUBSTITUTE(_xlfn.CHOOSECOLS(_xlfn.TEXTSPLIT(_xlfn.TEXTJOIN("|",,F465),"Feed Ingredient--","|",TRUE),2),"----",""),"")</f>
        <v>Other Ingredients--Binder--Polyethylene</v>
      </c>
      <c r="H465" s="143" t="str">
        <f t="shared" si="39"/>
        <v>Other Ingredients--Binder--Polyethylene</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AOM_001503$Other Ingredients--Binder--Polyethylene</v>
      </c>
      <c r="L465" s="144" t="str">
        <v>AOM_001344$Crop Product--Spices Products--Rosemary--Rosmarinus officinalis Oil</v>
      </c>
      <c r="M465" s="144" t="str" cm="1">
        <f t="array" ref="M465:N465">IF(L465&lt;&gt;"",_xlfn.TEXTSPLIT(L465, "$"),"")</f>
        <v>AOM_001344</v>
      </c>
      <c r="N465" s="144" t="str">
        <v>Crop Product--Spices Products--Rosemary--Rosmarinus officinalis Oil</v>
      </c>
      <c r="O465" s="144" t="str" cm="1">
        <f t="array" ref="O465">IF(L465&lt;&gt;"",_xlfn.CHOOSECOLS(_xlfn.TEXTSPLIT(N465,"--"),1),"")</f>
        <v>Crop Product</v>
      </c>
      <c r="P465" s="144" t="str" cm="1">
        <f t="array" ref="P465">IF(L465&lt;&gt;"",IFERROR(_xlfn.CHOOSECOLS(_xlfn.TEXTSPLIT(N465,"--"),2),""),"")</f>
        <v>Spices Products</v>
      </c>
      <c r="Q465" s="144" t="str">
        <f t="shared" si="42"/>
        <v>Rosemary--Rosmarinus officinalis Oil</v>
      </c>
    </row>
    <row r="466" spans="1:17" ht="15" thickBot="1" x14ac:dyDescent="0.4">
      <c r="A466" s="145" t="str">
        <v>AOM_001504</v>
      </c>
      <c r="B466" s="145" t="str">
        <v xml:space="preserve">Polyethylene glycol </v>
      </c>
      <c r="C466" s="145" t="str">
        <v/>
      </c>
      <c r="D466" s="145" t="str">
        <v/>
      </c>
      <c r="E466" s="145" t="str">
        <f t="shared" si="38"/>
        <v/>
      </c>
      <c r="F466" s="145" t="str">
        <v>Management--Livestock Management--Feed Characteristic--Feed Composition--Feed Ingredient--Other Ingredients--Binder--Polyethylene glycol ----</v>
      </c>
      <c r="G466" s="143" t="str" cm="1">
        <f t="array" ref="G466">IFERROR(SUBSTITUTE(_xlfn.CHOOSECOLS(_xlfn.TEXTSPLIT(_xlfn.TEXTJOIN("|",,F466),"Feed Ingredient--","|",TRUE),2),"----",""),"")</f>
        <v xml:space="preserve">Other Ingredients--Binder--Polyethylene glycol </v>
      </c>
      <c r="H466" s="143" t="str">
        <f t="shared" si="39"/>
        <v xml:space="preserve">Other Ingredients--Binder--Polyethylene glycol </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 xml:space="preserve">AOM_001504$Other Ingredients--Binder--Polyethylene glycol </v>
      </c>
      <c r="L466" s="145" t="str">
        <v>AOM_001345$Crop Product--Spices Products--Rosemary--Rosemary Leaves</v>
      </c>
      <c r="M466" s="145" t="str" cm="1">
        <f t="array" ref="M466:N466">IF(L466&lt;&gt;"",_xlfn.TEXTSPLIT(L466, "$"),"")</f>
        <v>AOM_001345</v>
      </c>
      <c r="N466" s="145" t="str">
        <v>Crop Product--Spices Products--Rosemary--Rosemary Leaves</v>
      </c>
      <c r="O466" s="145" t="str" cm="1">
        <f t="array" ref="O466">IF(L466&lt;&gt;"",_xlfn.CHOOSECOLS(_xlfn.TEXTSPLIT(N466,"--"),1),"")</f>
        <v>Crop Product</v>
      </c>
      <c r="P466" s="145" t="str" cm="1">
        <f t="array" ref="P466">IF(L466&lt;&gt;"",IFERROR(_xlfn.CHOOSECOLS(_xlfn.TEXTSPLIT(N466,"--"),2),""),"")</f>
        <v>Spices Products</v>
      </c>
      <c r="Q466" s="145" t="str">
        <f t="shared" si="42"/>
        <v>Rosemary--Rosemary Leaves</v>
      </c>
    </row>
    <row r="467" spans="1:17" ht="15" thickBot="1" x14ac:dyDescent="0.4">
      <c r="A467" s="144" t="str">
        <v>AOM_001490</v>
      </c>
      <c r="B467" s="144" t="str">
        <v>Trimethyl Cellulose</v>
      </c>
      <c r="C467" s="144" t="str">
        <v/>
      </c>
      <c r="D467" s="144" t="str">
        <v/>
      </c>
      <c r="E467" s="144" t="str">
        <f t="shared" si="38"/>
        <v/>
      </c>
      <c r="F467" s="144" t="str">
        <v>Management--Livestock Management--Feed Characteristic--Feed Composition--Feed Ingredient--Other Ingredients--Binder--Trimethyl Cellulose----</v>
      </c>
      <c r="G467" s="143" t="str" cm="1">
        <f t="array" ref="G467">IFERROR(SUBSTITUTE(_xlfn.CHOOSECOLS(_xlfn.TEXTSPLIT(_xlfn.TEXTJOIN("|",,F467),"Feed Ingredient--","|",TRUE),2),"----",""),"")</f>
        <v>Other Ingredients--Binder--Trimethyl Cellulose</v>
      </c>
      <c r="H467" s="143" t="str">
        <f t="shared" si="39"/>
        <v>Other Ingredients--Binder--Trimethyl Cellulose</v>
      </c>
      <c r="I467" s="143">
        <f t="shared" si="40"/>
        <v>2</v>
      </c>
      <c r="J467" s="143" t="str">
        <f t="shared" si="41"/>
        <v>Other Ingredients--Binder</v>
      </c>
      <c r="K467" s="143" t="str" cm="1">
        <f t="array" ref="K467">IF(G467&lt;&gt;"",_xlfn.TEXTJOIN(";",TRUE,
CONCATENATE(A467,"$",H467),
IF(E467="","",IF(I467&lt;&gt;0,CONCATENATE(A467,"$",J467,"--",_xlfn.TEXTSPLIT(E467,";",TRUE,FALSE)),CONCATENATE(A467,"$",_xlfn.TEXTSPLIT(E467,";",TRUE,FALSE))))),"")</f>
        <v>AOM_001490$Other Ingredients--Binder--Trimethyl Cellulose</v>
      </c>
      <c r="L467" s="144" t="str">
        <v>AOM_001345$Crop Product--Spices Products--Rosemary--Rosmarinus officinalis Leaves</v>
      </c>
      <c r="M467" s="144" t="str" cm="1">
        <f t="array" ref="M467:N467">IF(L467&lt;&gt;"",_xlfn.TEXTSPLIT(L467, "$"),"")</f>
        <v>AOM_001345</v>
      </c>
      <c r="N467" s="144" t="str">
        <v>Crop Product--Spices Products--Rosemary--Rosmarinus officinalis Leaves</v>
      </c>
      <c r="O467" s="144" t="str" cm="1">
        <f t="array" ref="O467">IF(L467&lt;&gt;"",_xlfn.CHOOSECOLS(_xlfn.TEXTSPLIT(N467,"--"),1),"")</f>
        <v>Crop Product</v>
      </c>
      <c r="P467" s="144" t="str" cm="1">
        <f t="array" ref="P467">IF(L467&lt;&gt;"",IFERROR(_xlfn.CHOOSECOLS(_xlfn.TEXTSPLIT(N467,"--"),2),""),"")</f>
        <v>Spices Products</v>
      </c>
      <c r="Q467" s="144" t="str">
        <f t="shared" si="42"/>
        <v>Rosemary--Rosmarinus officinalis Leaves</v>
      </c>
    </row>
    <row r="468" spans="1:17" ht="15" thickBot="1" x14ac:dyDescent="0.4">
      <c r="A468" s="145" t="str">
        <v>AOM_000746</v>
      </c>
      <c r="B468" s="145" t="str">
        <v>Chromium Oxide</v>
      </c>
      <c r="C468" s="145" t="str">
        <v>Chromic Oxide</v>
      </c>
      <c r="D468" s="145" t="str">
        <v/>
      </c>
      <c r="E468" s="145" t="str">
        <f t="shared" si="38"/>
        <v>Chromic Oxide</v>
      </c>
      <c r="F468" s="145" t="str">
        <v>Management--Livestock Management--Feed Characteristic--Feed Composition--Feed Ingredient--Other Ingredients--Digestibility Marker--Chromium Oxide----</v>
      </c>
      <c r="G468" s="143" t="str" cm="1">
        <f t="array" ref="G468">IFERROR(SUBSTITUTE(_xlfn.CHOOSECOLS(_xlfn.TEXTSPLIT(_xlfn.TEXTJOIN("|",,F468),"Feed Ingredient--","|",TRUE),2),"----",""),"")</f>
        <v>Other Ingredients--Digestibility Marker--Chromium Oxide</v>
      </c>
      <c r="H468" s="143" t="str">
        <f t="shared" si="39"/>
        <v>Other Ingredients--Digestibility Marker--Chromium Oxide</v>
      </c>
      <c r="I468" s="143">
        <f t="shared" si="40"/>
        <v>2</v>
      </c>
      <c r="J468" s="143" t="str">
        <f t="shared" si="41"/>
        <v>Other Ingredients--Digestibility Marker</v>
      </c>
      <c r="K468" s="143" t="str" cm="1">
        <f t="array" ref="K468">IF(G468&lt;&gt;"",_xlfn.TEXTJOIN(";",TRUE,
CONCATENATE(A468,"$",H468),
IF(E468="","",IF(I468&lt;&gt;0,CONCATENATE(A468,"$",J468,"--",_xlfn.TEXTSPLIT(E468,";",TRUE,FALSE)),CONCATENATE(A468,"$",_xlfn.TEXTSPLIT(E468,";",TRUE,FALSE))))),"")</f>
        <v>AOM_000746$Other Ingredients--Digestibility Marker--Chromium Oxide;AOM_000746$Other Ingredients--Digestibility Marker--Chromic Oxide</v>
      </c>
      <c r="L468" s="145" t="str">
        <v>AOM_001354$Crop Product--Spices Products--Turmeric</v>
      </c>
      <c r="M468" s="145" t="str" cm="1">
        <f t="array" ref="M468:N468">IF(L468&lt;&gt;"",_xlfn.TEXTSPLIT(L468, "$"),"")</f>
        <v>AOM_001354</v>
      </c>
      <c r="N468" s="145" t="str">
        <v>Crop Product--Spices Products--Turmeric</v>
      </c>
      <c r="O468" s="145" t="str" cm="1">
        <f t="array" ref="O468">IF(L468&lt;&gt;"",_xlfn.CHOOSECOLS(_xlfn.TEXTSPLIT(N468,"--"),1),"")</f>
        <v>Crop Product</v>
      </c>
      <c r="P468" s="145" t="str" cm="1">
        <f t="array" ref="P468">IF(L468&lt;&gt;"",IFERROR(_xlfn.CHOOSECOLS(_xlfn.TEXTSPLIT(N468,"--"),2),""),"")</f>
        <v>Spices Products</v>
      </c>
      <c r="Q468" s="145" t="str">
        <f t="shared" si="42"/>
        <v>Turmeric</v>
      </c>
    </row>
    <row r="469" spans="1:17" ht="15" thickBot="1" x14ac:dyDescent="0.4">
      <c r="A469" s="144" t="str">
        <v>AOM_001865</v>
      </c>
      <c r="B469" s="144" t="str">
        <v>Free Gossypol</v>
      </c>
      <c r="C469" s="144" t="str">
        <v/>
      </c>
      <c r="D469" s="144" t="str">
        <v/>
      </c>
      <c r="E469" s="144" t="str">
        <f t="shared" si="38"/>
        <v/>
      </c>
      <c r="F469" s="144" t="str">
        <v>Management--Livestock Management--Feed Characteristic--Feed Composition--Feed Ingredient--Other Ingredients--Free Gossypol------</v>
      </c>
      <c r="G469" s="143" t="str" cm="1">
        <f t="array" ref="G469">IFERROR(SUBSTITUTE(_xlfn.CHOOSECOLS(_xlfn.TEXTSPLIT(_xlfn.TEXTJOIN("|",,F469),"Feed Ingredient--","|",TRUE),2),"----",""),"")</f>
        <v>Other Ingredients--Free Gossypol--</v>
      </c>
      <c r="H469" s="143" t="str">
        <f t="shared" si="39"/>
        <v>Other Ingredients--Free Gossypol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AOM_001865$Other Ingredients--Free Gossypol</v>
      </c>
      <c r="L469" s="144" t="str">
        <v>AOM_001354$Crop Product--Spices Products--Curcuma longa</v>
      </c>
      <c r="M469" s="144" t="str" cm="1">
        <f t="array" ref="M469:N469">IF(L469&lt;&gt;"",_xlfn.TEXTSPLIT(L469, "$"),"")</f>
        <v>AOM_001354</v>
      </c>
      <c r="N469" s="144" t="str">
        <v>Crop Product--Spices Products--Curcuma longa</v>
      </c>
      <c r="O469" s="144" t="str" cm="1">
        <f t="array" ref="O469">IF(L469&lt;&gt;"",_xlfn.CHOOSECOLS(_xlfn.TEXTSPLIT(N469,"--"),1),"")</f>
        <v>Crop Product</v>
      </c>
      <c r="P469" s="144" t="str" cm="1">
        <f t="array" ref="P469">IF(L469&lt;&gt;"",IFERROR(_xlfn.CHOOSECOLS(_xlfn.TEXTSPLIT(N469,"--"),2),""),"")</f>
        <v>Spices Products</v>
      </c>
      <c r="Q469" s="144" t="str">
        <f t="shared" si="42"/>
        <v>Curcuma longa</v>
      </c>
    </row>
    <row r="470" spans="1:17" ht="15" thickBot="1" x14ac:dyDescent="0.4">
      <c r="A470" s="145" t="str">
        <v>AOM_001866</v>
      </c>
      <c r="B470" s="145" t="str">
        <v>Glycerol</v>
      </c>
      <c r="C470" s="145" t="str">
        <v>Glycerin</v>
      </c>
      <c r="D470" s="145" t="str">
        <v/>
      </c>
      <c r="E470" s="145" t="str">
        <f t="shared" si="38"/>
        <v>Glycerin</v>
      </c>
      <c r="F470" s="145" t="str">
        <v>Management--Livestock Management--Feed Characteristic--Feed Composition--Feed Ingredient--Other Ingredients--Glycerol------</v>
      </c>
      <c r="G470" s="143" t="str" cm="1">
        <f t="array" ref="G470">IFERROR(SUBSTITUTE(_xlfn.CHOOSECOLS(_xlfn.TEXTSPLIT(_xlfn.TEXTJOIN("|",,F470),"Feed Ingredient--","|",TRUE),2),"----",""),"")</f>
        <v>Other Ingredients--Glycerol--</v>
      </c>
      <c r="H470" s="143" t="str">
        <f t="shared" si="39"/>
        <v>Other Ingredients--Glycerol</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AOM_001866$Other Ingredients--Glycerol;AOM_001866$Other Ingredients--Glycerin</v>
      </c>
      <c r="L470" s="145" t="str">
        <v>AOM_001850$Crop Product--Vegetable Products--Brassica oleracea spp.</v>
      </c>
      <c r="M470" s="145" t="str" cm="1">
        <f t="array" ref="M470:N470">IF(L470&lt;&gt;"",_xlfn.TEXTSPLIT(L470, "$"),"")</f>
        <v>AOM_001850</v>
      </c>
      <c r="N470" s="145" t="str">
        <v>Crop Product--Vegetable Products--Brassica oleracea spp.</v>
      </c>
      <c r="O470" s="145" t="str" cm="1">
        <f t="array" ref="O470">IF(L470&lt;&gt;"",_xlfn.CHOOSECOLS(_xlfn.TEXTSPLIT(N470,"--"),1),"")</f>
        <v>Crop Product</v>
      </c>
      <c r="P470" s="145" t="str" cm="1">
        <f t="array" ref="P470">IF(L470&lt;&gt;"",IFERROR(_xlfn.CHOOSECOLS(_xlfn.TEXTSPLIT(N470,"--"),2),""),"")</f>
        <v>Vegetable Products</v>
      </c>
      <c r="Q470" s="145" t="str">
        <f t="shared" si="42"/>
        <v>Brassica oleracea spp.</v>
      </c>
    </row>
    <row r="471" spans="1:17" ht="15" thickBot="1" x14ac:dyDescent="0.4">
      <c r="A471" s="144" t="str">
        <v>AOM_000780</v>
      </c>
      <c r="B471" s="144" t="str">
        <v>Lecithin</v>
      </c>
      <c r="C471" s="144" t="str">
        <v/>
      </c>
      <c r="D471" s="144" t="str">
        <v/>
      </c>
      <c r="E471" s="144" t="str">
        <f t="shared" si="38"/>
        <v/>
      </c>
      <c r="F471" s="144" t="str">
        <v>Management--Livestock Management--Feed Characteristic--Feed Composition--Feed Ingredient--Other Ingredients--Lecithin------</v>
      </c>
      <c r="G471" s="143" t="str" cm="1">
        <f t="array" ref="G471">IFERROR(SUBSTITUTE(_xlfn.CHOOSECOLS(_xlfn.TEXTSPLIT(_xlfn.TEXTJOIN("|",,F471),"Feed Ingredient--","|",TRUE),2),"----",""),"")</f>
        <v>Other Ingredients--Lecithin--</v>
      </c>
      <c r="H471" s="143" t="str">
        <f t="shared" si="39"/>
        <v>Other Ingredients--Lecithin</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AOM_000780$Other Ingredients--Lecithin</v>
      </c>
      <c r="L471" s="144" t="str">
        <v>AOM_001850$Crop Product--Vegetable Products--Brassica oleracea sp.</v>
      </c>
      <c r="M471" s="144" t="str" cm="1">
        <f t="array" ref="M471:N471">IF(L471&lt;&gt;"",_xlfn.TEXTSPLIT(L471, "$"),"")</f>
        <v>AOM_001850</v>
      </c>
      <c r="N471" s="144" t="str">
        <v>Crop Product--Vegetable Products--Brassica oleracea sp.</v>
      </c>
      <c r="O471" s="144" t="str" cm="1">
        <f t="array" ref="O471">IF(L471&lt;&gt;"",_xlfn.CHOOSECOLS(_xlfn.TEXTSPLIT(N471,"--"),1),"")</f>
        <v>Crop Product</v>
      </c>
      <c r="P471" s="144" t="str" cm="1">
        <f t="array" ref="P471">IF(L471&lt;&gt;"",IFERROR(_xlfn.CHOOSECOLS(_xlfn.TEXTSPLIT(N471,"--"),2),""),"")</f>
        <v>Vegetable Products</v>
      </c>
      <c r="Q471" s="144" t="str">
        <f t="shared" si="42"/>
        <v>Brassica oleracea sp.</v>
      </c>
    </row>
    <row r="472" spans="1:17" ht="15" thickBot="1" x14ac:dyDescent="0.4">
      <c r="A472" s="145" t="str">
        <v>AOM_000772</v>
      </c>
      <c r="B472" s="145" t="str">
        <v>Salt</v>
      </c>
      <c r="C472" s="145" t="str">
        <v>Salt Ground;Salt Dried Ground;Salt Block;Salt Course;Salt Lick</v>
      </c>
      <c r="D472" s="145" t="str">
        <v/>
      </c>
      <c r="E472" s="145" t="str">
        <f t="shared" si="38"/>
        <v>Salt Ground;Salt Dried Ground;Salt Block;Salt Course;Salt Lick</v>
      </c>
      <c r="F472" s="145" t="str">
        <v>Management--Livestock Management--Feed Characteristic--Feed Composition--Feed Ingredient--Other Ingredients--Mineral--Salt----</v>
      </c>
      <c r="G472" s="143" t="str" cm="1">
        <f t="array" ref="G472">IFERROR(SUBSTITUTE(_xlfn.CHOOSECOLS(_xlfn.TEXTSPLIT(_xlfn.TEXTJOIN("|",,F472),"Feed Ingredient--","|",TRUE),2),"----",""),"")</f>
        <v>Other Ingredients--Mineral--Salt</v>
      </c>
      <c r="H472" s="143" t="str">
        <f t="shared" si="39"/>
        <v>Other Ingredients--Mineral--Salt</v>
      </c>
      <c r="I472" s="143">
        <f t="shared" si="40"/>
        <v>2</v>
      </c>
      <c r="J472" s="143" t="str">
        <f t="shared" si="41"/>
        <v>Other Ingredients--Mineral</v>
      </c>
      <c r="K472" s="143" t="str" cm="1">
        <f t="array" ref="K472">IF(G472&lt;&gt;"",_xlfn.TEXTJOIN(";",TRUE,
CONCATENATE(A472,"$",H472),
IF(E472="","",IF(I472&lt;&gt;0,CONCATENATE(A472,"$",J472,"--",_xlfn.TEXTSPLIT(E472,";",TRUE,FALSE)),CONCATENATE(A472,"$",_xlfn.TEXTSPLIT(E472,";",TRUE,FALSE))))),"")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2" s="145" t="str">
        <v>AOM_001270$Crop Product--Vegetable Products--Fluted Pumpkin--Fluted Pumpkin Leaves--Fluted Pumpkin Leaves Extract</v>
      </c>
      <c r="M472" s="145" t="str" cm="1">
        <f t="array" ref="M472:N472">IF(L472&lt;&gt;"",_xlfn.TEXTSPLIT(L472, "$"),"")</f>
        <v>AOM_001270</v>
      </c>
      <c r="N472" s="145" t="str">
        <v>Crop Product--Vegetable Products--Fluted Pumpkin--Fluted Pumpkin Leaves--Fluted Pumpkin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Leaves--Fluted Pumpkin Leaves Extract</v>
      </c>
    </row>
    <row r="473" spans="1:17" ht="15" thickBot="1" x14ac:dyDescent="0.4">
      <c r="A473" s="144" t="str">
        <v>AOM_000783</v>
      </c>
      <c r="B473" s="144" t="str">
        <v>Molasses &amp; Urea Block</v>
      </c>
      <c r="C473" s="144" t="str">
        <v>Urea Molasses Multi-nutrient Block</v>
      </c>
      <c r="D473" s="144" t="str">
        <v/>
      </c>
      <c r="E473" s="144" t="str">
        <f t="shared" si="38"/>
        <v>Urea Molasses Multi-nutrient Block</v>
      </c>
      <c r="F473" s="144" t="str">
        <v>Management--Livestock Management--Feed Characteristic--Feed Composition--Feed Ingredient--Other Ingredients--Molasses &amp; Urea Block------</v>
      </c>
      <c r="G473" s="143" t="str" cm="1">
        <f t="array" ref="G473">IFERROR(SUBSTITUTE(_xlfn.CHOOSECOLS(_xlfn.TEXTSPLIT(_xlfn.TEXTJOIN("|",,F473),"Feed Ingredient--","|",TRUE),2),"----",""),"")</f>
        <v>Other Ingredients--Molasses &amp; Urea Block--</v>
      </c>
      <c r="H473" s="143" t="str">
        <f t="shared" si="39"/>
        <v>Other Ingredients--Molasses &amp; Urea Block</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AOM_000783$Other Ingredients--Molasses &amp; Urea Block;AOM_000783$Other Ingredients--Urea Molasses Multi-nutrient Block</v>
      </c>
      <c r="L473" s="144" t="str">
        <v>AOM_001270$Crop Product--Vegetable Products--Fluted Pumpkin--Fluted Pumpkin Leaves--Telfairia occidentalis Leaves Extract</v>
      </c>
      <c r="M473" s="144" t="str" cm="1">
        <f t="array" ref="M473:N473">IF(L473&lt;&gt;"",_xlfn.TEXTSPLIT(L473, "$"),"")</f>
        <v>AOM_001270</v>
      </c>
      <c r="N473" s="144" t="str">
        <v>Crop Product--Vegetable Products--Fluted Pumpkin--Fluted Pumpkin Leaves--Telfairia occidentalis Leaves Extract</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Leaves--Telfairia occidentalis Leaves Extract</v>
      </c>
    </row>
    <row r="474" spans="1:17" ht="15" thickBot="1" x14ac:dyDescent="0.4">
      <c r="A474" s="145" t="str">
        <v>AOM_001825</v>
      </c>
      <c r="B474" s="145" t="str">
        <v>Olaquindox</v>
      </c>
      <c r="C474" s="145" t="str">
        <v/>
      </c>
      <c r="D474" s="145" t="str">
        <v/>
      </c>
      <c r="E474" s="145" t="str">
        <f t="shared" si="38"/>
        <v/>
      </c>
      <c r="F474" s="145" t="str">
        <v>Management--Livestock Management--Feed Characteristic--Feed Composition--Feed Ingredient--Other Ingredients--Olaquindox------</v>
      </c>
      <c r="G474" s="143" t="str" cm="1">
        <f t="array" ref="G474">IFERROR(SUBSTITUTE(_xlfn.CHOOSECOLS(_xlfn.TEXTSPLIT(_xlfn.TEXTJOIN("|",,F474),"Feed Ingredient--","|",TRUE),2),"----",""),"")</f>
        <v>Other Ingredients--Olaquindox--</v>
      </c>
      <c r="H474" s="143" t="str">
        <f t="shared" si="39"/>
        <v>Other Ingredients--Olaquindox</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AOM_001825$Other Ingredients--Olaquindox</v>
      </c>
      <c r="L474" s="145" t="str">
        <v>AOM_001256$Crop Product--Vegetable Products--Fluted Pumpkin--Fluted Pumpkin Leaves</v>
      </c>
      <c r="M474" s="145" t="str" cm="1">
        <f t="array" ref="M474:N474">IF(L474&lt;&gt;"",_xlfn.TEXTSPLIT(L474, "$"),"")</f>
        <v>AOM_001256</v>
      </c>
      <c r="N474" s="145" t="str">
        <v>Crop Product--Vegetable Products--Fluted Pumpkin--Fluted Pumpkin Leaves</v>
      </c>
      <c r="O474" s="145" t="str" cm="1">
        <f t="array" ref="O474">IF(L474&lt;&gt;"",_xlfn.CHOOSECOLS(_xlfn.TEXTSPLIT(N474,"--"),1),"")</f>
        <v>Crop Product</v>
      </c>
      <c r="P474" s="145" t="str" cm="1">
        <f t="array" ref="P474">IF(L474&lt;&gt;"",IFERROR(_xlfn.CHOOSECOLS(_xlfn.TEXTSPLIT(N474,"--"),2),""),"")</f>
        <v>Vegetable Products</v>
      </c>
      <c r="Q474" s="145" t="str">
        <f t="shared" si="42"/>
        <v>Fluted Pumpkin--Fluted Pumpkin Leaves</v>
      </c>
    </row>
    <row r="475" spans="1:17" ht="15" thickBot="1" x14ac:dyDescent="0.4">
      <c r="A475" s="144" t="str">
        <v>AOM_001838</v>
      </c>
      <c r="B475" s="144" t="str">
        <v>Biscuit Waste</v>
      </c>
      <c r="C475" s="144" t="str">
        <v/>
      </c>
      <c r="D475" s="144" t="str">
        <v/>
      </c>
      <c r="E475" s="144" t="str">
        <f t="shared" si="38"/>
        <v/>
      </c>
      <c r="F475" s="144" t="str">
        <v>Management--Livestock Management--Feed Characteristic--Feed Composition--Feed Ingredient--Other Ingredients--Processed Food Byrpoducts--Biscuit Waste----</v>
      </c>
      <c r="G475" s="143" t="str" cm="1">
        <f t="array" ref="G475">IFERROR(SUBSTITUTE(_xlfn.CHOOSECOLS(_xlfn.TEXTSPLIT(_xlfn.TEXTJOIN("|",,F475),"Feed Ingredient--","|",TRUE),2),"----",""),"")</f>
        <v>Other Ingredients--Processed Food Byrpoducts--Biscuit Waste</v>
      </c>
      <c r="H475" s="143" t="str">
        <f t="shared" si="39"/>
        <v>Other Ingredients--Processed Food Byrpoducts--Biscuit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AOM_001838$Other Ingredients--Processed Food Byrpoducts--Biscuit Waste</v>
      </c>
      <c r="L475" s="144" t="str">
        <v>AOM_001256$Crop Product--Vegetable Products--Fluted Pumpkin--Telfairia occidentalis Leaves</v>
      </c>
      <c r="M475" s="144" t="str" cm="1">
        <f t="array" ref="M475:N475">IF(L475&lt;&gt;"",_xlfn.TEXTSPLIT(L475, "$"),"")</f>
        <v>AOM_001256</v>
      </c>
      <c r="N475" s="144" t="str">
        <v>Crop Product--Vegetable Products--Fluted Pumpkin--Telfairia occidentalis Leaves</v>
      </c>
      <c r="O475" s="144" t="str" cm="1">
        <f t="array" ref="O475">IF(L475&lt;&gt;"",_xlfn.CHOOSECOLS(_xlfn.TEXTSPLIT(N475,"--"),1),"")</f>
        <v>Crop Product</v>
      </c>
      <c r="P475" s="144" t="str" cm="1">
        <f t="array" ref="P475">IF(L475&lt;&gt;"",IFERROR(_xlfn.CHOOSECOLS(_xlfn.TEXTSPLIT(N475,"--"),2),""),"")</f>
        <v>Vegetable Products</v>
      </c>
      <c r="Q475" s="144" t="str">
        <f t="shared" si="42"/>
        <v>Fluted Pumpkin--Telfairia occidentalis Leaves</v>
      </c>
    </row>
    <row r="476" spans="1:17" ht="15" thickBot="1" x14ac:dyDescent="0.4">
      <c r="A476" s="145" t="str">
        <v>AOM_001827</v>
      </c>
      <c r="B476" s="145" t="str">
        <v>Popcorn Waste</v>
      </c>
      <c r="C476" s="145" t="str">
        <v/>
      </c>
      <c r="D476" s="145" t="str">
        <v/>
      </c>
      <c r="E476" s="145" t="str">
        <f t="shared" si="38"/>
        <v/>
      </c>
      <c r="F476" s="145" t="str">
        <v>Management--Livestock Management--Feed Characteristic--Feed Composition--Feed Ingredient--Other Ingredients--Processed Food Byrpoducts--Popcorn Waste----</v>
      </c>
      <c r="G476" s="143" t="str" cm="1">
        <f t="array" ref="G476">IFERROR(SUBSTITUTE(_xlfn.CHOOSECOLS(_xlfn.TEXTSPLIT(_xlfn.TEXTJOIN("|",,F476),"Feed Ingredient--","|",TRUE),2),"----",""),"")</f>
        <v>Other Ingredients--Processed Food Byrpoducts--Popcorn Waste</v>
      </c>
      <c r="H476" s="143" t="str">
        <f t="shared" si="39"/>
        <v>Other Ingredients--Processed Food Byrpoducts--Popcorn Waste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AOM_001827$Other Ingredients--Processed Food Byrpoducts--Popcorn Waste</v>
      </c>
      <c r="L476" s="145" t="str">
        <v>AOM_001359$Crop Product--Vegetable Products--Onion--Onion Bulb</v>
      </c>
      <c r="M476" s="145" t="str" cm="1">
        <f t="array" ref="M476:N476">IF(L476&lt;&gt;"",_xlfn.TEXTSPLIT(L476, "$"),"")</f>
        <v>AOM_001359</v>
      </c>
      <c r="N476" s="145" t="str">
        <v>Crop Product--Vegetable Products--Onion--Onion Bulb</v>
      </c>
      <c r="O476" s="145" t="str" cm="1">
        <f t="array" ref="O476">IF(L476&lt;&gt;"",_xlfn.CHOOSECOLS(_xlfn.TEXTSPLIT(N476,"--"),1),"")</f>
        <v>Crop Product</v>
      </c>
      <c r="P476" s="145" t="str" cm="1">
        <f t="array" ref="P476">IF(L476&lt;&gt;"",IFERROR(_xlfn.CHOOSECOLS(_xlfn.TEXTSPLIT(N476,"--"),2),""),"")</f>
        <v>Vegetable Products</v>
      </c>
      <c r="Q476" s="145" t="str">
        <f t="shared" si="42"/>
        <v>Onion--Onion Bulb</v>
      </c>
    </row>
    <row r="477" spans="1:17" ht="15" thickBot="1" x14ac:dyDescent="0.4">
      <c r="A477" s="144" t="str">
        <v>AOM_001831</v>
      </c>
      <c r="B477" s="144" t="str">
        <v>Vitalite</v>
      </c>
      <c r="C477" s="144" t="str">
        <v/>
      </c>
      <c r="D477" s="144" t="str">
        <v/>
      </c>
      <c r="E477" s="144" t="str">
        <f t="shared" si="38"/>
        <v/>
      </c>
      <c r="F477" s="144" t="str">
        <v>Management--Livestock Management--Feed Characteristic--Feed Composition--Feed Ingredient--Other Ingredients--Processed Food Byrpoducts--Vitalite----</v>
      </c>
      <c r="G477" s="143" t="str" cm="1">
        <f t="array" ref="G477">IFERROR(SUBSTITUTE(_xlfn.CHOOSECOLS(_xlfn.TEXTSPLIT(_xlfn.TEXTJOIN("|",,F477),"Feed Ingredient--","|",TRUE),2),"----",""),"")</f>
        <v>Other Ingredients--Processed Food Byrpoducts--Vitalite</v>
      </c>
      <c r="H477" s="143" t="str">
        <f t="shared" si="39"/>
        <v>Other Ingredients--Processed Food Byrpoducts--Vitalite</v>
      </c>
      <c r="I477" s="143">
        <f t="shared" si="40"/>
        <v>2</v>
      </c>
      <c r="J477" s="143" t="str">
        <f t="shared" si="41"/>
        <v>Other Ingredients--Processed Food Byrpoducts</v>
      </c>
      <c r="K477" s="143" t="str" cm="1">
        <f t="array" ref="K477">IF(G477&lt;&gt;"",_xlfn.TEXTJOIN(";",TRUE,
CONCATENATE(A477,"$",H477),
IF(E477="","",IF(I477&lt;&gt;0,CONCATENATE(A477,"$",J477,"--",_xlfn.TEXTSPLIT(E477,";",TRUE,FALSE)),CONCATENATE(A477,"$",_xlfn.TEXTSPLIT(E477,";",TRUE,FALSE))))),"")</f>
        <v>AOM_001831$Other Ingredients--Processed Food Byrpoducts--Vitalite</v>
      </c>
      <c r="L477" s="144" t="str">
        <v>AOM_001359$Crop Product--Vegetable Products--Onion--Allium cepa Bulb</v>
      </c>
      <c r="M477" s="144" t="str" cm="1">
        <f t="array" ref="M477:N477">IF(L477&lt;&gt;"",_xlfn.TEXTSPLIT(L477, "$"),"")</f>
        <v>AOM_001359</v>
      </c>
      <c r="N477" s="144" t="str">
        <v>Crop Product--Vegetable Products--Onion--Allium cepa Bulb</v>
      </c>
      <c r="O477" s="144" t="str" cm="1">
        <f t="array" ref="O477">IF(L477&lt;&gt;"",_xlfn.CHOOSECOLS(_xlfn.TEXTSPLIT(N477,"--"),1),"")</f>
        <v>Crop Product</v>
      </c>
      <c r="P477" s="144" t="str" cm="1">
        <f t="array" ref="P477">IF(L477&lt;&gt;"",IFERROR(_xlfn.CHOOSECOLS(_xlfn.TEXTSPLIT(N477,"--"),2),""),"")</f>
        <v>Vegetable Products</v>
      </c>
      <c r="Q477" s="144" t="str">
        <f t="shared" si="42"/>
        <v>Onion--Allium cepa Bulb</v>
      </c>
    </row>
    <row r="478" spans="1:17" ht="15" thickBot="1" x14ac:dyDescent="0.4">
      <c r="A478" s="145" t="str">
        <v>AOM_001867</v>
      </c>
      <c r="B478" s="145" t="str">
        <v>Sand</v>
      </c>
      <c r="C478" s="145" t="str">
        <v/>
      </c>
      <c r="D478" s="145" t="str">
        <v/>
      </c>
      <c r="E478" s="145" t="str">
        <f t="shared" si="38"/>
        <v/>
      </c>
      <c r="F478" s="145" t="str">
        <v>Management--Livestock Management--Feed Characteristic--Feed Composition--Feed Ingredient--Other Ingredients--Sand------</v>
      </c>
      <c r="G478" s="143" t="str" cm="1">
        <f t="array" ref="G478">IFERROR(SUBSTITUTE(_xlfn.CHOOSECOLS(_xlfn.TEXTSPLIT(_xlfn.TEXTJOIN("|",,F478),"Feed Ingredient--","|",TRUE),2),"----",""),"")</f>
        <v>Other Ingredients--Sand--</v>
      </c>
      <c r="H478" s="143" t="str">
        <f t="shared" si="39"/>
        <v>Other Ingredients--Sand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AOM_001867$Other Ingredients--Sand</v>
      </c>
      <c r="L478" s="145" t="str">
        <v>AOM_001783$Crop Product--Vegetable Products--Scarlet Eggplant--Scarlet Eggplant Market Waste</v>
      </c>
      <c r="M478" s="145" t="str" cm="1">
        <f t="array" ref="M478:N478">IF(L478&lt;&gt;"",_xlfn.TEXTSPLIT(L478, "$"),"")</f>
        <v>AOM_001783</v>
      </c>
      <c r="N478" s="145" t="str">
        <v>Crop Product--Vegetable Products--Scarlet Eggplant--Scarlet Eggplant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Eggplant--Scarlet Eggplant Market Waste</v>
      </c>
    </row>
    <row r="479" spans="1:17" ht="15" thickBot="1" x14ac:dyDescent="0.4">
      <c r="A479" s="144" t="str">
        <v>AOM_001832</v>
      </c>
      <c r="B479" s="144" t="str">
        <v>Starch</v>
      </c>
      <c r="C479" s="144" t="str">
        <v/>
      </c>
      <c r="D479" s="144" t="str">
        <v/>
      </c>
      <c r="E479" s="144" t="str">
        <f t="shared" si="38"/>
        <v/>
      </c>
      <c r="F479" s="144" t="str">
        <v>Management--Livestock Management--Feed Characteristic--Feed Composition--Feed Ingredient--Other Ingredients--Starch------</v>
      </c>
      <c r="G479" s="143" t="str" cm="1">
        <f t="array" ref="G479">IFERROR(SUBSTITUTE(_xlfn.CHOOSECOLS(_xlfn.TEXTSPLIT(_xlfn.TEXTJOIN("|",,F479),"Feed Ingredient--","|",TRUE),2),"----",""),"")</f>
        <v>Other Ingredients--Starch--</v>
      </c>
      <c r="H479" s="143" t="str">
        <f t="shared" si="39"/>
        <v>Other Ingredients--Starch</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AOM_001832$Other Ingredients--Starch</v>
      </c>
      <c r="L479" s="144" t="str">
        <v>AOM_001783$Crop Product--Vegetable Products--Scarlet Eggplant--Solanum aethiopicum Market Waste</v>
      </c>
      <c r="M479" s="144" t="str" cm="1">
        <f t="array" ref="M479:N479">IF(L479&lt;&gt;"",_xlfn.TEXTSPLIT(L479, "$"),"")</f>
        <v>AOM_001783</v>
      </c>
      <c r="N479" s="144" t="str">
        <v>Crop Product--Vegetable Products--Scarlet Eggplant--Solanum aethiopicum Market Waste</v>
      </c>
      <c r="O479" s="144" t="str" cm="1">
        <f t="array" ref="O479">IF(L479&lt;&gt;"",_xlfn.CHOOSECOLS(_xlfn.TEXTSPLIT(N479,"--"),1),"")</f>
        <v>Crop Product</v>
      </c>
      <c r="P479" s="144" t="str" cm="1">
        <f t="array" ref="P479">IF(L479&lt;&gt;"",IFERROR(_xlfn.CHOOSECOLS(_xlfn.TEXTSPLIT(N479,"--"),2),""),"")</f>
        <v>Vegetable Products</v>
      </c>
      <c r="Q479" s="144" t="str">
        <f t="shared" si="42"/>
        <v>Scarlet Eggplant--Solanum aethiopicum Market Waste</v>
      </c>
    </row>
    <row r="480" spans="1:17" ht="15" thickBot="1" x14ac:dyDescent="0.4">
      <c r="A480" s="145" t="str">
        <v>AOM_001868</v>
      </c>
      <c r="B480" s="145" t="str">
        <v>Toxynil</v>
      </c>
      <c r="C480" s="145" t="str">
        <v/>
      </c>
      <c r="D480" s="145" t="str">
        <v/>
      </c>
      <c r="E480" s="145" t="str">
        <f t="shared" si="38"/>
        <v/>
      </c>
      <c r="F480" s="145" t="str">
        <v>Management--Livestock Management--Feed Characteristic--Feed Composition--Feed Ingredient--Other Ingredients--Toxynil------</v>
      </c>
      <c r="G480" s="143" t="str" cm="1">
        <f t="array" ref="G480">IFERROR(SUBSTITUTE(_xlfn.CHOOSECOLS(_xlfn.TEXTSPLIT(_xlfn.TEXTJOIN("|",,F480),"Feed Ingredient--","|",TRUE),2),"----",""),"")</f>
        <v>Other Ingredients--Toxynil--</v>
      </c>
      <c r="H480" s="143" t="str">
        <f t="shared" si="39"/>
        <v>Other Ingredients--Toxynil</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AOM_001868$Other Ingredients--Toxynil</v>
      </c>
      <c r="L480" s="145" t="str">
        <v>AOM_001360$Crop Product--Vegetable Products--Scarlet Eggplant</v>
      </c>
      <c r="M480" s="145" t="str" cm="1">
        <f t="array" ref="M480:N480">IF(L480&lt;&gt;"",_xlfn.TEXTSPLIT(L480, "$"),"")</f>
        <v>AOM_001360</v>
      </c>
      <c r="N480" s="145" t="str">
        <v>Crop Product--Vegetable Products--Scarlet Eggplant</v>
      </c>
      <c r="O480" s="145" t="str" cm="1">
        <f t="array" ref="O480">IF(L480&lt;&gt;"",_xlfn.CHOOSECOLS(_xlfn.TEXTSPLIT(N480,"--"),1),"")</f>
        <v>Crop Product</v>
      </c>
      <c r="P480" s="145" t="str" cm="1">
        <f t="array" ref="P480">IF(L480&lt;&gt;"",IFERROR(_xlfn.CHOOSECOLS(_xlfn.TEXTSPLIT(N480,"--"),2),""),"")</f>
        <v>Vegetable Products</v>
      </c>
      <c r="Q480" s="145" t="str">
        <f t="shared" si="42"/>
        <v>Scarlet Eggplant</v>
      </c>
    </row>
    <row r="481" spans="1:17" ht="15" thickBot="1" x14ac:dyDescent="0.4">
      <c r="A481" s="144" t="str">
        <v>AOM_001917</v>
      </c>
      <c r="B481" s="144" t="str">
        <v>Unspecified Filler</v>
      </c>
      <c r="C481" s="144" t="str">
        <v/>
      </c>
      <c r="D481" s="144" t="str">
        <v/>
      </c>
      <c r="E481" s="144" t="str">
        <f t="shared" si="38"/>
        <v/>
      </c>
      <c r="F481" s="144" t="str">
        <v>Management--Livestock Management--Feed Characteristic--Feed Composition--Feed Ingredient--Other Ingredients--Unspecified Filler------</v>
      </c>
      <c r="G481" s="143" t="str" cm="1">
        <f t="array" ref="G481">IFERROR(SUBSTITUTE(_xlfn.CHOOSECOLS(_xlfn.TEXTSPLIT(_xlfn.TEXTJOIN("|",,F481),"Feed Ingredient--","|",TRUE),2),"----",""),"")</f>
        <v>Other Ingredients--Unspecified Filler--</v>
      </c>
      <c r="H481" s="143" t="str">
        <f t="shared" si="39"/>
        <v>Other Ingredients--Unspecified Filler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AOM_001917$Other Ingredients--Unspecified Filler</v>
      </c>
      <c r="L481" s="144" t="str">
        <v>AOM_001360$Crop Product--Vegetable Products--Ethiopian Eggplant</v>
      </c>
      <c r="M481" s="144" t="str" cm="1">
        <f t="array" ref="M481:N481">IF(L481&lt;&gt;"",_xlfn.TEXTSPLIT(L481, "$"),"")</f>
        <v>AOM_001360</v>
      </c>
      <c r="N481" s="144" t="str">
        <v>Crop Product--Vegetable Products--Ethiopian Eggplant</v>
      </c>
      <c r="O481" s="144" t="str" cm="1">
        <f t="array" ref="O481">IF(L481&lt;&gt;"",_xlfn.CHOOSECOLS(_xlfn.TEXTSPLIT(N481,"--"),1),"")</f>
        <v>Crop Product</v>
      </c>
      <c r="P481" s="144" t="str" cm="1">
        <f t="array" ref="P481">IF(L481&lt;&gt;"",IFERROR(_xlfn.CHOOSECOLS(_xlfn.TEXTSPLIT(N481,"--"),2),""),"")</f>
        <v>Vegetable Products</v>
      </c>
      <c r="Q481" s="144" t="str">
        <f t="shared" si="42"/>
        <v>Ethiopian Eggplant</v>
      </c>
    </row>
    <row r="482" spans="1:17" ht="15" thickBot="1" x14ac:dyDescent="0.4">
      <c r="A482" s="145" t="str">
        <v>AOM_001507</v>
      </c>
      <c r="B482" s="145" t="str">
        <v>Unspecified</v>
      </c>
      <c r="C482" s="145" t="str">
        <v/>
      </c>
      <c r="D482" s="145" t="str">
        <v/>
      </c>
      <c r="E482" s="145" t="str">
        <f t="shared" si="38"/>
        <v/>
      </c>
      <c r="F482" s="145" t="str">
        <v>Management--Livestock Management--Feed Characteristic--Feed Composition--Feed Ingredient--Other Ingredients--Unspecified------</v>
      </c>
      <c r="G482" s="143" t="str" cm="1">
        <f t="array" ref="G482">IFERROR(SUBSTITUTE(_xlfn.CHOOSECOLS(_xlfn.TEXTSPLIT(_xlfn.TEXTJOIN("|",,F482),"Feed Ingredient--","|",TRUE),2),"----",""),"")</f>
        <v>Other Ingredients--Unspecified--</v>
      </c>
      <c r="H482" s="143" t="str">
        <f t="shared" si="39"/>
        <v>Other Ingredients--Unspecified</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AOM_001507$Other Ingredients--Unspecified</v>
      </c>
      <c r="L482" s="145" t="str">
        <v>AOM_001360$Crop Product--Vegetable Products--Garden Egg</v>
      </c>
      <c r="M482" s="145" t="str" cm="1">
        <f t="array" ref="M482:N482">IF(L482&lt;&gt;"",_xlfn.TEXTSPLIT(L482, "$"),"")</f>
        <v>AOM_001360</v>
      </c>
      <c r="N482" s="145" t="str">
        <v>Crop Product--Vegetable Products--Garden Egg</v>
      </c>
      <c r="O482" s="145" t="str" cm="1">
        <f t="array" ref="O482">IF(L482&lt;&gt;"",_xlfn.CHOOSECOLS(_xlfn.TEXTSPLIT(N482,"--"),1),"")</f>
        <v>Crop Product</v>
      </c>
      <c r="P482" s="145" t="str" cm="1">
        <f t="array" ref="P482">IF(L482&lt;&gt;"",IFERROR(_xlfn.CHOOSECOLS(_xlfn.TEXTSPLIT(N482,"--"),2),""),"")</f>
        <v>Vegetable Products</v>
      </c>
      <c r="Q482" s="145" t="str">
        <f t="shared" si="42"/>
        <v>Garden Egg</v>
      </c>
    </row>
    <row r="483" spans="1:17" ht="15" thickBot="1" x14ac:dyDescent="0.4">
      <c r="A483" s="144" t="str">
        <v>AOM_001869</v>
      </c>
      <c r="B483" s="144" t="str">
        <v>Waste Activated Sludge</v>
      </c>
      <c r="C483" s="144" t="str">
        <v/>
      </c>
      <c r="D483" s="144" t="str">
        <v/>
      </c>
      <c r="E483" s="144" t="str">
        <f t="shared" si="38"/>
        <v/>
      </c>
      <c r="F483" s="144" t="str">
        <v>Management--Livestock Management--Feed Characteristic--Feed Composition--Feed Ingredient--Other Ingredients--Waste Activated Sludge------</v>
      </c>
      <c r="G483" s="143" t="str" cm="1">
        <f t="array" ref="G483">IFERROR(SUBSTITUTE(_xlfn.CHOOSECOLS(_xlfn.TEXTSPLIT(_xlfn.TEXTJOIN("|",,F483),"Feed Ingredient--","|",TRUE),2),"----",""),"")</f>
        <v>Other Ingredients--Waste Activated Sludge--</v>
      </c>
      <c r="H483" s="143" t="str">
        <f t="shared" si="39"/>
        <v>Other Ingredients--Waste Activated Sludge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AOM_001869$Other Ingredients--Waste Activated Sludge</v>
      </c>
      <c r="L483" s="144" t="str">
        <v>AOM_001360$Crop Product--Vegetable Products--Gilo</v>
      </c>
      <c r="M483" s="144" t="str" cm="1">
        <f t="array" ref="M483:N483">IF(L483&lt;&gt;"",_xlfn.TEXTSPLIT(L483, "$"),"")</f>
        <v>AOM_001360</v>
      </c>
      <c r="N483" s="144" t="str">
        <v>Crop Product--Vegetable Products--Gilo</v>
      </c>
      <c r="O483" s="144" t="str" cm="1">
        <f t="array" ref="O483">IF(L483&lt;&gt;"",_xlfn.CHOOSECOLS(_xlfn.TEXTSPLIT(N483,"--"),1),"")</f>
        <v>Crop Product</v>
      </c>
      <c r="P483" s="144" t="str" cm="1">
        <f t="array" ref="P483">IF(L483&lt;&gt;"",IFERROR(_xlfn.CHOOSECOLS(_xlfn.TEXTSPLIT(N483,"--"),2),""),"")</f>
        <v>Vegetable Products</v>
      </c>
      <c r="Q483" s="144" t="str">
        <f t="shared" si="42"/>
        <v>Gilo</v>
      </c>
    </row>
    <row r="484" spans="1:17" ht="15" thickBot="1" x14ac:dyDescent="0.4">
      <c r="A484" s="145" t="str">
        <v>AOM_001921</v>
      </c>
      <c r="B484" s="145" t="str">
        <v>Vitalyte</v>
      </c>
      <c r="C484" s="145" t="str">
        <v/>
      </c>
      <c r="D484" s="145" t="str">
        <v/>
      </c>
      <c r="E484" s="145" t="str">
        <f t="shared" si="38"/>
        <v/>
      </c>
      <c r="F484" s="145" t="str">
        <v>Management--Livestock Management--Feed Characteristic--Feed Composition--Feed Ingredient--Other Ingredients--Vitalyte------</v>
      </c>
      <c r="G484" s="143" t="str" cm="1">
        <f t="array" ref="G484">IFERROR(SUBSTITUTE(_xlfn.CHOOSECOLS(_xlfn.TEXTSPLIT(_xlfn.TEXTJOIN("|",,F484),"Feed Ingredient--","|",TRUE),2),"----",""),"")</f>
        <v>Other Ingredients--Vitalyte--</v>
      </c>
      <c r="H484" s="143" t="str">
        <f t="shared" si="39"/>
        <v>Other Ingredients--Vitalyte</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AOM_001921$Other Ingredients--Vitalyte</v>
      </c>
      <c r="L484" s="145" t="str">
        <v>AOM_001360$Crop Product--Vegetable Products--Solanum aethiopicum</v>
      </c>
      <c r="M484" s="145" t="str" cm="1">
        <f t="array" ref="M484:N484">IF(L484&lt;&gt;"",_xlfn.TEXTSPLIT(L484, "$"),"")</f>
        <v>AOM_001360</v>
      </c>
      <c r="N484" s="145" t="str">
        <v>Crop Product--Vegetable Products--Solanum aethiopicum</v>
      </c>
      <c r="O484" s="145" t="str" cm="1">
        <f t="array" ref="O484">IF(L484&lt;&gt;"",_xlfn.CHOOSECOLS(_xlfn.TEXTSPLIT(N484,"--"),1),"")</f>
        <v>Crop Product</v>
      </c>
      <c r="P484" s="145" t="str" cm="1">
        <f t="array" ref="P484">IF(L484&lt;&gt;"",IFERROR(_xlfn.CHOOSECOLS(_xlfn.TEXTSPLIT(N484,"--"),2),""),"")</f>
        <v>Vegetable Products</v>
      </c>
      <c r="Q484" s="145" t="str">
        <f t="shared" si="42"/>
        <v>Solanum aethiopicum</v>
      </c>
    </row>
    <row r="485" spans="1:17" ht="15" thickBot="1" x14ac:dyDescent="0.4">
      <c r="A485" s="144" t="str">
        <v>AOM_001922</v>
      </c>
      <c r="B485" s="144" t="str">
        <v>Water</v>
      </c>
      <c r="C485" s="144" t="str">
        <v/>
      </c>
      <c r="D485" s="144" t="str">
        <v/>
      </c>
      <c r="E485" s="144" t="str">
        <f t="shared" si="38"/>
        <v/>
      </c>
      <c r="F485" s="144" t="str">
        <v>Management--Livestock Management--Feed Characteristic--Feed Composition--Feed Ingredient--Other Ingredients--Water------</v>
      </c>
      <c r="G485" s="143" t="str" cm="1">
        <f t="array" ref="G485">IFERROR(SUBSTITUTE(_xlfn.CHOOSECOLS(_xlfn.TEXTSPLIT(_xlfn.TEXTJOIN("|",,F485),"Feed Ingredient--","|",TRUE),2),"----",""),"")</f>
        <v>Other Ingredients--Water--</v>
      </c>
      <c r="H485" s="143" t="str">
        <f t="shared" si="39"/>
        <v>Other Ingredients--Water</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AOM_001922$Other Ingredients--Water</v>
      </c>
      <c r="L485" s="144" t="str">
        <v>AOM_000682$Forage Plants--Aquatic Plants--Water Hyacinth</v>
      </c>
      <c r="M485" s="144" t="str" cm="1">
        <f t="array" ref="M485:N485">IF(L485&lt;&gt;"",_xlfn.TEXTSPLIT(L485, "$"),"")</f>
        <v>AOM_000682</v>
      </c>
      <c r="N485" s="144" t="str">
        <v>Forage Plants--Aquatic Plants--Water Hyacinth</v>
      </c>
      <c r="O485" s="144" t="str" cm="1">
        <f t="array" ref="O485">IF(L485&lt;&gt;"",_xlfn.CHOOSECOLS(_xlfn.TEXTSPLIT(N485,"--"),1),"")</f>
        <v>Forage Plants</v>
      </c>
      <c r="P485" s="144" t="str" cm="1">
        <f t="array" ref="P485">IF(L485&lt;&gt;"",IFERROR(_xlfn.CHOOSECOLS(_xlfn.TEXTSPLIT(N485,"--"),2),""),"")</f>
        <v>Aquatic Plants</v>
      </c>
      <c r="Q485" s="144" t="str">
        <f t="shared" si="42"/>
        <v>Water Hyacinth</v>
      </c>
    </row>
    <row r="486" spans="1:17" ht="15" thickBot="1" x14ac:dyDescent="0.4">
      <c r="A486" s="145" t="str">
        <v>AOM_001824</v>
      </c>
      <c r="B486" s="145" t="str">
        <v>Wood Charcoal</v>
      </c>
      <c r="C486" s="145" t="str">
        <v/>
      </c>
      <c r="D486" s="145" t="str">
        <v/>
      </c>
      <c r="E486" s="145" t="str">
        <f t="shared" si="38"/>
        <v/>
      </c>
      <c r="F486" s="145" t="str">
        <v>Management--Livestock Management--Feed Characteristic--Feed Composition--Feed Ingredient--Other Ingredients--Wood Charcoal------</v>
      </c>
      <c r="G486" s="143" t="str" cm="1">
        <f t="array" ref="G486">IFERROR(SUBSTITUTE(_xlfn.CHOOSECOLS(_xlfn.TEXTSPLIT(_xlfn.TEXTJOIN("|",,F486),"Feed Ingredient--","|",TRUE),2),"----",""),"")</f>
        <v>Other Ingredients--Wood Charcoal--</v>
      </c>
      <c r="H486" s="143" t="str">
        <f t="shared" si="39"/>
        <v>Other Ingredients--Wood Charcoal</v>
      </c>
      <c r="I486" s="143">
        <f t="shared" si="40"/>
        <v>1</v>
      </c>
      <c r="J486" s="143" t="str">
        <f t="shared" si="41"/>
        <v>Other Ingredients</v>
      </c>
      <c r="K486" s="143" t="str" cm="1">
        <f t="array" ref="K486">IF(G486&lt;&gt;"",_xlfn.TEXTJOIN(";",TRUE,
CONCATENATE(A486,"$",H486),
IF(E486="","",IF(I486&lt;&gt;0,CONCATENATE(A486,"$",J486,"--",_xlfn.TEXTSPLIT(E486,";",TRUE,FALSE)),CONCATENATE(A486,"$",_xlfn.TEXTSPLIT(E486,";",TRUE,FALSE))))),"")</f>
        <v>AOM_001824$Other Ingredients--Wood Charcoal</v>
      </c>
      <c r="L486" s="145" t="str">
        <v>AOM_000682$Forage Plants--Aquatic Plants--Eichhornia crassipes</v>
      </c>
      <c r="M486" s="145" t="str" cm="1">
        <f t="array" ref="M486:N486">IF(L486&lt;&gt;"",_xlfn.TEXTSPLIT(L486, "$"),"")</f>
        <v>AOM_000682</v>
      </c>
      <c r="N486" s="145" t="str">
        <v>Forage Plants--Aquatic Plants--Eichhornia crassipes</v>
      </c>
      <c r="O486" s="145" t="str" cm="1">
        <f t="array" ref="O486">IF(L486&lt;&gt;"",_xlfn.CHOOSECOLS(_xlfn.TEXTSPLIT(N486,"--"),1),"")</f>
        <v>Forage Plants</v>
      </c>
      <c r="P486" s="145" t="str" cm="1">
        <f t="array" ref="P486">IF(L486&lt;&gt;"",IFERROR(_xlfn.CHOOSECOLS(_xlfn.TEXTSPLIT(N486,"--"),2),""),"")</f>
        <v>Aquatic Plants</v>
      </c>
      <c r="Q486" s="145" t="str">
        <f t="shared" si="42"/>
        <v>Eichhornia crassipes</v>
      </c>
    </row>
    <row r="487" spans="1:17" ht="15" thickBot="1" x14ac:dyDescent="0.4">
      <c r="A487" s="144" t="str">
        <v>AOM_001508</v>
      </c>
      <c r="B487" s="144" t="str">
        <v>Lactobacillus plantarium</v>
      </c>
      <c r="C487" s="144" t="str">
        <v/>
      </c>
      <c r="D487" s="144" t="str">
        <v>Lactobacillus plantarium</v>
      </c>
      <c r="E487" s="144" t="str">
        <f t="shared" si="38"/>
        <v>Lactobacillus plantarium</v>
      </c>
      <c r="F487" s="144" t="str">
        <v>Management--Livestock Management--Feed Characteristic--Feed Composition--Feed Ingredient--Prebiotic--Lactobacillus plantarium------</v>
      </c>
      <c r="G487" s="143" t="str" cm="1">
        <f t="array" ref="G487">IFERROR(SUBSTITUTE(_xlfn.CHOOSECOLS(_xlfn.TEXTSPLIT(_xlfn.TEXTJOIN("|",,F487),"Feed Ingredient--","|",TRUE),2),"----",""),"")</f>
        <v>Prebiotic--Lactobacillus plantarium--</v>
      </c>
      <c r="H487" s="143" t="str">
        <f t="shared" si="39"/>
        <v>Prebiotic--Lactobacillus plantarium</v>
      </c>
      <c r="I487" s="143">
        <f t="shared" si="40"/>
        <v>1</v>
      </c>
      <c r="J487" s="143" t="str">
        <f t="shared" si="41"/>
        <v>Prebiotic</v>
      </c>
      <c r="K487" s="143" t="str" cm="1">
        <f t="array" ref="K487">IF(G487&lt;&gt;"",_xlfn.TEXTJOIN(";",TRUE,
CONCATENATE(A487,"$",H487),
IF(E487="","",IF(I487&lt;&gt;0,CONCATENATE(A487,"$",J487,"--",_xlfn.TEXTSPLIT(E487,";",TRUE,FALSE)),CONCATENATE(A487,"$",_xlfn.TEXTSPLIT(E487,";",TRUE,FALSE))))),"")</f>
        <v>AOM_001508$Prebiotic--Lactobacillus plantarium;AOM_001508$Prebiotic--Lactobacillus plantarium</v>
      </c>
      <c r="L487" s="144" t="str">
        <v>AOM_001556$Forage Plants--Aquatic Plants--Lemna</v>
      </c>
      <c r="M487" s="144" t="str" cm="1">
        <f t="array" ref="M487:N487">IF(L487&lt;&gt;"",_xlfn.TEXTSPLIT(L487, "$"),"")</f>
        <v>AOM_001556</v>
      </c>
      <c r="N487" s="144" t="str">
        <v>Forage Plants--Aquatic Plants--Lemna</v>
      </c>
      <c r="O487" s="144" t="str" cm="1">
        <f t="array" ref="O487">IF(L487&lt;&gt;"",_xlfn.CHOOSECOLS(_xlfn.TEXTSPLIT(N487,"--"),1),"")</f>
        <v>Forage Plants</v>
      </c>
      <c r="P487" s="144" t="str" cm="1">
        <f t="array" ref="P487">IF(L487&lt;&gt;"",IFERROR(_xlfn.CHOOSECOLS(_xlfn.TEXTSPLIT(N487,"--"),2),""),"")</f>
        <v>Aquatic Plants</v>
      </c>
      <c r="Q487" s="144" t="str">
        <f t="shared" si="42"/>
        <v>Lemna</v>
      </c>
    </row>
    <row r="488" spans="1:17" ht="15" thickBot="1" x14ac:dyDescent="0.4">
      <c r="A488" s="145" t="str">
        <v>AOM_001420</v>
      </c>
      <c r="B488" s="145" t="str">
        <v>Saccharomyces cerevisiae</v>
      </c>
      <c r="C488" s="145" t="str">
        <v>Brewers Yeast;Spent Yeast</v>
      </c>
      <c r="D488" s="145" t="str">
        <v>Saccharomyces cerevisiae</v>
      </c>
      <c r="E488" s="145" t="str">
        <f t="shared" si="38"/>
        <v>Brewers Yeast;Spent Yeast;Saccharomyces cerevisiae</v>
      </c>
      <c r="F488" s="145" t="str">
        <v>Management--Livestock Management--Feed Characteristic--Feed Composition--Feed Ingredient--Probiotic--Saccharomyces cerevisiae------</v>
      </c>
      <c r="G488" s="143" t="str" cm="1">
        <f t="array" ref="G488">IFERROR(SUBSTITUTE(_xlfn.CHOOSECOLS(_xlfn.TEXTSPLIT(_xlfn.TEXTJOIN("|",,F488),"Feed Ingredient--","|",TRUE),2),"----",""),"")</f>
        <v>Probiotic--Saccharomyces cerevisiae--</v>
      </c>
      <c r="H488" s="143" t="str">
        <f t="shared" si="39"/>
        <v>Probiotic--Saccharomyces cerevisiae</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AOM_001420$Probiotic--Saccharomyces cerevisiae;AOM_001420$Probiotic--Brewers Yeast;AOM_001420$Probiotic--Spent Yeast;AOM_001420$Probiotic--Saccharomyces cerevisiae</v>
      </c>
      <c r="L488" s="145" t="str">
        <v>AOM_001556$Forage Plants--Aquatic Plants--Duckweed</v>
      </c>
      <c r="M488" s="145" t="str" cm="1">
        <f t="array" ref="M488:N488">IF(L488&lt;&gt;"",_xlfn.TEXTSPLIT(L488, "$"),"")</f>
        <v>AOM_001556</v>
      </c>
      <c r="N488" s="145" t="str">
        <v>Forage Plants--Aquatic Plants--Duckweed</v>
      </c>
      <c r="O488" s="145" t="str" cm="1">
        <f t="array" ref="O488">IF(L488&lt;&gt;"",_xlfn.CHOOSECOLS(_xlfn.TEXTSPLIT(N488,"--"),1),"")</f>
        <v>Forage Plants</v>
      </c>
      <c r="P488" s="145" t="str" cm="1">
        <f t="array" ref="P488">IF(L488&lt;&gt;"",IFERROR(_xlfn.CHOOSECOLS(_xlfn.TEXTSPLIT(N488,"--"),2),""),"")</f>
        <v>Aquatic Plants</v>
      </c>
      <c r="Q488" s="145" t="str">
        <f t="shared" si="42"/>
        <v>Duckweed</v>
      </c>
    </row>
    <row r="489" spans="1:17" ht="15" thickBot="1" x14ac:dyDescent="0.4">
      <c r="A489" s="144" t="str">
        <v>AOM_001421</v>
      </c>
      <c r="B489" s="144" t="str">
        <v>Saccharomyces cerevisiae Slurry</v>
      </c>
      <c r="C489" s="144" t="str">
        <v>Brewers Yeast Slurry</v>
      </c>
      <c r="D489" s="144" t="str">
        <v>Saccharomyces cerevisiae Slurry</v>
      </c>
      <c r="E489" s="144" t="str">
        <f t="shared" si="38"/>
        <v>Brewers Yeast Slurry;Saccharomyces cerevisiae Slurry</v>
      </c>
      <c r="F489" s="144" t="str">
        <v>Management--Livestock Management--Feed Characteristic--Feed Composition--Feed Ingredient--Probiotic--Saccharomyces cerevisiae Slurry------</v>
      </c>
      <c r="G489" s="143" t="str" cm="1">
        <f t="array" ref="G489">IFERROR(SUBSTITUTE(_xlfn.CHOOSECOLS(_xlfn.TEXTSPLIT(_xlfn.TEXTJOIN("|",,F489),"Feed Ingredient--","|",TRUE),2),"----",""),"")</f>
        <v>Probiotic--Saccharomyces cerevisiae Slurry--</v>
      </c>
      <c r="H489" s="143" t="str">
        <f t="shared" si="39"/>
        <v>Probiotic--Saccharomyces cerevisiae Slurry</v>
      </c>
      <c r="I489" s="143">
        <f t="shared" si="40"/>
        <v>1</v>
      </c>
      <c r="J489" s="143" t="str">
        <f t="shared" si="41"/>
        <v>Probiotic</v>
      </c>
      <c r="K489" s="143" t="str" cm="1">
        <f t="array" ref="K489">IF(G489&lt;&gt;"",_xlfn.TEXTJOIN(";",TRUE,
CONCATENATE(A489,"$",H489),
IF(E489="","",IF(I489&lt;&gt;0,CONCATENATE(A489,"$",J489,"--",_xlfn.TEXTSPLIT(E489,";",TRUE,FALSE)),CONCATENATE(A489,"$",_xlfn.TEXTSPLIT(E489,";",TRUE,FALSE))))),"")</f>
        <v>AOM_001421$Probiotic--Saccharomyces cerevisiae Slurry;AOM_001421$Probiotic--Brewers Yeast Slurry;AOM_001421$Probiotic--Saccharomyces cerevisiae Slurry</v>
      </c>
      <c r="L489" s="144" t="str">
        <v>AOM_001556$Forage Plants--Aquatic Plants--Lemna spp</v>
      </c>
      <c r="M489" s="144" t="str" cm="1">
        <f t="array" ref="M489:N489">IF(L489&lt;&gt;"",_xlfn.TEXTSPLIT(L489, "$"),"")</f>
        <v>AOM_001556</v>
      </c>
      <c r="N489" s="144" t="str">
        <v>Forage Plants--Aquatic Plants--Lemna spp</v>
      </c>
      <c r="O489" s="144" t="str" cm="1">
        <f t="array" ref="O489">IF(L489&lt;&gt;"",_xlfn.CHOOSECOLS(_xlfn.TEXTSPLIT(N489,"--"),1),"")</f>
        <v>Forage Plants</v>
      </c>
      <c r="P489" s="144" t="str" cm="1">
        <f t="array" ref="P489">IF(L489&lt;&gt;"",IFERROR(_xlfn.CHOOSECOLS(_xlfn.TEXTSPLIT(N489,"--"),2),""),"")</f>
        <v>Aquatic Plants</v>
      </c>
      <c r="Q489" s="144" t="str">
        <f t="shared" si="42"/>
        <v>Lemna spp</v>
      </c>
    </row>
    <row r="490" spans="1:17" ht="15" thickBot="1" x14ac:dyDescent="0.4">
      <c r="A490" s="145" t="str">
        <v>AOM_001500</v>
      </c>
      <c r="B490" s="145" t="str">
        <v>ACTIPAL HP 1</v>
      </c>
      <c r="C490" s="145" t="str">
        <v/>
      </c>
      <c r="D490" s="145" t="str">
        <v/>
      </c>
      <c r="E490" s="145" t="str">
        <f t="shared" si="38"/>
        <v/>
      </c>
      <c r="F490" s="145" t="str">
        <v>Management--Livestock Management--Feed Characteristic--Feed Composition--Feed Ingredient--Preformulated Feed--ACTIPAL HP 1------</v>
      </c>
      <c r="G490" s="143" t="str" cm="1">
        <f t="array" ref="G490">IFERROR(SUBSTITUTE(_xlfn.CHOOSECOLS(_xlfn.TEXTSPLIT(_xlfn.TEXTJOIN("|",,F490),"Feed Ingredient--","|",TRUE),2),"----",""),"")</f>
        <v>Preformulated Feed--ACTIPAL HP 1--</v>
      </c>
      <c r="H490" s="143" t="str">
        <f t="shared" si="39"/>
        <v>Preformulated Feed--ACTIPAL HP 1</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AOM_001500$Preformulated Feed--ACTIPAL HP 1</v>
      </c>
      <c r="L490" s="145" t="str">
        <v>AOM_001557$Forage Plants--Aquatic Plants--Lemna minor</v>
      </c>
      <c r="M490" s="145" t="str" cm="1">
        <f t="array" ref="M490:N490">IF(L490&lt;&gt;"",_xlfn.TEXTSPLIT(L490, "$"),"")</f>
        <v>AOM_001557</v>
      </c>
      <c r="N490" s="145" t="str">
        <v>Forage Plants--Aquatic Plants--Lemna minor</v>
      </c>
      <c r="O490" s="145" t="str" cm="1">
        <f t="array" ref="O490">IF(L490&lt;&gt;"",_xlfn.CHOOSECOLS(_xlfn.TEXTSPLIT(N490,"--"),1),"")</f>
        <v>Forage Plants</v>
      </c>
      <c r="P490" s="145" t="str" cm="1">
        <f t="array" ref="P490">IF(L490&lt;&gt;"",IFERROR(_xlfn.CHOOSECOLS(_xlfn.TEXTSPLIT(N490,"--"),2),""),"")</f>
        <v>Aquatic Plants</v>
      </c>
      <c r="Q490" s="145" t="str">
        <f t="shared" si="42"/>
        <v>Lemna minor</v>
      </c>
    </row>
    <row r="491" spans="1:17" ht="15" thickBot="1" x14ac:dyDescent="0.4">
      <c r="A491" s="144" t="str">
        <v>AOM_001501</v>
      </c>
      <c r="B491" s="144" t="str">
        <v>AquaNutro Abalone Grower</v>
      </c>
      <c r="C491" s="144" t="str">
        <v/>
      </c>
      <c r="D491" s="144" t="str">
        <v/>
      </c>
      <c r="E491" s="144" t="str">
        <f t="shared" si="38"/>
        <v/>
      </c>
      <c r="F491" s="144" t="str">
        <v>Management--Livestock Management--Feed Characteristic--Feed Composition--Feed Ingredient--Preformulated Feed--AquaNutro Abalone Grower------</v>
      </c>
      <c r="G491" s="143" t="str" cm="1">
        <f t="array" ref="G491">IFERROR(SUBSTITUTE(_xlfn.CHOOSECOLS(_xlfn.TEXTSPLIT(_xlfn.TEXTJOIN("|",,F491),"Feed Ingredient--","|",TRUE),2),"----",""),"")</f>
        <v>Preformulated Feed--AquaNutro Abalone Grower--</v>
      </c>
      <c r="H491" s="143" t="str">
        <f t="shared" si="39"/>
        <v>Preformulated Feed--AquaNutro Abalone Grower</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AOM_001501$Preformulated Feed--AquaNutro Abalone Grower</v>
      </c>
      <c r="L491" s="144" t="str">
        <v>AOM_001851$Forage Plants--Aquatic Plants--Spirulina</v>
      </c>
      <c r="M491" s="144" t="str" cm="1">
        <f t="array" ref="M491:N491">IF(L491&lt;&gt;"",_xlfn.TEXTSPLIT(L491, "$"),"")</f>
        <v>AOM_001851</v>
      </c>
      <c r="N491" s="144" t="str">
        <v>Forage Plants--Aquatic Plants--Spirulina</v>
      </c>
      <c r="O491" s="144" t="str" cm="1">
        <f t="array" ref="O491">IF(L491&lt;&gt;"",_xlfn.CHOOSECOLS(_xlfn.TEXTSPLIT(N491,"--"),1),"")</f>
        <v>Forage Plants</v>
      </c>
      <c r="P491" s="144" t="str" cm="1">
        <f t="array" ref="P491">IF(L491&lt;&gt;"",IFERROR(_xlfn.CHOOSECOLS(_xlfn.TEXTSPLIT(N491,"--"),2),""),"")</f>
        <v>Aquatic Plants</v>
      </c>
      <c r="Q491" s="144" t="str">
        <f t="shared" si="42"/>
        <v>Spirulina</v>
      </c>
    </row>
    <row r="492" spans="1:17" ht="15" thickBot="1" x14ac:dyDescent="0.4">
      <c r="A492" s="145" t="str">
        <v>AOM_000798</v>
      </c>
      <c r="B492" s="145" t="str">
        <v>Beef Survival Meal</v>
      </c>
      <c r="C492" s="145" t="str">
        <v/>
      </c>
      <c r="D492" s="145" t="str">
        <v/>
      </c>
      <c r="E492" s="145" t="str">
        <f t="shared" si="38"/>
        <v/>
      </c>
      <c r="F492" s="145" t="str">
        <v>Management--Livestock Management--Feed Characteristic--Feed Composition--Feed Ingredient--Preformulated Feed--Beef Survival Meal------</v>
      </c>
      <c r="G492" s="143" t="str" cm="1">
        <f t="array" ref="G492">IFERROR(SUBSTITUTE(_xlfn.CHOOSECOLS(_xlfn.TEXTSPLIT(_xlfn.TEXTJOIN("|",,F492),"Feed Ingredient--","|",TRUE),2),"----",""),"")</f>
        <v>Preformulated Feed--Beef Survival Meal--</v>
      </c>
      <c r="H492" s="143" t="str">
        <f t="shared" si="39"/>
        <v>Preformulated Feed--Beef Survival Meal</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AOM_000798$Preformulated Feed--Beef Survival Meal</v>
      </c>
      <c r="L492" s="145" t="str">
        <v>AOM_001851$Forage Plants--Aquatic Plants--Arthrospir platensis</v>
      </c>
      <c r="M492" s="145" t="str" cm="1">
        <f t="array" ref="M492:N492">IF(L492&lt;&gt;"",_xlfn.TEXTSPLIT(L492, "$"),"")</f>
        <v>AOM_001851</v>
      </c>
      <c r="N492" s="145" t="str">
        <v>Forage Plants--Aquatic Plants--Arthrospir platensis</v>
      </c>
      <c r="O492" s="145" t="str" cm="1">
        <f t="array" ref="O492">IF(L492&lt;&gt;"",_xlfn.CHOOSECOLS(_xlfn.TEXTSPLIT(N492,"--"),1),"")</f>
        <v>Forage Plants</v>
      </c>
      <c r="P492" s="145" t="str" cm="1">
        <f t="array" ref="P492">IF(L492&lt;&gt;"",IFERROR(_xlfn.CHOOSECOLS(_xlfn.TEXTSPLIT(N492,"--"),2),""),"")</f>
        <v>Aquatic Plants</v>
      </c>
      <c r="Q492" s="145" t="str">
        <f t="shared" si="42"/>
        <v>Arthrospir platensis</v>
      </c>
    </row>
    <row r="493" spans="1:17" ht="15" thickBot="1" x14ac:dyDescent="0.4">
      <c r="A493" s="144" t="str">
        <v>AOM_002110</v>
      </c>
      <c r="B493" s="144" t="str">
        <v>Chick Mash</v>
      </c>
      <c r="C493" s="144" t="str">
        <v/>
      </c>
      <c r="D493" s="144" t="str">
        <v/>
      </c>
      <c r="E493" s="144" t="str">
        <f t="shared" si="38"/>
        <v/>
      </c>
      <c r="F493" s="144" t="str">
        <v>Management--Livestock Management--Feed Characteristic--Feed Composition--Feed Ingredient--Preformulated Feed--Chick Mash------</v>
      </c>
      <c r="G493" s="143" t="str" cm="1">
        <f t="array" ref="G493">IFERROR(SUBSTITUTE(_xlfn.CHOOSECOLS(_xlfn.TEXTSPLIT(_xlfn.TEXTJOIN("|",,F493),"Feed Ingredient--","|",TRUE),2),"----",""),"")</f>
        <v>Preformulated Feed--Chick Mash--</v>
      </c>
      <c r="H493" s="143" t="str">
        <f t="shared" si="39"/>
        <v>Preformulated Feed--Chick Mash</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AOM_002110$Preformulated Feed--Chick Mash</v>
      </c>
      <c r="L493" s="144" t="str">
        <v>AOM_001562$Forage Plants--Aquatic Plants--Ulva armoricana</v>
      </c>
      <c r="M493" s="144" t="str" cm="1">
        <f t="array" ref="M493:N493">IF(L493&lt;&gt;"",_xlfn.TEXTSPLIT(L493, "$"),"")</f>
        <v>AOM_001562</v>
      </c>
      <c r="N493" s="144" t="str">
        <v>Forage Plants--Aquatic Plants--Ulva armoricana</v>
      </c>
      <c r="O493" s="144" t="str" cm="1">
        <f t="array" ref="O493">IF(L493&lt;&gt;"",_xlfn.CHOOSECOLS(_xlfn.TEXTSPLIT(N493,"--"),1),"")</f>
        <v>Forage Plants</v>
      </c>
      <c r="P493" s="144" t="str" cm="1">
        <f t="array" ref="P493">IF(L493&lt;&gt;"",IFERROR(_xlfn.CHOOSECOLS(_xlfn.TEXTSPLIT(N493,"--"),2),""),"")</f>
        <v>Aquatic Plants</v>
      </c>
      <c r="Q493" s="144" t="str">
        <f t="shared" si="42"/>
        <v>Ulva armoricana</v>
      </c>
    </row>
    <row r="494" spans="1:17" ht="15" thickBot="1" x14ac:dyDescent="0.4">
      <c r="A494" s="145" t="str">
        <v>AOM_000799</v>
      </c>
      <c r="B494" s="145" t="str">
        <v>Commercial Feed</v>
      </c>
      <c r="C494" s="145" t="str">
        <v>Industrial Commercial Feed</v>
      </c>
      <c r="D494" s="145" t="str">
        <v/>
      </c>
      <c r="E494" s="145" t="str">
        <f t="shared" si="38"/>
        <v>Industrial Commercial Feed</v>
      </c>
      <c r="F494" s="145" t="str">
        <v>Management--Livestock Management--Feed Characteristic--Feed Composition--Feed Ingredient--Preformulated Feed--Commercial Feed------</v>
      </c>
      <c r="G494" s="143" t="str" cm="1">
        <f t="array" ref="G494">IFERROR(SUBSTITUTE(_xlfn.CHOOSECOLS(_xlfn.TEXTSPLIT(_xlfn.TEXTJOIN("|",,F494),"Feed Ingredient--","|",TRUE),2),"----",""),"")</f>
        <v>Preformulated Feed--Commercial Feed--</v>
      </c>
      <c r="H494" s="143" t="str">
        <f t="shared" si="39"/>
        <v>Preformulated Feed--Commercial Feed</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AOM_000799$Preformulated Feed--Commercial Feed;AOM_000799$Preformulated Feed--Industrial Commercial Feed</v>
      </c>
      <c r="L494" s="145" t="str">
        <v>AOM_001561$Forage Plants--Aquatic Plants--Ulva lactuca</v>
      </c>
      <c r="M494" s="145" t="str" cm="1">
        <f t="array" ref="M494:N494">IF(L494&lt;&gt;"",_xlfn.TEXTSPLIT(L494, "$"),"")</f>
        <v>AOM_001561</v>
      </c>
      <c r="N494" s="145" t="str">
        <v>Forage Plants--Aquatic Plants--Ulva lactuca</v>
      </c>
      <c r="O494" s="145" t="str" cm="1">
        <f t="array" ref="O494">IF(L494&lt;&gt;"",_xlfn.CHOOSECOLS(_xlfn.TEXTSPLIT(N494,"--"),1),"")</f>
        <v>Forage Plants</v>
      </c>
      <c r="P494" s="145" t="str" cm="1">
        <f t="array" ref="P494">IF(L494&lt;&gt;"",IFERROR(_xlfn.CHOOSECOLS(_xlfn.TEXTSPLIT(N494,"--"),2),""),"")</f>
        <v>Aquatic Plants</v>
      </c>
      <c r="Q494" s="145" t="str">
        <f t="shared" si="42"/>
        <v>Ulva lactuca</v>
      </c>
    </row>
    <row r="495" spans="1:17" ht="15" thickBot="1" x14ac:dyDescent="0.4">
      <c r="A495" s="144" t="str">
        <v>AOM_000800</v>
      </c>
      <c r="B495" s="144" t="str">
        <v>Concentrate</v>
      </c>
      <c r="C495" s="144" t="str">
        <v/>
      </c>
      <c r="D495" s="144" t="str">
        <v/>
      </c>
      <c r="E495" s="144" t="str">
        <f t="shared" si="38"/>
        <v/>
      </c>
      <c r="F495" s="144" t="str">
        <v>Management--Livestock Management--Feed Characteristic--Feed Composition--Feed Ingredient--Preformulated Feed--Concentrate------</v>
      </c>
      <c r="G495" s="143" t="str" cm="1">
        <f t="array" ref="G495">IFERROR(SUBSTITUTE(_xlfn.CHOOSECOLS(_xlfn.TEXTSPLIT(_xlfn.TEXTJOIN("|",,F495),"Feed Ingredient--","|",TRUE),2),"----",""),"")</f>
        <v>Preformulated Feed--Concentrate--</v>
      </c>
      <c r="H495" s="143" t="str">
        <f t="shared" si="39"/>
        <v>Preformulated Feed--Concentrate</v>
      </c>
      <c r="I495" s="143">
        <f t="shared" si="40"/>
        <v>1</v>
      </c>
      <c r="J495" s="143" t="str">
        <f t="shared" si="41"/>
        <v>Preformulated Feed</v>
      </c>
      <c r="K495" s="143" t="str" cm="1">
        <f t="array" ref="K495">IF(G495&lt;&gt;"",_xlfn.TEXTJOIN(";",TRUE,
CONCATENATE(A495,"$",H495),
IF(E495="","",IF(I495&lt;&gt;0,CONCATENATE(A495,"$",J495,"--",_xlfn.TEXTSPLIT(E495,";",TRUE,FALSE)),CONCATENATE(A495,"$",_xlfn.TEXTSPLIT(E495,";",TRUE,FALSE))))),"")</f>
        <v>AOM_000800$Preformulated Feed--Concentrate</v>
      </c>
      <c r="L495" s="144" t="str">
        <v>AOM_001561$Forage Plants--Aquatic Plants--Sea Lettuce</v>
      </c>
      <c r="M495" s="144" t="str" cm="1">
        <f t="array" ref="M495:N495">IF(L495&lt;&gt;"",_xlfn.TEXTSPLIT(L495, "$"),"")</f>
        <v>AOM_001561</v>
      </c>
      <c r="N495" s="144" t="str">
        <v>Forage Plants--Aquatic Plants--Sea Lettuce</v>
      </c>
      <c r="O495" s="144" t="str" cm="1">
        <f t="array" ref="O495">IF(L495&lt;&gt;"",_xlfn.CHOOSECOLS(_xlfn.TEXTSPLIT(N495,"--"),1),"")</f>
        <v>Forage Plants</v>
      </c>
      <c r="P495" s="144" t="str" cm="1">
        <f t="array" ref="P495">IF(L495&lt;&gt;"",IFERROR(_xlfn.CHOOSECOLS(_xlfn.TEXTSPLIT(N495,"--"),2),""),"")</f>
        <v>Aquatic Plants</v>
      </c>
      <c r="Q495" s="144" t="str">
        <f t="shared" si="42"/>
        <v>Sea Lettuce</v>
      </c>
    </row>
    <row r="496" spans="1:17" ht="15" thickBot="1" x14ac:dyDescent="0.4">
      <c r="A496" s="145" t="str">
        <v>AOM_001493</v>
      </c>
      <c r="B496" s="145" t="str">
        <v>Growers Concentrate</v>
      </c>
      <c r="C496" s="145" t="str">
        <v/>
      </c>
      <c r="D496" s="145" t="str">
        <v/>
      </c>
      <c r="E496" s="145" t="str">
        <f t="shared" si="38"/>
        <v/>
      </c>
      <c r="F496" s="145" t="str">
        <v>Management--Livestock Management--Feed Characteristic--Feed Composition--Feed Ingredient--Preformulated Feed--Concentrate--Growers Concentrate----</v>
      </c>
      <c r="G496" s="143" t="str" cm="1">
        <f t="array" ref="G496">IFERROR(SUBSTITUTE(_xlfn.CHOOSECOLS(_xlfn.TEXTSPLIT(_xlfn.TEXTJOIN("|",,F496),"Feed Ingredient--","|",TRUE),2),"----",""),"")</f>
        <v>Preformulated Feed--Concentrate--Growers Concentrate</v>
      </c>
      <c r="H496" s="143" t="str">
        <f t="shared" si="39"/>
        <v>Preformulated Feed--Concentrate--Growers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AOM_001493$Preformulated Feed--Concentrate--Growers Concentrate</v>
      </c>
      <c r="L496" s="145" t="str">
        <v>AOM_001563$Forage Plants--Aquatic Plants--Ulva rigida</v>
      </c>
      <c r="M496" s="145" t="str" cm="1">
        <f t="array" ref="M496:N496">IF(L496&lt;&gt;"",_xlfn.TEXTSPLIT(L496, "$"),"")</f>
        <v>AOM_001563</v>
      </c>
      <c r="N496" s="145" t="str">
        <v>Forage Plants--Aquatic Plants--Ulva rigida</v>
      </c>
      <c r="O496" s="145" t="str" cm="1">
        <f t="array" ref="O496">IF(L496&lt;&gt;"",_xlfn.CHOOSECOLS(_xlfn.TEXTSPLIT(N496,"--"),1),"")</f>
        <v>Forage Plants</v>
      </c>
      <c r="P496" s="145" t="str" cm="1">
        <f t="array" ref="P496">IF(L496&lt;&gt;"",IFERROR(_xlfn.CHOOSECOLS(_xlfn.TEXTSPLIT(N496,"--"),2),""),"")</f>
        <v>Aquatic Plants</v>
      </c>
      <c r="Q496" s="145" t="str">
        <f t="shared" si="42"/>
        <v>Ulva rigida</v>
      </c>
    </row>
    <row r="497" spans="1:17" ht="15" thickBot="1" x14ac:dyDescent="0.4">
      <c r="A497" s="144" t="str">
        <v>AOM_000805</v>
      </c>
      <c r="B497" s="144" t="str">
        <v>Imported Concentrate</v>
      </c>
      <c r="C497" s="144" t="str">
        <v/>
      </c>
      <c r="D497" s="144" t="str">
        <v/>
      </c>
      <c r="E497" s="144" t="str">
        <f t="shared" si="38"/>
        <v/>
      </c>
      <c r="F497" s="144" t="str">
        <v>Management--Livestock Management--Feed Characteristic--Feed Composition--Feed Ingredient--Preformulated Feed--Concentrate--Imported Concentrate----</v>
      </c>
      <c r="G497" s="143" t="str" cm="1">
        <f t="array" ref="G497">IFERROR(SUBSTITUTE(_xlfn.CHOOSECOLS(_xlfn.TEXTSPLIT(_xlfn.TEXTJOIN("|",,F497),"Feed Ingredient--","|",TRUE),2),"----",""),"")</f>
        <v>Preformulated Feed--Concentrate--Imported Concentrate</v>
      </c>
      <c r="H497" s="143" t="str">
        <f t="shared" si="39"/>
        <v>Preformulated Feed--Concentrate--Imported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AOM_000805$Preformulated Feed--Concentrate--Imported Concentrate</v>
      </c>
      <c r="L497" s="144" t="str">
        <v>AOM_001565$Forage Plants--Aquatic Plants--Vallisneria aethiopica</v>
      </c>
      <c r="M497" s="144" t="str" cm="1">
        <f t="array" ref="M497:N497">IF(L497&lt;&gt;"",_xlfn.TEXTSPLIT(L497, "$"),"")</f>
        <v>AOM_001565</v>
      </c>
      <c r="N497" s="144" t="str">
        <v>Forage Plants--Aquatic Plants--Vallisneria aethiopica</v>
      </c>
      <c r="O497" s="144" t="str" cm="1">
        <f t="array" ref="O497">IF(L497&lt;&gt;"",_xlfn.CHOOSECOLS(_xlfn.TEXTSPLIT(N497,"--"),1),"")</f>
        <v>Forage Plants</v>
      </c>
      <c r="P497" s="144" t="str" cm="1">
        <f t="array" ref="P497">IF(L497&lt;&gt;"",IFERROR(_xlfn.CHOOSECOLS(_xlfn.TEXTSPLIT(N497,"--"),2),""),"")</f>
        <v>Aquatic Plants</v>
      </c>
      <c r="Q497" s="144" t="str">
        <f t="shared" si="42"/>
        <v>Vallisneria aethiopica</v>
      </c>
    </row>
    <row r="498" spans="1:17" ht="15" thickBot="1" x14ac:dyDescent="0.4">
      <c r="A498" s="145" t="str">
        <v>AOM_001492</v>
      </c>
      <c r="B498" s="145" t="str">
        <v>Protein-Mineral Concentrate</v>
      </c>
      <c r="C498" s="145" t="str">
        <v/>
      </c>
      <c r="D498" s="145" t="str">
        <v/>
      </c>
      <c r="E498" s="145" t="str">
        <f t="shared" si="38"/>
        <v/>
      </c>
      <c r="F498" s="145" t="str">
        <v>Management--Livestock Management--Feed Characteristic--Feed Composition--Feed Ingredient--Preformulated Feed--Concentrate--Protein-Mineral Concentrate----</v>
      </c>
      <c r="G498" s="143" t="str" cm="1">
        <f t="array" ref="G498">IFERROR(SUBSTITUTE(_xlfn.CHOOSECOLS(_xlfn.TEXTSPLIT(_xlfn.TEXTJOIN("|",,F498),"Feed Ingredient--","|",TRUE),2),"----",""),"")</f>
        <v>Preformulated Feed--Concentrate--Protein-Mineral Concentrate</v>
      </c>
      <c r="H498" s="143" t="str">
        <f t="shared" si="39"/>
        <v>Preformulated Feed--Concentrate--Protein-Mineral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AOM_001492$Preformulated Feed--Concentrate--Protein-Mineral Concentrate</v>
      </c>
      <c r="L498" s="145" t="str">
        <v>AOM_001379$Forage Plants--Cereal and Grass Forages--Andropogon</v>
      </c>
      <c r="M498" s="145" t="str" cm="1">
        <f t="array" ref="M498:N498">IF(L498&lt;&gt;"",_xlfn.TEXTSPLIT(L498, "$"),"")</f>
        <v>AOM_001379</v>
      </c>
      <c r="N498" s="145" t="str">
        <v>Forage Plants--Cereal and Grass Forages--Andropogon</v>
      </c>
      <c r="O498" s="145" t="str" cm="1">
        <f t="array" ref="O498">IF(L498&lt;&gt;"",_xlfn.CHOOSECOLS(_xlfn.TEXTSPLIT(N498,"--"),1),"")</f>
        <v>Forage Plants</v>
      </c>
      <c r="P498" s="145" t="str" cm="1">
        <f t="array" ref="P498">IF(L498&lt;&gt;"",IFERROR(_xlfn.CHOOSECOLS(_xlfn.TEXTSPLIT(N498,"--"),2),""),"")</f>
        <v>Cereal and Grass Forages</v>
      </c>
      <c r="Q498" s="145" t="str">
        <f t="shared" si="42"/>
        <v>Andropogon</v>
      </c>
    </row>
    <row r="499" spans="1:17" ht="15" thickBot="1" x14ac:dyDescent="0.4">
      <c r="A499" s="144" t="str">
        <v>AOM_000803</v>
      </c>
      <c r="B499" s="144" t="str">
        <v>Layer Concentrate</v>
      </c>
      <c r="C499" s="144" t="str">
        <v/>
      </c>
      <c r="D499" s="144" t="str">
        <v/>
      </c>
      <c r="E499" s="144" t="str">
        <f t="shared" si="38"/>
        <v/>
      </c>
      <c r="F499" s="144" t="str">
        <v>Management--Livestock Management--Feed Characteristic--Feed Composition--Feed Ingredient--Preformulated Feed--Concentrate--Layer Concentrate----</v>
      </c>
      <c r="G499" s="143" t="str" cm="1">
        <f t="array" ref="G499">IFERROR(SUBSTITUTE(_xlfn.CHOOSECOLS(_xlfn.TEXTSPLIT(_xlfn.TEXTJOIN("|",,F499),"Feed Ingredient--","|",TRUE),2),"----",""),"")</f>
        <v>Preformulated Feed--Concentrate--Layer Concentrate</v>
      </c>
      <c r="H499" s="143" t="str">
        <f t="shared" si="39"/>
        <v>Preformulated Feed--Concentrate--Layer Concentrate</v>
      </c>
      <c r="I499" s="143">
        <f t="shared" si="40"/>
        <v>2</v>
      </c>
      <c r="J499" s="143" t="str">
        <f t="shared" si="41"/>
        <v>Preformulated Feed--Concentrate</v>
      </c>
      <c r="K499" s="143" t="str" cm="1">
        <f t="array" ref="K499">IF(G499&lt;&gt;"",_xlfn.TEXTJOIN(";",TRUE,
CONCATENATE(A499,"$",H499),
IF(E499="","",IF(I499&lt;&gt;0,CONCATENATE(A499,"$",J499,"--",_xlfn.TEXTSPLIT(E499,";",TRUE,FALSE)),CONCATENATE(A499,"$",_xlfn.TEXTSPLIT(E499,";",TRUE,FALSE))))),"")</f>
        <v>AOM_000803$Preformulated Feed--Concentrate--Layer Concentrate</v>
      </c>
      <c r="L499" s="144" t="str">
        <v>AOM_001379$Forage Plants--Cereal and Grass Forages--Andropogon spp</v>
      </c>
      <c r="M499" s="144" t="str" cm="1">
        <f t="array" ref="M499:N499">IF(L499&lt;&gt;"",_xlfn.TEXTSPLIT(L499, "$"),"")</f>
        <v>AOM_001379</v>
      </c>
      <c r="N499" s="144" t="str">
        <v>Forage Plants--Cereal and Grass Forages--Andropogon spp</v>
      </c>
      <c r="O499" s="144" t="str" cm="1">
        <f t="array" ref="O499">IF(L499&lt;&gt;"",_xlfn.CHOOSECOLS(_xlfn.TEXTSPLIT(N499,"--"),1),"")</f>
        <v>Forage Plants</v>
      </c>
      <c r="P499" s="144" t="str" cm="1">
        <f t="array" ref="P499">IF(L499&lt;&gt;"",IFERROR(_xlfn.CHOOSECOLS(_xlfn.TEXTSPLIT(N499,"--"),2),""),"")</f>
        <v>Cereal and Grass Forages</v>
      </c>
      <c r="Q499" s="144" t="str">
        <f t="shared" si="42"/>
        <v>Andropogon spp</v>
      </c>
    </row>
    <row r="500" spans="1:17" ht="15" thickBot="1" x14ac:dyDescent="0.4">
      <c r="A500" s="145" t="str">
        <v>AOM_000801</v>
      </c>
      <c r="B500" s="145" t="str">
        <v>Dairy Meal</v>
      </c>
      <c r="C500" s="145" t="str">
        <v/>
      </c>
      <c r="D500" s="145" t="str">
        <v/>
      </c>
      <c r="E500" s="145" t="str">
        <f t="shared" si="38"/>
        <v/>
      </c>
      <c r="F500" s="145" t="str">
        <v>Management--Livestock Management--Feed Characteristic--Feed Composition--Feed Ingredient--Preformulated Feed--Dairy Meal------</v>
      </c>
      <c r="G500" s="143" t="str" cm="1">
        <f t="array" ref="G500">IFERROR(SUBSTITUTE(_xlfn.CHOOSECOLS(_xlfn.TEXTSPLIT(_xlfn.TEXTJOIN("|",,F500),"Feed Ingredient--","|",TRUE),2),"----",""),"")</f>
        <v>Preformulated Feed--Dairy Meal--</v>
      </c>
      <c r="H500" s="143" t="str">
        <f t="shared" si="39"/>
        <v>Preformulated Feed--Dairy Meal</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AOM_000801$Preformulated Feed--Dairy Meal</v>
      </c>
      <c r="L500" s="145" t="str">
        <v>AOM_001380$Forage Plants--Cereal and Grass Forages--Andropogon gayanus</v>
      </c>
      <c r="M500" s="145" t="str" cm="1">
        <f t="array" ref="M500:N500">IF(L500&lt;&gt;"",_xlfn.TEXTSPLIT(L500, "$"),"")</f>
        <v>AOM_001380</v>
      </c>
      <c r="N500" s="145" t="str">
        <v>Forage Plants--Cereal and Grass Forages--Andropogon gayanus</v>
      </c>
      <c r="O500" s="145" t="str" cm="1">
        <f t="array" ref="O500">IF(L500&lt;&gt;"",_xlfn.CHOOSECOLS(_xlfn.TEXTSPLIT(N500,"--"),1),"")</f>
        <v>Forage Plants</v>
      </c>
      <c r="P500" s="145" t="str" cm="1">
        <f t="array" ref="P500">IF(L500&lt;&gt;"",IFERROR(_xlfn.CHOOSECOLS(_xlfn.TEXTSPLIT(N500,"--"),2),""),"")</f>
        <v>Cereal and Grass Forages</v>
      </c>
      <c r="Q500" s="145" t="str">
        <f t="shared" si="42"/>
        <v>Andropogon gayanus</v>
      </c>
    </row>
    <row r="501" spans="1:17" ht="15" thickBot="1" x14ac:dyDescent="0.4">
      <c r="A501" s="144" t="str">
        <v>AOM_001579</v>
      </c>
      <c r="B501" s="144" t="str">
        <v>Elancoban</v>
      </c>
      <c r="C501" s="144" t="str">
        <v/>
      </c>
      <c r="D501" s="144" t="str">
        <v/>
      </c>
      <c r="E501" s="144" t="str">
        <f t="shared" si="38"/>
        <v/>
      </c>
      <c r="F501" s="144" t="str">
        <v>Management--Livestock Management--Feed Characteristic--Feed Composition--Feed Ingredient--Preformulated Feed--Elancoban------</v>
      </c>
      <c r="G501" s="143" t="str" cm="1">
        <f t="array" ref="G501">IFERROR(SUBSTITUTE(_xlfn.CHOOSECOLS(_xlfn.TEXTSPLIT(_xlfn.TEXTJOIN("|",,F501),"Feed Ingredient--","|",TRUE),2),"----",""),"")</f>
        <v>Preformulated Feed--Elancoban--</v>
      </c>
      <c r="H501" s="143" t="str">
        <f t="shared" si="39"/>
        <v>Preformulated Feed--Elancoban</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AOM_001579$Preformulated Feed--Elancoban</v>
      </c>
      <c r="L501" s="144" t="str">
        <v>AOM_001380$Forage Plants--Cereal and Grass Forages--Gamba grass</v>
      </c>
      <c r="M501" s="144" t="str" cm="1">
        <f t="array" ref="M501:N501">IF(L501&lt;&gt;"",_xlfn.TEXTSPLIT(L501, "$"),"")</f>
        <v>AOM_001380</v>
      </c>
      <c r="N501" s="144" t="str">
        <v>Forage Plants--Cereal and Grass Forages--Gamba grass</v>
      </c>
      <c r="O501" s="144" t="str" cm="1">
        <f t="array" ref="O501">IF(L501&lt;&gt;"",_xlfn.CHOOSECOLS(_xlfn.TEXTSPLIT(N501,"--"),1),"")</f>
        <v>Forage Plants</v>
      </c>
      <c r="P501" s="144" t="str" cm="1">
        <f t="array" ref="P501">IF(L501&lt;&gt;"",IFERROR(_xlfn.CHOOSECOLS(_xlfn.TEXTSPLIT(N501,"--"),2),""),"")</f>
        <v>Cereal and Grass Forages</v>
      </c>
      <c r="Q501" s="144" t="str">
        <f t="shared" si="42"/>
        <v>Gamba grass</v>
      </c>
    </row>
    <row r="502" spans="1:17" ht="15" thickBot="1" x14ac:dyDescent="0.4">
      <c r="A502" s="145" t="str">
        <v>AOM_001494</v>
      </c>
      <c r="B502" s="145" t="str">
        <v>Finisher Diet</v>
      </c>
      <c r="C502" s="145" t="str">
        <v/>
      </c>
      <c r="D502" s="145" t="str">
        <v/>
      </c>
      <c r="E502" s="145" t="str">
        <f t="shared" si="38"/>
        <v/>
      </c>
      <c r="F502" s="145" t="str">
        <v>Management--Livestock Management--Feed Characteristic--Feed Composition--Feed Ingredient--Preformulated Feed--Finisher Diet------</v>
      </c>
      <c r="G502" s="143" t="str" cm="1">
        <f t="array" ref="G502">IFERROR(SUBSTITUTE(_xlfn.CHOOSECOLS(_xlfn.TEXTSPLIT(_xlfn.TEXTJOIN("|",,F502),"Feed Ingredient--","|",TRUE),2),"----",""),"")</f>
        <v>Preformulated Feed--Finisher Diet--</v>
      </c>
      <c r="H502" s="143" t="str">
        <f t="shared" si="39"/>
        <v>Preformulated Feed--Finisher Diet</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AOM_001494$Preformulated Feed--Finisher Diet</v>
      </c>
      <c r="L502" s="145" t="str">
        <v>AOM_001380$Forage Plants--Cereal and Grass Forages--Bluestem</v>
      </c>
      <c r="M502" s="145" t="str" cm="1">
        <f t="array" ref="M502:N502">IF(L502&lt;&gt;"",_xlfn.TEXTSPLIT(L502, "$"),"")</f>
        <v>AOM_001380</v>
      </c>
      <c r="N502" s="145" t="str">
        <v>Forage Plants--Cereal and Grass Forages--Bluestem</v>
      </c>
      <c r="O502" s="145" t="str" cm="1">
        <f t="array" ref="O502">IF(L502&lt;&gt;"",_xlfn.CHOOSECOLS(_xlfn.TEXTSPLIT(N502,"--"),1),"")</f>
        <v>Forage Plants</v>
      </c>
      <c r="P502" s="145" t="str" cm="1">
        <f t="array" ref="P502">IF(L502&lt;&gt;"",IFERROR(_xlfn.CHOOSECOLS(_xlfn.TEXTSPLIT(N502,"--"),2),""),"")</f>
        <v>Cereal and Grass Forages</v>
      </c>
      <c r="Q502" s="145" t="str">
        <f t="shared" si="42"/>
        <v>Bluestem</v>
      </c>
    </row>
    <row r="503" spans="1:17" ht="15" thickBot="1" x14ac:dyDescent="0.4">
      <c r="A503" s="144" t="str">
        <v>AOM_002097</v>
      </c>
      <c r="B503" s="144" t="str">
        <v>Fish Mix</v>
      </c>
      <c r="C503" s="144" t="str">
        <v/>
      </c>
      <c r="D503" s="144" t="str">
        <v/>
      </c>
      <c r="E503" s="144" t="str">
        <f t="shared" si="38"/>
        <v/>
      </c>
      <c r="F503" s="144" t="str">
        <v>Management--Livestock Management--Feed Characteristic--Feed Composition--Feed Ingredient--Preformulated Feed--Fish Mix------</v>
      </c>
      <c r="G503" s="143" t="str" cm="1">
        <f t="array" ref="G503">IFERROR(SUBSTITUTE(_xlfn.CHOOSECOLS(_xlfn.TEXTSPLIT(_xlfn.TEXTJOIN("|",,F503),"Feed Ingredient--","|",TRUE),2),"----",""),"")</f>
        <v>Preformulated Feed--Fish Mix--</v>
      </c>
      <c r="H503" s="143" t="str">
        <f t="shared" si="39"/>
        <v>Preformulated Feed--Fish Mix</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AOM_002097$Preformulated Feed--Fish Mix</v>
      </c>
      <c r="L503" s="144" t="str">
        <v>AOM_001382$Forage Plants--Cereal and Grass Forages--Andropogon abyssinica</v>
      </c>
      <c r="M503" s="144" t="str" cm="1">
        <f t="array" ref="M503:N503">IF(L503&lt;&gt;"",_xlfn.TEXTSPLIT(L503, "$"),"")</f>
        <v>AOM_001382</v>
      </c>
      <c r="N503" s="144" t="str">
        <v>Forage Plants--Cereal and Grass Forages--Andropogon abyssinica</v>
      </c>
      <c r="O503" s="144" t="str" cm="1">
        <f t="array" ref="O503">IF(L503&lt;&gt;"",_xlfn.CHOOSECOLS(_xlfn.TEXTSPLIT(N503,"--"),1),"")</f>
        <v>Forage Plants</v>
      </c>
      <c r="P503" s="144" t="str" cm="1">
        <f t="array" ref="P503">IF(L503&lt;&gt;"",IFERROR(_xlfn.CHOOSECOLS(_xlfn.TEXTSPLIT(N503,"--"),2),""),"")</f>
        <v>Cereal and Grass Forages</v>
      </c>
      <c r="Q503" s="144" t="str">
        <f t="shared" si="42"/>
        <v>Andropogon abyssinica</v>
      </c>
    </row>
    <row r="504" spans="1:17" ht="15" thickBot="1" x14ac:dyDescent="0.4">
      <c r="A504" s="145" t="str">
        <v>AOM_001495</v>
      </c>
      <c r="B504" s="145" t="str">
        <v>Growers Diet</v>
      </c>
      <c r="C504" s="145" t="str">
        <v/>
      </c>
      <c r="D504" s="145" t="str">
        <v/>
      </c>
      <c r="E504" s="145" t="str">
        <f t="shared" si="38"/>
        <v/>
      </c>
      <c r="F504" s="145" t="str">
        <v>Management--Livestock Management--Feed Characteristic--Feed Composition--Feed Ingredient--Preformulated Feed--Growers Diet------</v>
      </c>
      <c r="G504" s="143" t="str" cm="1">
        <f t="array" ref="G504">IFERROR(SUBSTITUTE(_xlfn.CHOOSECOLS(_xlfn.TEXTSPLIT(_xlfn.TEXTJOIN("|",,F504),"Feed Ingredient--","|",TRUE),2),"----",""),"")</f>
        <v>Preformulated Feed--Growers Diet--</v>
      </c>
      <c r="H504" s="143" t="str">
        <f t="shared" si="39"/>
        <v>Preformulated Feed--Growers Diet</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AOM_001495$Preformulated Feed--Growers Diet</v>
      </c>
      <c r="L504" s="145" t="str">
        <v>AOM_001383$Forage Plants--Cereal and Grass Forages--Andropogon guianensis</v>
      </c>
      <c r="M504" s="145" t="str" cm="1">
        <f t="array" ref="M504:N504">IF(L504&lt;&gt;"",_xlfn.TEXTSPLIT(L504, "$"),"")</f>
        <v>AOM_001383</v>
      </c>
      <c r="N504" s="145" t="str">
        <v>Forage Plants--Cereal and Grass Forages--Andropogon guianensis</v>
      </c>
      <c r="O504" s="145" t="str" cm="1">
        <f t="array" ref="O504">IF(L504&lt;&gt;"",_xlfn.CHOOSECOLS(_xlfn.TEXTSPLIT(N504,"--"),1),"")</f>
        <v>Forage Plants</v>
      </c>
      <c r="P504" s="145" t="str" cm="1">
        <f t="array" ref="P504">IF(L504&lt;&gt;"",IFERROR(_xlfn.CHOOSECOLS(_xlfn.TEXTSPLIT(N504,"--"),2),""),"")</f>
        <v>Cereal and Grass Forages</v>
      </c>
      <c r="Q504" s="145" t="str">
        <f t="shared" si="42"/>
        <v>Andropogon guianensis</v>
      </c>
    </row>
    <row r="505" spans="1:17" ht="15" thickBot="1" x14ac:dyDescent="0.4">
      <c r="A505" s="144" t="str">
        <v>AOM_002109</v>
      </c>
      <c r="B505" s="144" t="str">
        <v>Layer's Meal</v>
      </c>
      <c r="C505" s="144" t="str">
        <v/>
      </c>
      <c r="D505" s="144" t="str">
        <v/>
      </c>
      <c r="E505" s="144" t="str">
        <f t="shared" si="38"/>
        <v/>
      </c>
      <c r="F505" s="144" t="str">
        <v>Management--Livestock Management--Feed Characteristic--Feed Composition--Feed Ingredient--Preformulated Feed--Layer's Meal------</v>
      </c>
      <c r="G505" s="143" t="str" cm="1">
        <f t="array" ref="G505">IFERROR(SUBSTITUTE(_xlfn.CHOOSECOLS(_xlfn.TEXTSPLIT(_xlfn.TEXTJOIN("|",,F505),"Feed Ingredient--","|",TRUE),2),"----",""),"")</f>
        <v>Preformulated Feed--Layer's Meal--</v>
      </c>
      <c r="H505" s="143" t="str">
        <f t="shared" si="39"/>
        <v>Preformulated Feed--Layer's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AOM_002109$Preformulated Feed--Layer's Meal</v>
      </c>
      <c r="L505" s="144" t="str">
        <v>AOM_001457$Forage Plants--Cereal and Grass Forages--Aristida adscensionis</v>
      </c>
      <c r="M505" s="144" t="str" cm="1">
        <f t="array" ref="M505:N505">IF(L505&lt;&gt;"",_xlfn.TEXTSPLIT(L505, "$"),"")</f>
        <v>AOM_001457</v>
      </c>
      <c r="N505" s="144" t="str">
        <v>Forage Plants--Cereal and Grass Forages--Aristida adscensionis</v>
      </c>
      <c r="O505" s="144" t="str" cm="1">
        <f t="array" ref="O505">IF(L505&lt;&gt;"",_xlfn.CHOOSECOLS(_xlfn.TEXTSPLIT(N505,"--"),1),"")</f>
        <v>Forage Plants</v>
      </c>
      <c r="P505" s="144" t="str" cm="1">
        <f t="array" ref="P505">IF(L505&lt;&gt;"",IFERROR(_xlfn.CHOOSECOLS(_xlfn.TEXTSPLIT(N505,"--"),2),""),"")</f>
        <v>Cereal and Grass Forages</v>
      </c>
      <c r="Q505" s="144" t="str">
        <f t="shared" si="42"/>
        <v>Aristida adscensionis</v>
      </c>
    </row>
    <row r="506" spans="1:17" ht="15" thickBot="1" x14ac:dyDescent="0.4">
      <c r="A506" s="145" t="str">
        <v>AOM_001497</v>
      </c>
      <c r="B506" s="145" t="str">
        <v>Megalac</v>
      </c>
      <c r="C506" s="145" t="str">
        <v/>
      </c>
      <c r="D506" s="145" t="str">
        <v/>
      </c>
      <c r="E506" s="145" t="str">
        <f t="shared" si="38"/>
        <v/>
      </c>
      <c r="F506" s="145" t="str">
        <v>Management--Livestock Management--Feed Characteristic--Feed Composition--Feed Ingredient--Preformulated Feed--Megalac------</v>
      </c>
      <c r="G506" s="143" t="str" cm="1">
        <f t="array" ref="G506">IFERROR(SUBSTITUTE(_xlfn.CHOOSECOLS(_xlfn.TEXTSPLIT(_xlfn.TEXTJOIN("|",,F506),"Feed Ingredient--","|",TRUE),2),"----",""),"")</f>
        <v>Preformulated Feed--Megalac--</v>
      </c>
      <c r="H506" s="143" t="str">
        <f t="shared" si="39"/>
        <v>Preformulated Feed--Megalac</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AOM_001497$Preformulated Feed--Megalac</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AOM_001870</v>
      </c>
      <c r="B507" s="144" t="str">
        <v>Prime Gluten 60</v>
      </c>
      <c r="C507" s="144" t="str">
        <v/>
      </c>
      <c r="D507" s="144" t="str">
        <v/>
      </c>
      <c r="E507" s="144" t="str">
        <f t="shared" si="38"/>
        <v/>
      </c>
      <c r="F507" s="144" t="str">
        <v>Management--Livestock Management--Feed Characteristic--Feed Composition--Feed Ingredient--Preformulated Feed--Prime Gluten 60------</v>
      </c>
      <c r="G507" s="143" t="str" cm="1">
        <f t="array" ref="G507">IFERROR(SUBSTITUTE(_xlfn.CHOOSECOLS(_xlfn.TEXTSPLIT(_xlfn.TEXTJOIN("|",,F507),"Feed Ingredient--","|",TRUE),2),"----",""),"")</f>
        <v>Preformulated Feed--Prime Gluten 60--</v>
      </c>
      <c r="H507" s="143" t="str">
        <f t="shared" si="39"/>
        <v>Preformulated Feed--Prime Gluten 60</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AOM_001870$Preformulated Feed--Prime Gluten 60</v>
      </c>
      <c r="L507" s="144" t="str">
        <v>AOM_001456$Forage Plants--Cereal and Grass Forages--Aristida spp</v>
      </c>
      <c r="M507" s="144" t="str" cm="1">
        <f t="array" ref="M507:N507">IF(L507&lt;&gt;"",_xlfn.TEXTSPLIT(L507, "$"),"")</f>
        <v>AOM_001456</v>
      </c>
      <c r="N507" s="144" t="str">
        <v>Forage Plants--Cereal and Grass Forages--Aristida spp</v>
      </c>
      <c r="O507" s="144" t="str" cm="1">
        <f t="array" ref="O507">IF(L507&lt;&gt;"",_xlfn.CHOOSECOLS(_xlfn.TEXTSPLIT(N507,"--"),1),"")</f>
        <v>Forage Plants</v>
      </c>
      <c r="P507" s="144" t="str" cm="1">
        <f t="array" ref="P507">IF(L507&lt;&gt;"",IFERROR(_xlfn.CHOOSECOLS(_xlfn.TEXTSPLIT(N507,"--"),2),""),"")</f>
        <v>Cereal and Grass Forages</v>
      </c>
      <c r="Q507" s="144" t="str">
        <f t="shared" si="42"/>
        <v>Aristida spp</v>
      </c>
    </row>
    <row r="508" spans="1:17" ht="15" thickBot="1" x14ac:dyDescent="0.4">
      <c r="A508" s="145" t="str">
        <v>AOM_002098</v>
      </c>
      <c r="B508" s="145" t="str">
        <v>Poultry Feed</v>
      </c>
      <c r="C508" s="145" t="str">
        <v/>
      </c>
      <c r="D508" s="145" t="str">
        <v/>
      </c>
      <c r="E508" s="145" t="str">
        <f t="shared" si="38"/>
        <v/>
      </c>
      <c r="F508" s="145" t="str">
        <v>Management--Livestock Management--Feed Characteristic--Feed Composition--Feed Ingredient--Preformulated Feed--Poultry Feed------</v>
      </c>
      <c r="G508" s="143" t="str" cm="1">
        <f t="array" ref="G508">IFERROR(SUBSTITUTE(_xlfn.CHOOSECOLS(_xlfn.TEXTSPLIT(_xlfn.TEXTJOIN("|",,F508),"Feed Ingredient--","|",TRUE),2),"----",""),"")</f>
        <v>Preformulated Feed--Poultry Feed--</v>
      </c>
      <c r="H508" s="143" t="str">
        <f t="shared" si="39"/>
        <v>Preformulated Feed--Poultry Feed</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AOM_002098$Preformulated Feed--Poultry Feed</v>
      </c>
      <c r="L508" s="145" t="str">
        <v>AOM_001458$Forage Plants--Cereal and Grass Forages--Bothriochloa</v>
      </c>
      <c r="M508" s="145" t="str" cm="1">
        <f t="array" ref="M508:N508">IF(L508&lt;&gt;"",_xlfn.TEXTSPLIT(L508, "$"),"")</f>
        <v>AOM_001458</v>
      </c>
      <c r="N508" s="145" t="str">
        <v>Forage Plants--Cereal and Grass Forages--Bothriochloa</v>
      </c>
      <c r="O508" s="145" t="str" cm="1">
        <f t="array" ref="O508">IF(L508&lt;&gt;"",_xlfn.CHOOSECOLS(_xlfn.TEXTSPLIT(N508,"--"),1),"")</f>
        <v>Forage Plants</v>
      </c>
      <c r="P508" s="145" t="str" cm="1">
        <f t="array" ref="P508">IF(L508&lt;&gt;"",IFERROR(_xlfn.CHOOSECOLS(_xlfn.TEXTSPLIT(N508,"--"),2),""),"")</f>
        <v>Cereal and Grass Forages</v>
      </c>
      <c r="Q508" s="145" t="str">
        <f t="shared" si="42"/>
        <v>Bothriochloa</v>
      </c>
    </row>
    <row r="509" spans="1:17" ht="15" thickBot="1" x14ac:dyDescent="0.4">
      <c r="A509" s="144" t="str">
        <v>AOM_001498</v>
      </c>
      <c r="B509" s="144" t="str">
        <v>Sheep Meal</v>
      </c>
      <c r="C509" s="144" t="str">
        <v/>
      </c>
      <c r="D509" s="144" t="str">
        <v/>
      </c>
      <c r="E509" s="144" t="str">
        <f t="shared" si="38"/>
        <v/>
      </c>
      <c r="F509" s="144" t="str">
        <v>Management--Livestock Management--Feed Characteristic--Feed Composition--Feed Ingredient--Preformulated Feed--Sheep Meal------</v>
      </c>
      <c r="G509" s="143" t="str" cm="1">
        <f t="array" ref="G509">IFERROR(SUBSTITUTE(_xlfn.CHOOSECOLS(_xlfn.TEXTSPLIT(_xlfn.TEXTJOIN("|",,F509),"Feed Ingredient--","|",TRUE),2),"----",""),"")</f>
        <v>Preformulated Feed--Sheep Meal--</v>
      </c>
      <c r="H509" s="143" t="str">
        <f t="shared" si="39"/>
        <v>Preformulated Feed--Sheep Meal</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AOM_001498$Preformulated Feed--Sheep Meal</v>
      </c>
      <c r="L509" s="144" t="str">
        <v>AOM_001458$Forage Plants--Cereal and Grass Forages--Bothriochloa spp</v>
      </c>
      <c r="M509" s="144" t="str" cm="1">
        <f t="array" ref="M509:N509">IF(L509&lt;&gt;"",_xlfn.TEXTSPLIT(L509, "$"),"")</f>
        <v>AOM_001458</v>
      </c>
      <c r="N509" s="144" t="str">
        <v>Forage Plants--Cereal and Grass Forages--Bothriochloa spp</v>
      </c>
      <c r="O509" s="144" t="str" cm="1">
        <f t="array" ref="O509">IF(L509&lt;&gt;"",_xlfn.CHOOSECOLS(_xlfn.TEXTSPLIT(N509,"--"),1),"")</f>
        <v>Forage Plants</v>
      </c>
      <c r="P509" s="144" t="str" cm="1">
        <f t="array" ref="P509">IF(L509&lt;&gt;"",IFERROR(_xlfn.CHOOSECOLS(_xlfn.TEXTSPLIT(N509,"--"),2),""),"")</f>
        <v>Cereal and Grass Forages</v>
      </c>
      <c r="Q509" s="144" t="str">
        <f t="shared" si="42"/>
        <v>Bothriochloa spp</v>
      </c>
    </row>
    <row r="510" spans="1:17" ht="15" thickBot="1" x14ac:dyDescent="0.4">
      <c r="A510" s="145" t="str">
        <v>AOM_001496</v>
      </c>
      <c r="B510" s="145" t="str">
        <v>Starter Diet</v>
      </c>
      <c r="C510" s="145" t="str">
        <v/>
      </c>
      <c r="D510" s="145" t="str">
        <v/>
      </c>
      <c r="E510" s="145" t="str">
        <f t="shared" si="38"/>
        <v/>
      </c>
      <c r="F510" s="145" t="str">
        <v>Management--Livestock Management--Feed Characteristic--Feed Composition--Feed Ingredient--Preformulated Feed--Starter Diet------</v>
      </c>
      <c r="G510" s="143" t="str" cm="1">
        <f t="array" ref="G510">IFERROR(SUBSTITUTE(_xlfn.CHOOSECOLS(_xlfn.TEXTSPLIT(_xlfn.TEXTJOIN("|",,F510),"Feed Ingredient--","|",TRUE),2),"----",""),"")</f>
        <v>Preformulated Feed--Starter Diet--</v>
      </c>
      <c r="H510" s="143" t="str">
        <f t="shared" si="39"/>
        <v>Preformulated Feed--Starter Diet</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AOM_001496$Preformulated Feed--Starter Diet</v>
      </c>
      <c r="L510" s="145" t="str">
        <v>AOM_001460$Forage Plants--Cereal and Grass Forages--Bothriochloa insculpta</v>
      </c>
      <c r="M510" s="145" t="str" cm="1">
        <f t="array" ref="M510:N510">IF(L510&lt;&gt;"",_xlfn.TEXTSPLIT(L510, "$"),"")</f>
        <v>AOM_001460</v>
      </c>
      <c r="N510" s="145" t="str">
        <v>Forage Plants--Cereal and Grass Forages--Bothriochloa insculpta</v>
      </c>
      <c r="O510" s="145" t="str" cm="1">
        <f t="array" ref="O510">IF(L510&lt;&gt;"",_xlfn.CHOOSECOLS(_xlfn.TEXTSPLIT(N510,"--"),1),"")</f>
        <v>Forage Plants</v>
      </c>
      <c r="P510" s="145" t="str" cm="1">
        <f t="array" ref="P510">IF(L510&lt;&gt;"",IFERROR(_xlfn.CHOOSECOLS(_xlfn.TEXTSPLIT(N510,"--"),2),""),"")</f>
        <v>Cereal and Grass Forages</v>
      </c>
      <c r="Q510" s="145" t="str">
        <f t="shared" si="42"/>
        <v>Bothriochloa insculpta</v>
      </c>
    </row>
    <row r="511" spans="1:17" ht="15" thickBot="1" x14ac:dyDescent="0.4">
      <c r="A511" s="144" t="str">
        <v>AOM_001502</v>
      </c>
      <c r="B511" s="144" t="str">
        <v>Swine Mix</v>
      </c>
      <c r="C511" s="144" t="str">
        <v/>
      </c>
      <c r="D511" s="144" t="str">
        <v/>
      </c>
      <c r="E511" s="144" t="str">
        <f t="shared" si="38"/>
        <v/>
      </c>
      <c r="F511" s="144" t="str">
        <v>Management--Livestock Management--Feed Characteristic--Feed Composition--Feed Ingredient--Preformulated Feed--Swine Mix------</v>
      </c>
      <c r="G511" s="143" t="str" cm="1">
        <f t="array" ref="G511">IFERROR(SUBSTITUTE(_xlfn.CHOOSECOLS(_xlfn.TEXTSPLIT(_xlfn.TEXTJOIN("|",,F511),"Feed Ingredient--","|",TRUE),2),"----",""),"")</f>
        <v>Preformulated Feed--Swine Mix--</v>
      </c>
      <c r="H511" s="143" t="str">
        <f t="shared" si="39"/>
        <v>Preformulated Feed--Swine Mix</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AOM_001502$Preformulated Feed--Swine Mix</v>
      </c>
      <c r="L511" s="144" t="str">
        <v>AOM_001395$Forage Plants--Cereal and Grass Forages--Bracharia</v>
      </c>
      <c r="M511" s="144" t="str" cm="1">
        <f t="array" ref="M511:N511">IF(L511&lt;&gt;"",_xlfn.TEXTSPLIT(L511, "$"),"")</f>
        <v>AOM_001395</v>
      </c>
      <c r="N511" s="144" t="str">
        <v>Forage Plants--Cereal and Grass Forages--Bracharia</v>
      </c>
      <c r="O511" s="144" t="str" cm="1">
        <f t="array" ref="O511">IF(L511&lt;&gt;"",_xlfn.CHOOSECOLS(_xlfn.TEXTSPLIT(N511,"--"),1),"")</f>
        <v>Forage Plants</v>
      </c>
      <c r="P511" s="144" t="str" cm="1">
        <f t="array" ref="P511">IF(L511&lt;&gt;"",IFERROR(_xlfn.CHOOSECOLS(_xlfn.TEXTSPLIT(N511,"--"),2),""),"")</f>
        <v>Cereal and Grass Forages</v>
      </c>
      <c r="Q511" s="144" t="str">
        <f t="shared" si="42"/>
        <v>Bracharia</v>
      </c>
    </row>
    <row r="512" spans="1:17" ht="15" thickBot="1" x14ac:dyDescent="0.4">
      <c r="A512" s="145" t="str">
        <v>AOM_000804</v>
      </c>
      <c r="B512" s="145" t="str">
        <v>Total Mixed Ration</v>
      </c>
      <c r="C512" s="145" t="str">
        <v/>
      </c>
      <c r="D512" s="145" t="str">
        <v/>
      </c>
      <c r="E512" s="145" t="str">
        <f t="shared" si="38"/>
        <v/>
      </c>
      <c r="F512" s="145" t="str">
        <v>Management--Livestock Management--Feed Characteristic--Feed Composition--Feed Ingredient--Preformulated Feed--Total Mixed Ration------</v>
      </c>
      <c r="G512" s="143" t="str" cm="1">
        <f t="array" ref="G512">IFERROR(SUBSTITUTE(_xlfn.CHOOSECOLS(_xlfn.TEXTSPLIT(_xlfn.TEXTJOIN("|",,F512),"Feed Ingredient--","|",TRUE),2),"----",""),"")</f>
        <v>Preformulated Feed--Total Mixed Ration--</v>
      </c>
      <c r="H512" s="143" t="str">
        <f t="shared" si="39"/>
        <v>Preformulated Feed--Total Mixed Ration</v>
      </c>
      <c r="I512" s="143">
        <f t="shared" si="40"/>
        <v>1</v>
      </c>
      <c r="J512" s="143" t="str">
        <f t="shared" si="41"/>
        <v>Preformulated Feed</v>
      </c>
      <c r="K512" s="143" t="str" cm="1">
        <f t="array" ref="K512">IF(G512&lt;&gt;"",_xlfn.TEXTJOIN(";",TRUE,
CONCATENATE(A512,"$",H512),
IF(E512="","",IF(I512&lt;&gt;0,CONCATENATE(A512,"$",J512,"--",_xlfn.TEXTSPLIT(E512,";",TRUE,FALSE)),CONCATENATE(A512,"$",_xlfn.TEXTSPLIT(E512,";",TRUE,FALSE))))),"")</f>
        <v>AOM_000804$Preformulated Feed--Total Mixed Ration</v>
      </c>
      <c r="L512" s="145" t="str">
        <v>AOM_001397$Forage Plants--Cereal and Grass Forages--Bracharia decumbens</v>
      </c>
      <c r="M512" s="145" t="str" cm="1">
        <f t="array" ref="M512:N512">IF(L512&lt;&gt;"",_xlfn.TEXTSPLIT(L512, "$"),"")</f>
        <v>AOM_001397</v>
      </c>
      <c r="N512" s="145" t="str">
        <v>Forage Plants--Cereal and Grass Forages--Bracharia decumbens</v>
      </c>
      <c r="O512" s="145" t="str" cm="1">
        <f t="array" ref="O512">IF(L512&lt;&gt;"",_xlfn.CHOOSECOLS(_xlfn.TEXTSPLIT(N512,"--"),1),"")</f>
        <v>Forage Plants</v>
      </c>
      <c r="P512" s="145" t="str" cm="1">
        <f t="array" ref="P512">IF(L512&lt;&gt;"",IFERROR(_xlfn.CHOOSECOLS(_xlfn.TEXTSPLIT(N512,"--"),2),""),"")</f>
        <v>Cereal and Grass Forages</v>
      </c>
      <c r="Q512" s="145" t="str">
        <f t="shared" si="42"/>
        <v>Bracharia decumbens</v>
      </c>
    </row>
    <row r="513" spans="1:17" ht="15" thickBot="1" x14ac:dyDescent="0.4">
      <c r="A513" s="144" t="str">
        <v>AOM_001377</v>
      </c>
      <c r="B513" s="144" t="str">
        <v>Methionine</v>
      </c>
      <c r="C513" s="144" t="str">
        <v>DL-Methionine;L-Methionine</v>
      </c>
      <c r="D513" s="144" t="str">
        <v/>
      </c>
      <c r="E513" s="144" t="str">
        <f t="shared" si="38"/>
        <v>DL-Methionine;L-Methionine</v>
      </c>
      <c r="F513" s="144" t="str">
        <v>Management--Livestock Management--Feed Characteristic--Feed Composition--Feed Ingredient--Supplement--Amino Acid--Methionine----</v>
      </c>
      <c r="G513" s="143" t="str" cm="1">
        <f t="array" ref="G513">IFERROR(SUBSTITUTE(_xlfn.CHOOSECOLS(_xlfn.TEXTSPLIT(_xlfn.TEXTJOIN("|",,F513),"Feed Ingredient--","|",TRUE),2),"----",""),"")</f>
        <v>Supplement--Amino Acid--Methionine</v>
      </c>
      <c r="H513" s="143" t="str">
        <f t="shared" si="39"/>
        <v>Supplement--Amino Acid--Methionine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AOM_001377$Supplement--Amino Acid--Methionine;AOM_001377$Supplement--Amino Acid--DL-Methionine;AOM_001377$Supplement--Amino Acid--L-Methionine</v>
      </c>
      <c r="L513" s="144" t="str">
        <v>AOM_001385$Forage Plants--Cereal and Grass Forages--Brachiaria brizantha</v>
      </c>
      <c r="M513" s="144" t="str" cm="1">
        <f t="array" ref="M513:N513">IF(L513&lt;&gt;"",_xlfn.TEXTSPLIT(L513, "$"),"")</f>
        <v>AOM_001385</v>
      </c>
      <c r="N513" s="144" t="str">
        <v>Forage Plants--Cereal and Grass Forages--Brachiaria brizantha</v>
      </c>
      <c r="O513" s="144" t="str" cm="1">
        <f t="array" ref="O513">IF(L513&lt;&gt;"",_xlfn.CHOOSECOLS(_xlfn.TEXTSPLIT(N513,"--"),1),"")</f>
        <v>Forage Plants</v>
      </c>
      <c r="P513" s="144" t="str" cm="1">
        <f t="array" ref="P513">IF(L513&lt;&gt;"",IFERROR(_xlfn.CHOOSECOLS(_xlfn.TEXTSPLIT(N513,"--"),2),""),"")</f>
        <v>Cereal and Grass Forages</v>
      </c>
      <c r="Q513" s="144" t="str">
        <f t="shared" si="42"/>
        <v>Brachiaria brizantha</v>
      </c>
    </row>
    <row r="514" spans="1:17" ht="15" thickBot="1" x14ac:dyDescent="0.4">
      <c r="A514" s="145" t="str">
        <v>AOM_000738</v>
      </c>
      <c r="B514" s="145" t="str">
        <v>Threonine</v>
      </c>
      <c r="C514" s="145" t="str">
        <v>L-Threonine</v>
      </c>
      <c r="D514" s="145" t="str">
        <v/>
      </c>
      <c r="E514" s="145" t="str">
        <f t="shared" si="38"/>
        <v>L-Threonine</v>
      </c>
      <c r="F514" s="145" t="str">
        <v>Management--Livestock Management--Feed Characteristic--Feed Composition--Feed Ingredient--Supplement--Amino Acid--Threonine----</v>
      </c>
      <c r="G514" s="143" t="str" cm="1">
        <f t="array" ref="G514">IFERROR(SUBSTITUTE(_xlfn.CHOOSECOLS(_xlfn.TEXTSPLIT(_xlfn.TEXTJOIN("|",,F514),"Feed Ingredient--","|",TRUE),2),"----",""),"")</f>
        <v>Supplement--Amino Acid--Threonine</v>
      </c>
      <c r="H514" s="143" t="str">
        <f t="shared" si="39"/>
        <v>Supplement--Amino Acid--Threonine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AOM_000738$Supplement--Amino Acid--Threonine;AOM_000738$Supplement--Amino Acid--L-Threonine</v>
      </c>
      <c r="L514" s="145" t="str">
        <v>AOM_001385$Forage Plants--Cereal and Grass Forages--Bread Grass</v>
      </c>
      <c r="M514" s="145" t="str" cm="1">
        <f t="array" ref="M514:N514">IF(L514&lt;&gt;"",_xlfn.TEXTSPLIT(L514, "$"),"")</f>
        <v>AOM_001385</v>
      </c>
      <c r="N514" s="145" t="str">
        <v>Forage Plants--Cereal and Grass Forages--Bread Grass</v>
      </c>
      <c r="O514" s="145" t="str" cm="1">
        <f t="array" ref="O514">IF(L514&lt;&gt;"",_xlfn.CHOOSECOLS(_xlfn.TEXTSPLIT(N514,"--"),1),"")</f>
        <v>Forage Plants</v>
      </c>
      <c r="P514" s="145" t="str" cm="1">
        <f t="array" ref="P514">IF(L514&lt;&gt;"",IFERROR(_xlfn.CHOOSECOLS(_xlfn.TEXTSPLIT(N514,"--"),2),""),"")</f>
        <v>Cereal and Grass Forages</v>
      </c>
      <c r="Q514" s="145" t="str">
        <f t="shared" si="42"/>
        <v>Bread Grass</v>
      </c>
    </row>
    <row r="515" spans="1:17" ht="15" thickBot="1" x14ac:dyDescent="0.4">
      <c r="A515" s="144" t="str">
        <v>AOM_000739</v>
      </c>
      <c r="B515" s="144" t="str">
        <v>Lysine</v>
      </c>
      <c r="C515" s="144" t="str">
        <v>L-Lysine;L-Lysine Synthetic</v>
      </c>
      <c r="D515" s="144" t="str">
        <v/>
      </c>
      <c r="E515" s="144" t="str">
        <f t="shared" ref="E515:E578" si="43">_xlfn.TEXTJOIN(";",TRUE,C515,D515)</f>
        <v>L-Lysine;L-Lysine Synthetic</v>
      </c>
      <c r="F515" s="144" t="str">
        <v>Management--Livestock Management--Feed Characteristic--Feed Composition--Feed Ingredient--Supplement--Amino Acid--Lysine----</v>
      </c>
      <c r="G515" s="143" t="str" cm="1">
        <f t="array" ref="G515">IFERROR(SUBSTITUTE(_xlfn.CHOOSECOLS(_xlfn.TEXTSPLIT(_xlfn.TEXTJOIN("|",,F515),"Feed Ingredient--","|",TRUE),2),"----",""),"")</f>
        <v>Supplement--Amino Acid--Lysine</v>
      </c>
      <c r="H515" s="143" t="str">
        <f t="shared" ref="H515:H578" si="44">IF(G515&lt;&gt;"",_xlfn.TEXTJOIN("--",TRUE,_xlfn.TEXTSPLIT(G515,"--","|",TRUE)),"")</f>
        <v>Supplement--Amino Acid--Lysine</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AOM_000739$Supplement--Amino Acid--Lysine;AOM_000739$Supplement--Amino Acid--L-Lysine;AOM_000739$Supplement--Amino Acid--L-Lysine Synthetic</v>
      </c>
      <c r="L515" s="144" t="str">
        <v>AOM_001385$Forage Plants--Cereal and Grass Forages--Palisade Grass</v>
      </c>
      <c r="M515" s="144" t="str" cm="1">
        <f t="array" ref="M515:N515">IF(L515&lt;&gt;"",_xlfn.TEXTSPLIT(L515, "$"),"")</f>
        <v>AOM_001385</v>
      </c>
      <c r="N515" s="144" t="str">
        <v>Forage Plants--Cereal and Grass Forages--Palisade Grass</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Palisade Grass</v>
      </c>
    </row>
    <row r="516" spans="1:17" ht="15" thickBot="1" x14ac:dyDescent="0.4">
      <c r="A516" s="145" t="str">
        <v>AOM_000740</v>
      </c>
      <c r="B516" s="145" t="str">
        <v>Lysine - HCl</v>
      </c>
      <c r="C516" s="145" t="str">
        <v>Lysine Hydrochloride;L-Lysine Hydrochloride;Biolysine</v>
      </c>
      <c r="D516" s="145" t="str">
        <v/>
      </c>
      <c r="E516" s="145" t="str">
        <f t="shared" si="43"/>
        <v>Lysine Hydrochloride;L-Lysine Hydrochloride;Biolysine</v>
      </c>
      <c r="F516" s="145" t="str">
        <v>Management--Livestock Management--Feed Characteristic--Feed Composition--Feed Ingredient--Supplement--Amino Acid--Lysine - HCl----</v>
      </c>
      <c r="G516" s="143" t="str" cm="1">
        <f t="array" ref="G516">IFERROR(SUBSTITUTE(_xlfn.CHOOSECOLS(_xlfn.TEXTSPLIT(_xlfn.TEXTJOIN("|",,F516),"Feed Ingredient--","|",TRUE),2),"----",""),"")</f>
        <v>Supplement--Amino Acid--Lysine - HCl</v>
      </c>
      <c r="H516" s="143" t="str">
        <f t="shared" si="44"/>
        <v>Supplement--Amino Acid--Lysine - HCl</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AOM_000740$Supplement--Amino Acid--Lysine - HCl;AOM_000740$Supplement--Amino Acid--Lysine Hydrochloride;AOM_000740$Supplement--Amino Acid--L-Lysine Hydrochloride;AOM_000740$Supplement--Amino Acid--Biolysine</v>
      </c>
      <c r="L516" s="145" t="str">
        <v>AOM_001385$Forage Plants--Cereal and Grass Forages--Braquiaria</v>
      </c>
      <c r="M516" s="145" t="str" cm="1">
        <f t="array" ref="M516:N516">IF(L516&lt;&gt;"",_xlfn.TEXTSPLIT(L516, "$"),"")</f>
        <v>AOM_001385</v>
      </c>
      <c r="N516" s="145" t="str">
        <v>Forage Plants--Cereal and Grass Forages--Braquiaria</v>
      </c>
      <c r="O516" s="145" t="str" cm="1">
        <f t="array" ref="O516">IF(L516&lt;&gt;"",_xlfn.CHOOSECOLS(_xlfn.TEXTSPLIT(N516,"--"),1),"")</f>
        <v>Forage Plants</v>
      </c>
      <c r="P516" s="145" t="str" cm="1">
        <f t="array" ref="P516">IF(L516&lt;&gt;"",IFERROR(_xlfn.CHOOSECOLS(_xlfn.TEXTSPLIT(N516,"--"),2),""),"")</f>
        <v>Cereal and Grass Forages</v>
      </c>
      <c r="Q516" s="145" t="str">
        <f t="shared" si="47"/>
        <v>Braquiaria</v>
      </c>
    </row>
    <row r="517" spans="1:17" ht="15" thickBot="1" x14ac:dyDescent="0.4">
      <c r="A517" s="144" t="str">
        <v>AOM_001433</v>
      </c>
      <c r="B517" s="144" t="str">
        <v>Tryptophan</v>
      </c>
      <c r="C517" s="144" t="str">
        <v/>
      </c>
      <c r="D517" s="144" t="str">
        <v/>
      </c>
      <c r="E517" s="144" t="str">
        <f t="shared" si="43"/>
        <v/>
      </c>
      <c r="F517" s="144" t="str">
        <v>Management--Livestock Management--Feed Characteristic--Feed Composition--Feed Ingredient--Supplement--Amino Acid--Tryptophan----</v>
      </c>
      <c r="G517" s="143" t="str" cm="1">
        <f t="array" ref="G517">IFERROR(SUBSTITUTE(_xlfn.CHOOSECOLS(_xlfn.TEXTSPLIT(_xlfn.TEXTJOIN("|",,F517),"Feed Ingredient--","|",TRUE),2),"----",""),"")</f>
        <v>Supplement--Amino Acid--Tryptophan</v>
      </c>
      <c r="H517" s="143" t="str">
        <f t="shared" si="44"/>
        <v>Supplement--Amino Acid--Tryptophan</v>
      </c>
      <c r="I517" s="143">
        <f t="shared" si="45"/>
        <v>2</v>
      </c>
      <c r="J517" s="143" t="str">
        <f t="shared" si="46"/>
        <v>Supplement--Amino Acid</v>
      </c>
      <c r="K517" s="143" t="str" cm="1">
        <f t="array" ref="K517">IF(G517&lt;&gt;"",_xlfn.TEXTJOIN(";",TRUE,
CONCATENATE(A517,"$",H517),
IF(E517="","",IF(I517&lt;&gt;0,CONCATENATE(A517,"$",J517,"--",_xlfn.TEXTSPLIT(E517,";",TRUE,FALSE)),CONCATENATE(A517,"$",_xlfn.TEXTSPLIT(E517,";",TRUE,FALSE))))),"")</f>
        <v>AOM_001433$Supplement--Amino Acid--Tryptophan</v>
      </c>
      <c r="L517" s="144" t="str">
        <v>AOM_001385$Forage Plants--Cereal and Grass Forages--Urochloa brizantha</v>
      </c>
      <c r="M517" s="144" t="str" cm="1">
        <f t="array" ref="M517:N517">IF(L517&lt;&gt;"",_xlfn.TEXTSPLIT(L517, "$"),"")</f>
        <v>AOM_001385</v>
      </c>
      <c r="N517" s="144" t="str">
        <v>Forage Plants--Cereal and Grass Forages--Urochloa brizantha</v>
      </c>
      <c r="O517" s="144" t="str" cm="1">
        <f t="array" ref="O517">IF(L517&lt;&gt;"",_xlfn.CHOOSECOLS(_xlfn.TEXTSPLIT(N517,"--"),1),"")</f>
        <v>Forage Plants</v>
      </c>
      <c r="P517" s="144" t="str" cm="1">
        <f t="array" ref="P517">IF(L517&lt;&gt;"",IFERROR(_xlfn.CHOOSECOLS(_xlfn.TEXTSPLIT(N517,"--"),2),""),"")</f>
        <v>Cereal and Grass Forages</v>
      </c>
      <c r="Q517" s="144" t="str">
        <f t="shared" si="47"/>
        <v>Urochloa brizantha</v>
      </c>
    </row>
    <row r="518" spans="1:17" ht="15" thickBot="1" x14ac:dyDescent="0.4">
      <c r="A518" s="145" t="str">
        <v>AOM_001578</v>
      </c>
      <c r="B518" s="145" t="str">
        <v>Dextrin</v>
      </c>
      <c r="C518" s="145" t="str">
        <v/>
      </c>
      <c r="D518" s="145" t="str">
        <v/>
      </c>
      <c r="E518" s="145" t="str">
        <f t="shared" si="43"/>
        <v/>
      </c>
      <c r="F518" s="145" t="str">
        <v>Management--Livestock Management--Feed Characteristic--Feed Composition--Feed Ingredient--Supplement--Carbohydrate--Dextrin----</v>
      </c>
      <c r="G518" s="143" t="str" cm="1">
        <f t="array" ref="G518">IFERROR(SUBSTITUTE(_xlfn.CHOOSECOLS(_xlfn.TEXTSPLIT(_xlfn.TEXTJOIN("|",,F518),"Feed Ingredient--","|",TRUE),2),"----",""),"")</f>
        <v>Supplement--Carbohydrate--Dextrin</v>
      </c>
      <c r="H518" s="143" t="str">
        <f t="shared" si="44"/>
        <v>Supplement--Carbohydrate--Dextrin</v>
      </c>
      <c r="I518" s="143">
        <f t="shared" si="45"/>
        <v>2</v>
      </c>
      <c r="J518" s="143" t="str">
        <f t="shared" si="46"/>
        <v>Supplement--Carbohydrate</v>
      </c>
      <c r="K518" s="143" t="str" cm="1">
        <f t="array" ref="K518">IF(G518&lt;&gt;"",_xlfn.TEXTJOIN(";",TRUE,
CONCATENATE(A518,"$",H518),
IF(E518="","",IF(I518&lt;&gt;0,CONCATENATE(A518,"$",J518,"--",_xlfn.TEXTSPLIT(E518,";",TRUE,FALSE)),CONCATENATE(A518,"$",_xlfn.TEXTSPLIT(E518,";",TRUE,FALSE))))),"")</f>
        <v>AOM_001578$Supplement--Carbohydrate--Dextrin</v>
      </c>
      <c r="L518" s="145" t="str">
        <v>AOM_001398$Forage Plants--Cereal and Grass Forages--Brachiaria ruziziensis</v>
      </c>
      <c r="M518" s="145" t="str" cm="1">
        <f t="array" ref="M518:N518">IF(L518&lt;&gt;"",_xlfn.TEXTSPLIT(L518, "$"),"")</f>
        <v>AOM_001398</v>
      </c>
      <c r="N518" s="145" t="str">
        <v>Forage Plants--Cereal and Grass Forages--Brachiaria ruziziensis</v>
      </c>
      <c r="O518" s="145" t="str" cm="1">
        <f t="array" ref="O518">IF(L518&lt;&gt;"",_xlfn.CHOOSECOLS(_xlfn.TEXTSPLIT(N518,"--"),1),"")</f>
        <v>Forage Plants</v>
      </c>
      <c r="P518" s="145" t="str" cm="1">
        <f t="array" ref="P518">IF(L518&lt;&gt;"",IFERROR(_xlfn.CHOOSECOLS(_xlfn.TEXTSPLIT(N518,"--"),2),""),"")</f>
        <v>Cereal and Grass Forages</v>
      </c>
      <c r="Q518" s="145" t="str">
        <f t="shared" si="47"/>
        <v>Brachiaria ruziziensis</v>
      </c>
    </row>
    <row r="519" spans="1:17" ht="15" thickBot="1" x14ac:dyDescent="0.4">
      <c r="A519" s="144" t="str">
        <v>AOM_000751</v>
      </c>
      <c r="B519" s="144" t="str">
        <v>Enzyme</v>
      </c>
      <c r="C519" s="144" t="str">
        <v/>
      </c>
      <c r="D519" s="144" t="str">
        <v/>
      </c>
      <c r="E519" s="144" t="str">
        <f t="shared" si="43"/>
        <v/>
      </c>
      <c r="F519" s="144" t="str">
        <v>Management--Livestock Management--Feed Characteristic--Feed Composition--Feed Ingredient--Supplement--Enzyme------</v>
      </c>
      <c r="G519" s="143" t="str" cm="1">
        <f t="array" ref="G519">IFERROR(SUBSTITUTE(_xlfn.CHOOSECOLS(_xlfn.TEXTSPLIT(_xlfn.TEXTJOIN("|",,F519),"Feed Ingredient--","|",TRUE),2),"----",""),"")</f>
        <v>Supplement--Enzyme--</v>
      </c>
      <c r="H519" s="143" t="str">
        <f t="shared" si="44"/>
        <v>Supplement--Enzyme</v>
      </c>
      <c r="I519" s="143">
        <f t="shared" si="45"/>
        <v>1</v>
      </c>
      <c r="J519" s="143" t="str">
        <f t="shared" si="46"/>
        <v>Supplement</v>
      </c>
      <c r="K519" s="143" t="str" cm="1">
        <f t="array" ref="K519">IF(G519&lt;&gt;"",_xlfn.TEXTJOIN(";",TRUE,
CONCATENATE(A519,"$",H519),
IF(E519="","",IF(I519&lt;&gt;0,CONCATENATE(A519,"$",J519,"--",_xlfn.TEXTSPLIT(E519,";",TRUE,FALSE)),CONCATENATE(A519,"$",_xlfn.TEXTSPLIT(E519,";",TRUE,FALSE))))),"")</f>
        <v>AOM_000751$Supplement--Enzyme</v>
      </c>
      <c r="L519" s="144" t="str">
        <v>AOM_001399$Forage Plants--Cereal and Grass Forages--Brachiaria serrata</v>
      </c>
      <c r="M519" s="144" t="str" cm="1">
        <f t="array" ref="M519:N519">IF(L519&lt;&gt;"",_xlfn.TEXTSPLIT(L519, "$"),"")</f>
        <v>AOM_001399</v>
      </c>
      <c r="N519" s="144" t="str">
        <v>Forage Plants--Cereal and Grass Forages--Brachiaria serrata</v>
      </c>
      <c r="O519" s="144" t="str" cm="1">
        <f t="array" ref="O519">IF(L519&lt;&gt;"",_xlfn.CHOOSECOLS(_xlfn.TEXTSPLIT(N519,"--"),1),"")</f>
        <v>Forage Plants</v>
      </c>
      <c r="P519" s="144" t="str" cm="1">
        <f t="array" ref="P519">IF(L519&lt;&gt;"",IFERROR(_xlfn.CHOOSECOLS(_xlfn.TEXTSPLIT(N519,"--"),2),""),"")</f>
        <v>Cereal and Grass Forages</v>
      </c>
      <c r="Q519" s="144" t="str">
        <f t="shared" si="47"/>
        <v>Brachiaria serrata</v>
      </c>
    </row>
    <row r="520" spans="1:17" ht="15" thickBot="1" x14ac:dyDescent="0.4">
      <c r="A520" s="145" t="str">
        <v>AOM_000748</v>
      </c>
      <c r="B520" s="145" t="str">
        <v>Asperozym (Fibrolytic Enzymes)</v>
      </c>
      <c r="C520" s="145" t="str">
        <v>Asperozym Fibrolytic</v>
      </c>
      <c r="D520" s="145" t="str">
        <v/>
      </c>
      <c r="E520" s="145" t="str">
        <f t="shared" si="43"/>
        <v>Asperozym Fibrolytic</v>
      </c>
      <c r="F520" s="145" t="str">
        <v>Management--Livestock Management--Feed Characteristic--Feed Composition--Feed Ingredient--Supplement--Enzyme--Asperozym (Fibrolytic Enzymes)----</v>
      </c>
      <c r="G520" s="143" t="str" cm="1">
        <f t="array" ref="G520">IFERROR(SUBSTITUTE(_xlfn.CHOOSECOLS(_xlfn.TEXTSPLIT(_xlfn.TEXTJOIN("|",,F520),"Feed Ingredient--","|",TRUE),2),"----",""),"")</f>
        <v>Supplement--Enzyme--Asperozym (Fibrolytic Enzymes)</v>
      </c>
      <c r="H520" s="143" t="str">
        <f t="shared" si="44"/>
        <v>Supplement--Enzyme--Asperozym (Fibrolytic Enzymes)</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AOM_000748$Supplement--Enzyme--Asperozym (Fibrolytic Enzymes);AOM_000748$Supplement--Enzyme--Asperozym Fibrolytic</v>
      </c>
      <c r="L520" s="145" t="str">
        <v>AOM_001899$Forage Plants--Cereal and Grass Forages--Bothriocloa</v>
      </c>
      <c r="M520" s="145" t="str" cm="1">
        <f t="array" ref="M520:N520">IF(L520&lt;&gt;"",_xlfn.TEXTSPLIT(L520, "$"),"")</f>
        <v>AOM_001899</v>
      </c>
      <c r="N520" s="145" t="str">
        <v>Forage Plants--Cereal and Grass Forages--Bothriocloa</v>
      </c>
      <c r="O520" s="145" t="str" cm="1">
        <f t="array" ref="O520">IF(L520&lt;&gt;"",_xlfn.CHOOSECOLS(_xlfn.TEXTSPLIT(N520,"--"),1),"")</f>
        <v>Forage Plants</v>
      </c>
      <c r="P520" s="145" t="str" cm="1">
        <f t="array" ref="P520">IF(L520&lt;&gt;"",IFERROR(_xlfn.CHOOSECOLS(_xlfn.TEXTSPLIT(N520,"--"),2),""),"")</f>
        <v>Cereal and Grass Forages</v>
      </c>
      <c r="Q520" s="145" t="str">
        <f t="shared" si="47"/>
        <v>Bothriocloa</v>
      </c>
    </row>
    <row r="521" spans="1:17" ht="15" thickBot="1" x14ac:dyDescent="0.4">
      <c r="A521" s="144" t="str">
        <v>AOM_000749</v>
      </c>
      <c r="B521" s="144" t="str">
        <v>Axtra XAP</v>
      </c>
      <c r="C521" s="144" t="str">
        <v/>
      </c>
      <c r="D521" s="144" t="str">
        <v/>
      </c>
      <c r="E521" s="144" t="str">
        <f t="shared" si="43"/>
        <v/>
      </c>
      <c r="F521" s="144" t="str">
        <v>Management--Livestock Management--Feed Characteristic--Feed Composition--Feed Ingredient--Supplement--Enzyme--Axtra XAP----</v>
      </c>
      <c r="G521" s="143" t="str" cm="1">
        <f t="array" ref="G521">IFERROR(SUBSTITUTE(_xlfn.CHOOSECOLS(_xlfn.TEXTSPLIT(_xlfn.TEXTJOIN("|",,F521),"Feed Ingredient--","|",TRUE),2),"----",""),"")</f>
        <v>Supplement--Enzyme--Axtra XAP</v>
      </c>
      <c r="H521" s="143" t="str">
        <f t="shared" si="44"/>
        <v>Supplement--Enzyme--Axtra XAP</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AOM_000749$Supplement--Enzyme--Axtra XAP</v>
      </c>
      <c r="L521" s="144" t="str">
        <v>AOM_001899$Forage Plants--Cereal and Grass Forages--Bothriochloa spp</v>
      </c>
      <c r="M521" s="144" t="str" cm="1">
        <f t="array" ref="M521:N521">IF(L521&lt;&gt;"",_xlfn.TEXTSPLIT(L521, "$"),"")</f>
        <v>AOM_001899</v>
      </c>
      <c r="N521" s="144" t="str">
        <v>Forage Plants--Cereal and Grass Forages--Bothriochloa spp</v>
      </c>
      <c r="O521" s="144" t="str" cm="1">
        <f t="array" ref="O521">IF(L521&lt;&gt;"",_xlfn.CHOOSECOLS(_xlfn.TEXTSPLIT(N521,"--"),1),"")</f>
        <v>Forage Plants</v>
      </c>
      <c r="P521" s="144" t="str" cm="1">
        <f t="array" ref="P521">IF(L521&lt;&gt;"",IFERROR(_xlfn.CHOOSECOLS(_xlfn.TEXTSPLIT(N521,"--"),2),""),"")</f>
        <v>Cereal and Grass Forages</v>
      </c>
      <c r="Q521" s="144" t="str">
        <f t="shared" si="47"/>
        <v>Bothriochloa spp</v>
      </c>
    </row>
    <row r="522" spans="1:17" ht="15" thickBot="1" x14ac:dyDescent="0.4">
      <c r="A522" s="145" t="str">
        <v>AOM_000750</v>
      </c>
      <c r="B522" s="145" t="str">
        <v>Phytase</v>
      </c>
      <c r="C522" s="145" t="str">
        <v/>
      </c>
      <c r="D522" s="145" t="str">
        <v/>
      </c>
      <c r="E522" s="145" t="str">
        <f t="shared" si="43"/>
        <v/>
      </c>
      <c r="F522" s="145" t="str">
        <v>Management--Livestock Management--Feed Characteristic--Feed Composition--Feed Ingredient--Supplement--Enzyme--Phytase----</v>
      </c>
      <c r="G522" s="143" t="str" cm="1">
        <f t="array" ref="G522">IFERROR(SUBSTITUTE(_xlfn.CHOOSECOLS(_xlfn.TEXTSPLIT(_xlfn.TEXTJOIN("|",,F522),"Feed Ingredient--","|",TRUE),2),"----",""),"")</f>
        <v>Supplement--Enzyme--Phytase</v>
      </c>
      <c r="H522" s="143" t="str">
        <f t="shared" si="44"/>
        <v>Supplement--Enzyme--Phytase</v>
      </c>
      <c r="I522" s="143">
        <f t="shared" si="45"/>
        <v>2</v>
      </c>
      <c r="J522" s="143" t="str">
        <f t="shared" si="46"/>
        <v>Supplement--Enzyme</v>
      </c>
      <c r="K522" s="143" t="str" cm="1">
        <f t="array" ref="K522">IF(G522&lt;&gt;"",_xlfn.TEXTJOIN(";",TRUE,
CONCATENATE(A522,"$",H522),
IF(E522="","",IF(I522&lt;&gt;0,CONCATENATE(A522,"$",J522,"--",_xlfn.TEXTSPLIT(E522,";",TRUE,FALSE)),CONCATENATE(A522,"$",_xlfn.TEXTSPLIT(E522,";",TRUE,FALSE))))),"")</f>
        <v>AOM_000750$Supplement--Enzyme--Phytase</v>
      </c>
      <c r="L522" s="145" t="str">
        <v>AOM_000686$Forage Plants--Cereal and Grass Forages--Cenchrus ciliaris</v>
      </c>
      <c r="M522" s="145" t="str" cm="1">
        <f t="array" ref="M522:N522">IF(L522&lt;&gt;"",_xlfn.TEXTSPLIT(L522, "$"),"")</f>
        <v>AOM_000686</v>
      </c>
      <c r="N522" s="145" t="str">
        <v>Forage Plants--Cereal and Grass Forages--Cenchrus ciliaris</v>
      </c>
      <c r="O522" s="145" t="str" cm="1">
        <f t="array" ref="O522">IF(L522&lt;&gt;"",_xlfn.CHOOSECOLS(_xlfn.TEXTSPLIT(N522,"--"),1),"")</f>
        <v>Forage Plants</v>
      </c>
      <c r="P522" s="145" t="str" cm="1">
        <f t="array" ref="P522">IF(L522&lt;&gt;"",IFERROR(_xlfn.CHOOSECOLS(_xlfn.TEXTSPLIT(N522,"--"),2),""),"")</f>
        <v>Cereal and Grass Forages</v>
      </c>
      <c r="Q522" s="145" t="str">
        <f t="shared" si="47"/>
        <v>Cenchrus ciliaris</v>
      </c>
    </row>
    <row r="523" spans="1:17" ht="15" thickBot="1" x14ac:dyDescent="0.4">
      <c r="A523" s="144" t="str">
        <v>AOM_001903</v>
      </c>
      <c r="B523" s="144" t="str">
        <v xml:space="preserve">Asteraceae spp. </v>
      </c>
      <c r="C523" s="144" t="str">
        <v/>
      </c>
      <c r="D523" s="144" t="str">
        <v/>
      </c>
      <c r="E523" s="144" t="str">
        <f t="shared" si="43"/>
        <v/>
      </c>
      <c r="F523" s="144" t="str">
        <v>Management--Livestock Management--Feed Characteristic--Feed Composition--Feed Ingredient--Supplement--Herb or Extract--Asteraceae spp. ----</v>
      </c>
      <c r="G523" s="143" t="str" cm="1">
        <f t="array" ref="G523">IFERROR(SUBSTITUTE(_xlfn.CHOOSECOLS(_xlfn.TEXTSPLIT(_xlfn.TEXTJOIN("|",,F523),"Feed Ingredient--","|",TRUE),2),"----",""),"")</f>
        <v xml:space="preserve">Supplement--Herb or Extract--Asteraceae spp. </v>
      </c>
      <c r="H523" s="143" t="str">
        <f t="shared" si="44"/>
        <v xml:space="preserve">Supplement--Herb or Extract--Asteraceae spp. </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 xml:space="preserve">AOM_001903$Supplement--Herb or Extract--Asteraceae spp. </v>
      </c>
      <c r="L523" s="144" t="str">
        <v>AOM_001401$Forage Plants--Cereal and Grass Forages--Chloris spp.</v>
      </c>
      <c r="M523" s="144" t="str" cm="1">
        <f t="array" ref="M523:N523">IF(L523&lt;&gt;"",_xlfn.TEXTSPLIT(L523, "$"),"")</f>
        <v>AOM_001401</v>
      </c>
      <c r="N523" s="144" t="str">
        <v>Forage Plants--Cereal and Grass Forages--Chloris spp.</v>
      </c>
      <c r="O523" s="144" t="str" cm="1">
        <f t="array" ref="O523">IF(L523&lt;&gt;"",_xlfn.CHOOSECOLS(_xlfn.TEXTSPLIT(N523,"--"),1),"")</f>
        <v>Forage Plants</v>
      </c>
      <c r="P523" s="144" t="str" cm="1">
        <f t="array" ref="P523">IF(L523&lt;&gt;"",IFERROR(_xlfn.CHOOSECOLS(_xlfn.TEXTSPLIT(N523,"--"),2),""),"")</f>
        <v>Cereal and Grass Forages</v>
      </c>
      <c r="Q523" s="144" t="str">
        <f t="shared" si="47"/>
        <v>Chloris spp.</v>
      </c>
    </row>
    <row r="524" spans="1:17" ht="15" thickBot="1" x14ac:dyDescent="0.4">
      <c r="A524" s="145" t="str">
        <v>AOM_000752</v>
      </c>
      <c r="B524" s="145" t="str">
        <v>Clove Basil Leaves Extract</v>
      </c>
      <c r="C524" s="145" t="str">
        <v>Thai Basil Leaves Extract;Ocimum viridiflorum Leaves Extract;Ocimum suave Leaves Extract;Ocimum viride Leaves Extract</v>
      </c>
      <c r="D524" s="145" t="str">
        <v>Ocimum gratissimum Leaves Extract</v>
      </c>
      <c r="E524" s="145" t="str">
        <f t="shared" si="43"/>
        <v>Thai Basil Leaves Extract;Ocimum viridiflorum Leaves Extract;Ocimum suave Leaves Extract;Ocimum viride Leaves Extract;Ocimum gratissimum Leaves Extract</v>
      </c>
      <c r="F524" s="145" t="str">
        <v>Management--Livestock Management--Feed Characteristic--Feed Composition--Feed Ingredient--Supplement--Herb or Extract--Clove Basil Leaves Extract----</v>
      </c>
      <c r="G524" s="143" t="str" cm="1">
        <f t="array" ref="G524">IFERROR(SUBSTITUTE(_xlfn.CHOOSECOLS(_xlfn.TEXTSPLIT(_xlfn.TEXTJOIN("|",,F524),"Feed Ingredient--","|",TRUE),2),"----",""),"")</f>
        <v>Supplement--Herb or Extract--Clove Basil Leaves Extract</v>
      </c>
      <c r="H524" s="143" t="str">
        <f t="shared" si="44"/>
        <v>Supplement--Herb or Extract--Clove Basil Leaves Extract</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4" s="145" t="str">
        <v>AOM_001402$Forage Plants--Cereal and Grass Forages--Chloris gayana</v>
      </c>
      <c r="M524" s="145" t="str" cm="1">
        <f t="array" ref="M524:N524">IF(L524&lt;&gt;"",_xlfn.TEXTSPLIT(L524, "$"),"")</f>
        <v>AOM_001402</v>
      </c>
      <c r="N524" s="145" t="str">
        <v>Forage Plants--Cereal and Grass Forages--Chloris gayana</v>
      </c>
      <c r="O524" s="145" t="str" cm="1">
        <f t="array" ref="O524">IF(L524&lt;&gt;"",_xlfn.CHOOSECOLS(_xlfn.TEXTSPLIT(N524,"--"),1),"")</f>
        <v>Forage Plants</v>
      </c>
      <c r="P524" s="145" t="str" cm="1">
        <f t="array" ref="P524">IF(L524&lt;&gt;"",IFERROR(_xlfn.CHOOSECOLS(_xlfn.TEXTSPLIT(N524,"--"),2),""),"")</f>
        <v>Cereal and Grass Forages</v>
      </c>
      <c r="Q524" s="145" t="str">
        <f t="shared" si="47"/>
        <v>Chloris gayana</v>
      </c>
    </row>
    <row r="525" spans="1:17" ht="15" thickBot="1" x14ac:dyDescent="0.4">
      <c r="A525" s="144" t="str">
        <v>AOM_001871</v>
      </c>
      <c r="B525" s="144" t="str">
        <v>Urtica dioica</v>
      </c>
      <c r="C525" s="144" t="str">
        <v>Stinging Nettle</v>
      </c>
      <c r="D525" s="144" t="str">
        <v>Urtica dioica</v>
      </c>
      <c r="E525" s="144" t="str">
        <f t="shared" si="43"/>
        <v>Stinging Nettle;Urtica dioica</v>
      </c>
      <c r="F525" s="144" t="str">
        <v>Management--Livestock Management--Feed Characteristic--Feed Composition--Feed Ingredient--Supplement--Herb or Extract--Urtica dioica----</v>
      </c>
      <c r="G525" s="143" t="str" cm="1">
        <f t="array" ref="G525">IFERROR(SUBSTITUTE(_xlfn.CHOOSECOLS(_xlfn.TEXTSPLIT(_xlfn.TEXTJOIN("|",,F525),"Feed Ingredient--","|",TRUE),2),"----",""),"")</f>
        <v>Supplement--Herb or Extract--Urtica dioica</v>
      </c>
      <c r="H525" s="143" t="str">
        <f t="shared" si="44"/>
        <v>Supplement--Herb or Extract--Urtica dioica</v>
      </c>
      <c r="I525" s="143">
        <f t="shared" si="45"/>
        <v>2</v>
      </c>
      <c r="J525" s="143" t="str">
        <f t="shared" si="46"/>
        <v>Supplement--Herb or Extract</v>
      </c>
      <c r="K525" s="143" t="str" cm="1">
        <f t="array" ref="K525">IF(G525&lt;&gt;"",_xlfn.TEXTJOIN(";",TRUE,
CONCATENATE(A525,"$",H525),
IF(E525="","",IF(I525&lt;&gt;0,CONCATENATE(A525,"$",J525,"--",_xlfn.TEXTSPLIT(E525,";",TRUE,FALSE)),CONCATENATE(A525,"$",_xlfn.TEXTSPLIT(E525,";",TRUE,FALSE))))),"")</f>
        <v>AOM_001871$Supplement--Herb or Extract--Urtica dioica;AOM_001871$Supplement--Herb or Extract--Stinging Nettle;AOM_001871$Supplement--Herb or Extract--Urtica dioica</v>
      </c>
      <c r="L525" s="144" t="str">
        <v>AOM_001402$Forage Plants--Cereal and Grass Forages--Katambora</v>
      </c>
      <c r="M525" s="144" t="str" cm="1">
        <f t="array" ref="M525:N525">IF(L525&lt;&gt;"",_xlfn.TEXTSPLIT(L525, "$"),"")</f>
        <v>AOM_001402</v>
      </c>
      <c r="N525" s="144" t="str">
        <v>Forage Plants--Cereal and Grass Forages--Katambora</v>
      </c>
      <c r="O525" s="144" t="str" cm="1">
        <f t="array" ref="O525">IF(L525&lt;&gt;"",_xlfn.CHOOSECOLS(_xlfn.TEXTSPLIT(N525,"--"),1),"")</f>
        <v>Forage Plants</v>
      </c>
      <c r="P525" s="144" t="str" cm="1">
        <f t="array" ref="P525">IF(L525&lt;&gt;"",IFERROR(_xlfn.CHOOSECOLS(_xlfn.TEXTSPLIT(N525,"--"),2),""),"")</f>
        <v>Cereal and Grass Forages</v>
      </c>
      <c r="Q525" s="144" t="str">
        <f t="shared" si="47"/>
        <v>Katambora</v>
      </c>
    </row>
    <row r="526" spans="1:17" ht="15" thickBot="1" x14ac:dyDescent="0.4">
      <c r="A526" s="145" t="str">
        <v>AOM_000779</v>
      </c>
      <c r="B526" s="145" t="str">
        <v>Mineral</v>
      </c>
      <c r="C526" s="145" t="str">
        <v/>
      </c>
      <c r="D526" s="145" t="str">
        <v/>
      </c>
      <c r="E526" s="145" t="str">
        <f t="shared" si="43"/>
        <v/>
      </c>
      <c r="F526" s="145" t="str">
        <v>Management--Livestock Management--Feed Characteristic--Feed Composition--Feed Ingredient--Supplement--Mineral------</v>
      </c>
      <c r="G526" s="143" t="str" cm="1">
        <f t="array" ref="G526">IFERROR(SUBSTITUTE(_xlfn.CHOOSECOLS(_xlfn.TEXTSPLIT(_xlfn.TEXTJOIN("|",,F526),"Feed Ingredient--","|",TRUE),2),"----",""),"")</f>
        <v>Supplement--Mineral--</v>
      </c>
      <c r="H526" s="143" t="str">
        <f t="shared" si="44"/>
        <v>Supplement--Mineral</v>
      </c>
      <c r="I526" s="143">
        <f t="shared" si="45"/>
        <v>1</v>
      </c>
      <c r="J526" s="143" t="str">
        <f t="shared" si="46"/>
        <v>Supplement</v>
      </c>
      <c r="K526" s="143" t="str" cm="1">
        <f t="array" ref="K526">IF(G526&lt;&gt;"",_xlfn.TEXTJOIN(";",TRUE,
CONCATENATE(A526,"$",H526),
IF(E526="","",IF(I526&lt;&gt;0,CONCATENATE(A526,"$",J526,"--",_xlfn.TEXTSPLIT(E526,";",TRUE,FALSE)),CONCATENATE(A526,"$",_xlfn.TEXTSPLIT(E526,";",TRUE,FALSE))))),"")</f>
        <v>AOM_000779$Supplement--Mineral</v>
      </c>
      <c r="L526" s="145" t="str">
        <v>AOM_002038$Forage Plants--Cereal and Grass Forages--Combretum aculeatum</v>
      </c>
      <c r="M526" s="145" t="str" cm="1">
        <f t="array" ref="M526:N526">IF(L526&lt;&gt;"",_xlfn.TEXTSPLIT(L526, "$"),"")</f>
        <v>AOM_002038</v>
      </c>
      <c r="N526" s="145" t="str">
        <v>Forage Plants--Cereal and Grass Forages--Combretum aculeatum</v>
      </c>
      <c r="O526" s="145" t="str" cm="1">
        <f t="array" ref="O526">IF(L526&lt;&gt;"",_xlfn.CHOOSECOLS(_xlfn.TEXTSPLIT(N526,"--"),1),"")</f>
        <v>Forage Plants</v>
      </c>
      <c r="P526" s="145" t="str" cm="1">
        <f t="array" ref="P526">IF(L526&lt;&gt;"",IFERROR(_xlfn.CHOOSECOLS(_xlfn.TEXTSPLIT(N526,"--"),2),""),"")</f>
        <v>Cereal and Grass Forages</v>
      </c>
      <c r="Q526" s="145" t="str">
        <f t="shared" si="47"/>
        <v>Combretum aculeatum</v>
      </c>
    </row>
    <row r="527" spans="1:17" ht="15" thickBot="1" x14ac:dyDescent="0.4">
      <c r="A527" s="144" t="str">
        <v>AOM_001872</v>
      </c>
      <c r="B527" s="144" t="str">
        <v>Alkali</v>
      </c>
      <c r="C527" s="144" t="str">
        <v/>
      </c>
      <c r="D527" s="144" t="str">
        <v/>
      </c>
      <c r="E527" s="144" t="str">
        <f t="shared" si="43"/>
        <v/>
      </c>
      <c r="F527" s="144" t="str">
        <v>Management--Livestock Management--Feed Characteristic--Feed Composition--Feed Ingredient--Supplement--Mineral--Alkali----</v>
      </c>
      <c r="G527" s="143" t="str" cm="1">
        <f t="array" ref="G527">IFERROR(SUBSTITUTE(_xlfn.CHOOSECOLS(_xlfn.TEXTSPLIT(_xlfn.TEXTJOIN("|",,F527),"Feed Ingredient--","|",TRUE),2),"----",""),"")</f>
        <v>Supplement--Mineral--Alkali</v>
      </c>
      <c r="H527" s="143" t="str">
        <f t="shared" si="44"/>
        <v>Supplement--Mineral--Alkali</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AOM_001872$Supplement--Mineral--Alkali</v>
      </c>
      <c r="L527" s="144" t="str">
        <v>AOM_001462$Forage Plants--Cereal and Grass Forages--Cynadon dactylon</v>
      </c>
      <c r="M527" s="144" t="str" cm="1">
        <f t="array" ref="M527:N527">IF(L527&lt;&gt;"",_xlfn.TEXTSPLIT(L527, "$"),"")</f>
        <v>AOM_001462</v>
      </c>
      <c r="N527" s="144" t="str">
        <v>Forage Plants--Cereal and Grass Forages--Cynadon dactylon</v>
      </c>
      <c r="O527" s="144" t="str" cm="1">
        <f t="array" ref="O527">IF(L527&lt;&gt;"",_xlfn.CHOOSECOLS(_xlfn.TEXTSPLIT(N527,"--"),1),"")</f>
        <v>Forage Plants</v>
      </c>
      <c r="P527" s="144" t="str" cm="1">
        <f t="array" ref="P527">IF(L527&lt;&gt;"",IFERROR(_xlfn.CHOOSECOLS(_xlfn.TEXTSPLIT(N527,"--"),2),""),"")</f>
        <v>Cereal and Grass Forages</v>
      </c>
      <c r="Q527" s="144" t="str">
        <f t="shared" si="47"/>
        <v>Cynadon dactylon</v>
      </c>
    </row>
    <row r="528" spans="1:17" ht="15" thickBot="1" x14ac:dyDescent="0.4">
      <c r="A528" s="145" t="str">
        <v>AOM_001367</v>
      </c>
      <c r="B528" s="145" t="str">
        <v>Ammonium Chloride</v>
      </c>
      <c r="C528" s="145" t="str">
        <v/>
      </c>
      <c r="D528" s="145" t="str">
        <v/>
      </c>
      <c r="E528" s="145" t="str">
        <f t="shared" si="43"/>
        <v/>
      </c>
      <c r="F528" s="145" t="str">
        <v>Management--Livestock Management--Feed Characteristic--Feed Composition--Feed Ingredient--Supplement--Mineral--Ammonium Chloride----</v>
      </c>
      <c r="G528" s="143" t="str" cm="1">
        <f t="array" ref="G528">IFERROR(SUBSTITUTE(_xlfn.CHOOSECOLS(_xlfn.TEXTSPLIT(_xlfn.TEXTJOIN("|",,F528),"Feed Ingredient--","|",TRUE),2),"----",""),"")</f>
        <v>Supplement--Mineral--Ammonium Chloride</v>
      </c>
      <c r="H528" s="143" t="str">
        <f t="shared" si="44"/>
        <v>Supplement--Mineral--Ammonium Chloride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AOM_001367$Supplement--Mineral--Ammonium Chloride</v>
      </c>
      <c r="L528" s="145" t="str">
        <v>AOM_001464$Forage Plants--Cereal and Grass Forages--Cynadon plectostachyus</v>
      </c>
      <c r="M528" s="145" t="str" cm="1">
        <f t="array" ref="M528:N528">IF(L528&lt;&gt;"",_xlfn.TEXTSPLIT(L528, "$"),"")</f>
        <v>AOM_001464</v>
      </c>
      <c r="N528" s="145" t="str">
        <v>Forage Plants--Cereal and Grass Forages--Cynadon plectostachyus</v>
      </c>
      <c r="O528" s="145" t="str" cm="1">
        <f t="array" ref="O528">IF(L528&lt;&gt;"",_xlfn.CHOOSECOLS(_xlfn.TEXTSPLIT(N528,"--"),1),"")</f>
        <v>Forage Plants</v>
      </c>
      <c r="P528" s="145" t="str" cm="1">
        <f t="array" ref="P528">IF(L528&lt;&gt;"",IFERROR(_xlfn.CHOOSECOLS(_xlfn.TEXTSPLIT(N528,"--"),2),""),"")</f>
        <v>Cereal and Grass Forages</v>
      </c>
      <c r="Q528" s="145" t="str">
        <f t="shared" si="47"/>
        <v>Cynadon plectostachyus</v>
      </c>
    </row>
    <row r="529" spans="1:17" ht="15" thickBot="1" x14ac:dyDescent="0.4">
      <c r="A529" s="144" t="str">
        <v>AOM_001368</v>
      </c>
      <c r="B529" s="144" t="str">
        <v>Ammonium Sulphate</v>
      </c>
      <c r="C529" s="144" t="str">
        <v/>
      </c>
      <c r="D529" s="144" t="str">
        <v/>
      </c>
      <c r="E529" s="144" t="str">
        <f t="shared" si="43"/>
        <v/>
      </c>
      <c r="F529" s="144" t="str">
        <v>Management--Livestock Management--Feed Characteristic--Feed Composition--Feed Ingredient--Supplement--Mineral--Ammonium Sulphate----</v>
      </c>
      <c r="G529" s="143" t="str" cm="1">
        <f t="array" ref="G529">IFERROR(SUBSTITUTE(_xlfn.CHOOSECOLS(_xlfn.TEXTSPLIT(_xlfn.TEXTJOIN("|",,F529),"Feed Ingredient--","|",TRUE),2),"----",""),"")</f>
        <v>Supplement--Mineral--Ammonium Sulphate</v>
      </c>
      <c r="H529" s="143" t="str">
        <f t="shared" si="44"/>
        <v>Supplement--Mineral--Ammonium Sulphate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AOM_001368$Supplement--Mineral--Ammonium Sulphate</v>
      </c>
      <c r="L529" s="144" t="str">
        <v>AOM_001461$Forage Plants--Cereal and Grass Forages--Cynodon</v>
      </c>
      <c r="M529" s="144" t="str" cm="1">
        <f t="array" ref="M529:N529">IF(L529&lt;&gt;"",_xlfn.TEXTSPLIT(L529, "$"),"")</f>
        <v>AOM_001461</v>
      </c>
      <c r="N529" s="144" t="str">
        <v>Forage Plants--Cereal and Grass Forages--Cynodon</v>
      </c>
      <c r="O529" s="144" t="str" cm="1">
        <f t="array" ref="O529">IF(L529&lt;&gt;"",_xlfn.CHOOSECOLS(_xlfn.TEXTSPLIT(N529,"--"),1),"")</f>
        <v>Forage Plants</v>
      </c>
      <c r="P529" s="144" t="str" cm="1">
        <f t="array" ref="P529">IF(L529&lt;&gt;"",IFERROR(_xlfn.CHOOSECOLS(_xlfn.TEXTSPLIT(N529,"--"),2),""),"")</f>
        <v>Cereal and Grass Forages</v>
      </c>
      <c r="Q529" s="144" t="str">
        <f t="shared" si="47"/>
        <v>Cynodon</v>
      </c>
    </row>
    <row r="530" spans="1:17" ht="15" thickBot="1" x14ac:dyDescent="0.4">
      <c r="A530" s="145" t="str">
        <v>AOM_000754</v>
      </c>
      <c r="B530" s="145" t="str">
        <v>Calcium</v>
      </c>
      <c r="C530" s="145" t="str">
        <v/>
      </c>
      <c r="D530" s="145" t="str">
        <v/>
      </c>
      <c r="E530" s="145" t="str">
        <f t="shared" si="43"/>
        <v/>
      </c>
      <c r="F530" s="145" t="str">
        <v>Management--Livestock Management--Feed Characteristic--Feed Composition--Feed Ingredient--Supplement--Mineral--Calcium----</v>
      </c>
      <c r="G530" s="143" t="str" cm="1">
        <f t="array" ref="G530">IFERROR(SUBSTITUTE(_xlfn.CHOOSECOLS(_xlfn.TEXTSPLIT(_xlfn.TEXTJOIN("|",,F530),"Feed Ingredient--","|",TRUE),2),"----",""),"")</f>
        <v>Supplement--Mineral--Calcium</v>
      </c>
      <c r="H530" s="143" t="str">
        <f t="shared" si="44"/>
        <v>Supplement--Mineral--Calcium</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AOM_000754$Supplement--Mineral--Calcium</v>
      </c>
      <c r="L530" s="145" t="str">
        <v>AOM_001461$Forage Plants--Cereal and Grass Forages--Cynodon spp</v>
      </c>
      <c r="M530" s="145" t="str" cm="1">
        <f t="array" ref="M530:N530">IF(L530&lt;&gt;"",_xlfn.TEXTSPLIT(L530, "$"),"")</f>
        <v>AOM_001461</v>
      </c>
      <c r="N530" s="145" t="str">
        <v>Forage Plants--Cereal and Grass Forages--Cynodon spp</v>
      </c>
      <c r="O530" s="145" t="str" cm="1">
        <f t="array" ref="O530">IF(L530&lt;&gt;"",_xlfn.CHOOSECOLS(_xlfn.TEXTSPLIT(N530,"--"),1),"")</f>
        <v>Forage Plants</v>
      </c>
      <c r="P530" s="145" t="str" cm="1">
        <f t="array" ref="P530">IF(L530&lt;&gt;"",IFERROR(_xlfn.CHOOSECOLS(_xlfn.TEXTSPLIT(N530,"--"),2),""),"")</f>
        <v>Cereal and Grass Forages</v>
      </c>
      <c r="Q530" s="145" t="str">
        <f t="shared" si="47"/>
        <v>Cynodon spp</v>
      </c>
    </row>
    <row r="531" spans="1:17" ht="15" thickBot="1" x14ac:dyDescent="0.4">
      <c r="A531" s="144" t="str">
        <v>AOM_001369</v>
      </c>
      <c r="B531" s="144" t="str">
        <v>Calcium Bicarbonate</v>
      </c>
      <c r="C531" s="144" t="str">
        <v/>
      </c>
      <c r="D531" s="144" t="str">
        <v/>
      </c>
      <c r="E531" s="144" t="str">
        <f t="shared" si="43"/>
        <v/>
      </c>
      <c r="F531" s="144" t="str">
        <v>Management--Livestock Management--Feed Characteristic--Feed Composition--Feed Ingredient--Supplement--Mineral--Calcium Bicarbonate----</v>
      </c>
      <c r="G531" s="143" t="str" cm="1">
        <f t="array" ref="G531">IFERROR(SUBSTITUTE(_xlfn.CHOOSECOLS(_xlfn.TEXTSPLIT(_xlfn.TEXTJOIN("|",,F531),"Feed Ingredient--","|",TRUE),2),"----",""),"")</f>
        <v>Supplement--Mineral--Calcium Bicarbonate</v>
      </c>
      <c r="H531" s="143" t="str">
        <f t="shared" si="44"/>
        <v>Supplement--Mineral--Calcium Bicarbonate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AOM_001369$Supplement--Mineral--Calcium Bicarbonate</v>
      </c>
      <c r="L531" s="144" t="str">
        <v>AOM_001465$Forage Plants--Cereal and Grass Forages--Cynodon nlemfuensis</v>
      </c>
      <c r="M531" s="144" t="str" cm="1">
        <f t="array" ref="M531:N531">IF(L531&lt;&gt;"",_xlfn.TEXTSPLIT(L531, "$"),"")</f>
        <v>AOM_001465</v>
      </c>
      <c r="N531" s="144" t="str">
        <v>Forage Plants--Cereal and Grass Forages--Cynodon nlemfuensis</v>
      </c>
      <c r="O531" s="144" t="str" cm="1">
        <f t="array" ref="O531">IF(L531&lt;&gt;"",_xlfn.CHOOSECOLS(_xlfn.TEXTSPLIT(N531,"--"),1),"")</f>
        <v>Forage Plants</v>
      </c>
      <c r="P531" s="144" t="str" cm="1">
        <f t="array" ref="P531">IF(L531&lt;&gt;"",IFERROR(_xlfn.CHOOSECOLS(_xlfn.TEXTSPLIT(N531,"--"),2),""),"")</f>
        <v>Cereal and Grass Forages</v>
      </c>
      <c r="Q531" s="144" t="str">
        <f t="shared" si="47"/>
        <v>Cynodon nlemfuensis</v>
      </c>
    </row>
    <row r="532" spans="1:17" ht="15" thickBot="1" x14ac:dyDescent="0.4">
      <c r="A532" s="145" t="str">
        <v>AOM_001370</v>
      </c>
      <c r="B532" s="145" t="str">
        <v>Calcium Carbonate</v>
      </c>
      <c r="C532" s="145" t="str">
        <v/>
      </c>
      <c r="D532" s="145" t="str">
        <v/>
      </c>
      <c r="E532" s="145" t="str">
        <f t="shared" si="43"/>
        <v/>
      </c>
      <c r="F532" s="145" t="str">
        <v>Management--Livestock Management--Feed Characteristic--Feed Composition--Feed Ingredient--Supplement--Mineral--Calcium Carbonate----</v>
      </c>
      <c r="G532" s="143" t="str" cm="1">
        <f t="array" ref="G532">IFERROR(SUBSTITUTE(_xlfn.CHOOSECOLS(_xlfn.TEXTSPLIT(_xlfn.TEXTJOIN("|",,F532),"Feed Ingredient--","|",TRUE),2),"----",""),"")</f>
        <v>Supplement--Mineral--Calcium Carbonate</v>
      </c>
      <c r="H532" s="143" t="str">
        <f t="shared" si="44"/>
        <v>Supplement--Mineral--Calcium Carbonate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AOM_001370$Supplement--Mineral--Calcium Carbonate</v>
      </c>
      <c r="L532" s="145" t="str">
        <v>AOM_001388$Forage Plants--Cereal and Grass Forages--Digitaria abyssinica</v>
      </c>
      <c r="M532" s="145" t="str" cm="1">
        <f t="array" ref="M532:N532">IF(L532&lt;&gt;"",_xlfn.TEXTSPLIT(L532, "$"),"")</f>
        <v>AOM_001388</v>
      </c>
      <c r="N532" s="145" t="str">
        <v>Forage Plants--Cereal and Grass Forages--Digitaria abyssinica</v>
      </c>
      <c r="O532" s="145" t="str" cm="1">
        <f t="array" ref="O532">IF(L532&lt;&gt;"",_xlfn.CHOOSECOLS(_xlfn.TEXTSPLIT(N532,"--"),1),"")</f>
        <v>Forage Plants</v>
      </c>
      <c r="P532" s="145" t="str" cm="1">
        <f t="array" ref="P532">IF(L532&lt;&gt;"",IFERROR(_xlfn.CHOOSECOLS(_xlfn.TEXTSPLIT(N532,"--"),2),""),"")</f>
        <v>Cereal and Grass Forages</v>
      </c>
      <c r="Q532" s="145" t="str">
        <f t="shared" si="47"/>
        <v>Digitaria abyssinica</v>
      </c>
    </row>
    <row r="533" spans="1:17" ht="15" thickBot="1" x14ac:dyDescent="0.4">
      <c r="A533" s="144" t="str">
        <v>AOM_001371</v>
      </c>
      <c r="B533" s="144" t="str">
        <v>Calcium Oxide</v>
      </c>
      <c r="C533" s="144" t="str">
        <v/>
      </c>
      <c r="D533" s="144" t="str">
        <v/>
      </c>
      <c r="E533" s="144" t="str">
        <f t="shared" si="43"/>
        <v/>
      </c>
      <c r="F533" s="144" t="str">
        <v>Management--Livestock Management--Feed Characteristic--Feed Composition--Feed Ingredient--Supplement--Mineral--Calcium Oxide----</v>
      </c>
      <c r="G533" s="143" t="str" cm="1">
        <f t="array" ref="G533">IFERROR(SUBSTITUTE(_xlfn.CHOOSECOLS(_xlfn.TEXTSPLIT(_xlfn.TEXTJOIN("|",,F533),"Feed Ingredient--","|",TRUE),2),"----",""),"")</f>
        <v>Supplement--Mineral--Calcium Oxide</v>
      </c>
      <c r="H533" s="143" t="str">
        <f t="shared" si="44"/>
        <v>Supplement--Mineral--Calcium Oxide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AOM_001371$Supplement--Mineral--Calcium Oxide</v>
      </c>
      <c r="L533" s="144" t="str">
        <v>AOM_001389$Forage Plants--Cereal and Grass Forages--Digitaria decumbens</v>
      </c>
      <c r="M533" s="144" t="str" cm="1">
        <f t="array" ref="M533:N533">IF(L533&lt;&gt;"",_xlfn.TEXTSPLIT(L533, "$"),"")</f>
        <v>AOM_001389</v>
      </c>
      <c r="N533" s="144" t="str">
        <v>Forage Plants--Cereal and Grass Forages--Digitaria decumbens</v>
      </c>
      <c r="O533" s="144" t="str" cm="1">
        <f t="array" ref="O533">IF(L533&lt;&gt;"",_xlfn.CHOOSECOLS(_xlfn.TEXTSPLIT(N533,"--"),1),"")</f>
        <v>Forage Plants</v>
      </c>
      <c r="P533" s="144" t="str" cm="1">
        <f t="array" ref="P533">IF(L533&lt;&gt;"",IFERROR(_xlfn.CHOOSECOLS(_xlfn.TEXTSPLIT(N533,"--"),2),""),"")</f>
        <v>Cereal and Grass Forages</v>
      </c>
      <c r="Q533" s="144" t="str">
        <f t="shared" si="47"/>
        <v>Digitaria decumbens</v>
      </c>
    </row>
    <row r="534" spans="1:17" ht="15" thickBot="1" x14ac:dyDescent="0.4">
      <c r="A534" s="145" t="str">
        <v>AOM_001372</v>
      </c>
      <c r="B534" s="145" t="str">
        <v>Calcium Phosphate</v>
      </c>
      <c r="C534" s="145" t="str">
        <v/>
      </c>
      <c r="D534" s="145" t="str">
        <v/>
      </c>
      <c r="E534" s="145" t="str">
        <f t="shared" si="43"/>
        <v/>
      </c>
      <c r="F534" s="145" t="str">
        <v>Management--Livestock Management--Feed Characteristic--Feed Composition--Feed Ingredient--Supplement--Mineral--Calcium Phosphate----</v>
      </c>
      <c r="G534" s="143" t="str" cm="1">
        <f t="array" ref="G534">IFERROR(SUBSTITUTE(_xlfn.CHOOSECOLS(_xlfn.TEXTSPLIT(_xlfn.TEXTJOIN("|",,F534),"Feed Ingredient--","|",TRUE),2),"----",""),"")</f>
        <v>Supplement--Mineral--Calcium Phosphate</v>
      </c>
      <c r="H534" s="143" t="str">
        <f t="shared" si="44"/>
        <v>Supplement--Mineral--Calcium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AOM_001372$Supplement--Mineral--Calcium Phosphate</v>
      </c>
      <c r="L534" s="145" t="str">
        <v>AOM_001390$Forage Plants--Cereal and Grass Forages--Digitaria nodosa</v>
      </c>
      <c r="M534" s="145" t="str" cm="1">
        <f t="array" ref="M534:N534">IF(L534&lt;&gt;"",_xlfn.TEXTSPLIT(L534, "$"),"")</f>
        <v>AOM_001390</v>
      </c>
      <c r="N534" s="145" t="str">
        <v>Forage Plants--Cereal and Grass Forages--Digitaria nodosa</v>
      </c>
      <c r="O534" s="145" t="str" cm="1">
        <f t="array" ref="O534">IF(L534&lt;&gt;"",_xlfn.CHOOSECOLS(_xlfn.TEXTSPLIT(N534,"--"),1),"")</f>
        <v>Forage Plants</v>
      </c>
      <c r="P534" s="145" t="str" cm="1">
        <f t="array" ref="P534">IF(L534&lt;&gt;"",IFERROR(_xlfn.CHOOSECOLS(_xlfn.TEXTSPLIT(N534,"--"),2),""),"")</f>
        <v>Cereal and Grass Forages</v>
      </c>
      <c r="Q534" s="145" t="str">
        <f t="shared" si="47"/>
        <v>Digitaria nodosa</v>
      </c>
    </row>
    <row r="535" spans="1:17" ht="15" thickBot="1" x14ac:dyDescent="0.4">
      <c r="A535" s="144" t="str">
        <v>AOM_000755</v>
      </c>
      <c r="B535" s="144" t="str">
        <v>Chalk</v>
      </c>
      <c r="C535" s="144" t="str">
        <v/>
      </c>
      <c r="D535" s="144" t="str">
        <v/>
      </c>
      <c r="E535" s="144" t="str">
        <f t="shared" si="43"/>
        <v/>
      </c>
      <c r="F535" s="144" t="str">
        <v>Management--Livestock Management--Feed Characteristic--Feed Composition--Feed Ingredient--Supplement--Mineral--Chalk----</v>
      </c>
      <c r="G535" s="143" t="str" cm="1">
        <f t="array" ref="G535">IFERROR(SUBSTITUTE(_xlfn.CHOOSECOLS(_xlfn.TEXTSPLIT(_xlfn.TEXTJOIN("|",,F535),"Feed Ingredient--","|",TRUE),2),"----",""),"")</f>
        <v>Supplement--Mineral--Chalk</v>
      </c>
      <c r="H535" s="143" t="str">
        <f t="shared" si="44"/>
        <v>Supplement--Mineral--Chalk</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AOM_000755$Supplement--Mineral--Chalk</v>
      </c>
      <c r="L535" s="144" t="str">
        <v>AOM_001391$Forage Plants--Cereal and Grass Forages--Digitaria smutsii</v>
      </c>
      <c r="M535" s="144" t="str" cm="1">
        <f t="array" ref="M535:N535">IF(L535&lt;&gt;"",_xlfn.TEXTSPLIT(L535, "$"),"")</f>
        <v>AOM_001391</v>
      </c>
      <c r="N535" s="144" t="str">
        <v>Forage Plants--Cereal and Grass Forages--Digitaria smutsii</v>
      </c>
      <c r="O535" s="144" t="str" cm="1">
        <f t="array" ref="O535">IF(L535&lt;&gt;"",_xlfn.CHOOSECOLS(_xlfn.TEXTSPLIT(N535,"--"),1),"")</f>
        <v>Forage Plants</v>
      </c>
      <c r="P535" s="144" t="str" cm="1">
        <f t="array" ref="P535">IF(L535&lt;&gt;"",IFERROR(_xlfn.CHOOSECOLS(_xlfn.TEXTSPLIT(N535,"--"),2),""),"")</f>
        <v>Cereal and Grass Forages</v>
      </c>
      <c r="Q535" s="144" t="str">
        <f t="shared" si="47"/>
        <v>Digitaria smutsii</v>
      </c>
    </row>
    <row r="536" spans="1:17" ht="15" thickBot="1" x14ac:dyDescent="0.4">
      <c r="A536" s="145" t="str">
        <v>AOM_001066</v>
      </c>
      <c r="B536" s="145" t="str">
        <v>Cobalt</v>
      </c>
      <c r="C536" s="145" t="str">
        <v/>
      </c>
      <c r="D536" s="145" t="str">
        <v/>
      </c>
      <c r="E536" s="145" t="str">
        <f t="shared" si="43"/>
        <v/>
      </c>
      <c r="F536" s="145" t="str">
        <v>Management--Livestock Management--Feed Characteristic--Feed Composition--Feed Ingredient--Supplement--Mineral--Cobalt----</v>
      </c>
      <c r="G536" s="143" t="str" cm="1">
        <f t="array" ref="G536">IFERROR(SUBSTITUTE(_xlfn.CHOOSECOLS(_xlfn.TEXTSPLIT(_xlfn.TEXTJOIN("|",,F536),"Feed Ingredient--","|",TRUE),2),"----",""),"")</f>
        <v>Supplement--Mineral--Cobalt</v>
      </c>
      <c r="H536" s="143" t="str">
        <f t="shared" si="44"/>
        <v>Supplement--Mineral--Cobalt</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AOM_001066$Supplement--Mineral--Cobalt</v>
      </c>
      <c r="L536" s="145" t="str">
        <v>AOM_001392$Forage Plants--Cereal and Grass Forages--Digitaria ternota</v>
      </c>
      <c r="M536" s="145" t="str" cm="1">
        <f t="array" ref="M536:N536">IF(L536&lt;&gt;"",_xlfn.TEXTSPLIT(L536, "$"),"")</f>
        <v>AOM_001392</v>
      </c>
      <c r="N536" s="145" t="str">
        <v>Forage Plants--Cereal and Grass Forages--Digitaria ternota</v>
      </c>
      <c r="O536" s="145" t="str" cm="1">
        <f t="array" ref="O536">IF(L536&lt;&gt;"",_xlfn.CHOOSECOLS(_xlfn.TEXTSPLIT(N536,"--"),1),"")</f>
        <v>Forage Plants</v>
      </c>
      <c r="P536" s="145" t="str" cm="1">
        <f t="array" ref="P536">IF(L536&lt;&gt;"",IFERROR(_xlfn.CHOOSECOLS(_xlfn.TEXTSPLIT(N536,"--"),2),""),"")</f>
        <v>Cereal and Grass Forages</v>
      </c>
      <c r="Q536" s="145" t="str">
        <f t="shared" si="47"/>
        <v>Digitaria ternota</v>
      </c>
    </row>
    <row r="537" spans="1:17" ht="15" thickBot="1" x14ac:dyDescent="0.4">
      <c r="A537" s="144" t="str">
        <v>AOM_000756</v>
      </c>
      <c r="B537" s="144" t="str">
        <v>Copper</v>
      </c>
      <c r="C537" s="144" t="str">
        <v/>
      </c>
      <c r="D537" s="144" t="str">
        <v/>
      </c>
      <c r="E537" s="144" t="str">
        <f t="shared" si="43"/>
        <v/>
      </c>
      <c r="F537" s="144" t="str">
        <v>Management--Livestock Management--Feed Characteristic--Feed Composition--Feed Ingredient--Supplement--Mineral--Copper----</v>
      </c>
      <c r="G537" s="143" t="str" cm="1">
        <f t="array" ref="G537">IFERROR(SUBSTITUTE(_xlfn.CHOOSECOLS(_xlfn.TEXTSPLIT(_xlfn.TEXTJOIN("|",,F537),"Feed Ingredient--","|",TRUE),2),"----",""),"")</f>
        <v>Supplement--Mineral--Copper</v>
      </c>
      <c r="H537" s="143" t="str">
        <f t="shared" si="44"/>
        <v>Supplement--Mineral--Copper</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AOM_000756$Supplement--Mineral--Copper</v>
      </c>
      <c r="L537" s="144" t="str">
        <v>AOM_001466$Forage Plants--Cereal and Grass Forages--Diheteropogon amplectens</v>
      </c>
      <c r="M537" s="144" t="str" cm="1">
        <f t="array" ref="M537:N537">IF(L537&lt;&gt;"",_xlfn.TEXTSPLIT(L537, "$"),"")</f>
        <v>AOM_001466</v>
      </c>
      <c r="N537" s="144" t="str">
        <v>Forage Plants--Cereal and Grass Forages--Diheteropogon amplectens</v>
      </c>
      <c r="O537" s="144" t="str" cm="1">
        <f t="array" ref="O537">IF(L537&lt;&gt;"",_xlfn.CHOOSECOLS(_xlfn.TEXTSPLIT(N537,"--"),1),"")</f>
        <v>Forage Plants</v>
      </c>
      <c r="P537" s="144" t="str" cm="1">
        <f t="array" ref="P537">IF(L537&lt;&gt;"",IFERROR(_xlfn.CHOOSECOLS(_xlfn.TEXTSPLIT(N537,"--"),2),""),"")</f>
        <v>Cereal and Grass Forages</v>
      </c>
      <c r="Q537" s="144" t="str">
        <f t="shared" si="47"/>
        <v>Diheteropogon amplectens</v>
      </c>
    </row>
    <row r="538" spans="1:17" ht="15" thickBot="1" x14ac:dyDescent="0.4">
      <c r="A538" s="145" t="str">
        <v>AOM_000757</v>
      </c>
      <c r="B538" s="145" t="str">
        <v>Dicalcium Phosphate</v>
      </c>
      <c r="C538" s="145" t="str">
        <v/>
      </c>
      <c r="D538" s="145" t="str">
        <v/>
      </c>
      <c r="E538" s="145" t="str">
        <f t="shared" si="43"/>
        <v/>
      </c>
      <c r="F538" s="145" t="str">
        <v>Management--Livestock Management--Feed Characteristic--Feed Composition--Feed Ingredient--Supplement--Mineral--Dicalcium Phosphate----</v>
      </c>
      <c r="G538" s="143" t="str" cm="1">
        <f t="array" ref="G538">IFERROR(SUBSTITUTE(_xlfn.CHOOSECOLS(_xlfn.TEXTSPLIT(_xlfn.TEXTJOIN("|",,F538),"Feed Ingredient--","|",TRUE),2),"----",""),"")</f>
        <v>Supplement--Mineral--Dicalcium Phosphate</v>
      </c>
      <c r="H538" s="143" t="str">
        <f t="shared" si="44"/>
        <v>Supplement--Mineral--Dicalcium Phosphate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AOM_000757$Supplement--Mineral--Dicalcium Phosphate</v>
      </c>
      <c r="L538" s="145" t="str">
        <v>AOM_001467$Forage Plants--Cereal and Grass Forages--Eleusine floccifolia</v>
      </c>
      <c r="M538" s="145" t="str" cm="1">
        <f t="array" ref="M538:N538">IF(L538&lt;&gt;"",_xlfn.TEXTSPLIT(L538, "$"),"")</f>
        <v>AOM_001467</v>
      </c>
      <c r="N538" s="145" t="str">
        <v>Forage Plants--Cereal and Grass Forages--Eleusine floccifolia</v>
      </c>
      <c r="O538" s="145" t="str" cm="1">
        <f t="array" ref="O538">IF(L538&lt;&gt;"",_xlfn.CHOOSECOLS(_xlfn.TEXTSPLIT(N538,"--"),1),"")</f>
        <v>Forage Plants</v>
      </c>
      <c r="P538" s="145" t="str" cm="1">
        <f t="array" ref="P538">IF(L538&lt;&gt;"",IFERROR(_xlfn.CHOOSECOLS(_xlfn.TEXTSPLIT(N538,"--"),2),""),"")</f>
        <v>Cereal and Grass Forages</v>
      </c>
      <c r="Q538" s="145" t="str">
        <f t="shared" si="47"/>
        <v>Eleusine floccifolia</v>
      </c>
    </row>
    <row r="539" spans="1:17" ht="15" thickBot="1" x14ac:dyDescent="0.4">
      <c r="A539" s="144" t="str">
        <v>AOM_000758</v>
      </c>
      <c r="B539" s="144" t="str">
        <v>Iodated Salt</v>
      </c>
      <c r="C539" s="144" t="str">
        <v>Iodized Salt</v>
      </c>
      <c r="D539" s="144" t="str">
        <v/>
      </c>
      <c r="E539" s="144" t="str">
        <f t="shared" si="43"/>
        <v>Iodized Salt</v>
      </c>
      <c r="F539" s="144" t="str">
        <v>Management--Livestock Management--Feed Characteristic--Feed Composition--Feed Ingredient--Supplement--Mineral--Iodated Salt----</v>
      </c>
      <c r="G539" s="143" t="str" cm="1">
        <f t="array" ref="G539">IFERROR(SUBSTITUTE(_xlfn.CHOOSECOLS(_xlfn.TEXTSPLIT(_xlfn.TEXTJOIN("|",,F539),"Feed Ingredient--","|",TRUE),2),"----",""),"")</f>
        <v>Supplement--Mineral--Iodated Salt</v>
      </c>
      <c r="H539" s="143" t="str">
        <f t="shared" si="44"/>
        <v>Supplement--Mineral--Iodated Salt</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AOM_000758$Supplement--Mineral--Iodated Salt;AOM_000758$Supplement--Mineral--Iodized Salt</v>
      </c>
      <c r="L539" s="144" t="str">
        <v>AOM_001785$Forage Plants--Cereal and Grass Forages--Elionurus muticus</v>
      </c>
      <c r="M539" s="144" t="str" cm="1">
        <f t="array" ref="M539:N539">IF(L539&lt;&gt;"",_xlfn.TEXTSPLIT(L539, "$"),"")</f>
        <v>AOM_001785</v>
      </c>
      <c r="N539" s="144" t="str">
        <v>Forage Plants--Cereal and Grass Forages--Elionurus muticus</v>
      </c>
      <c r="O539" s="144" t="str" cm="1">
        <f t="array" ref="O539">IF(L539&lt;&gt;"",_xlfn.CHOOSECOLS(_xlfn.TEXTSPLIT(N539,"--"),1),"")</f>
        <v>Forage Plants</v>
      </c>
      <c r="P539" s="144" t="str" cm="1">
        <f t="array" ref="P539">IF(L539&lt;&gt;"",IFERROR(_xlfn.CHOOSECOLS(_xlfn.TEXTSPLIT(N539,"--"),2),""),"")</f>
        <v>Cereal and Grass Forages</v>
      </c>
      <c r="Q539" s="144" t="str">
        <f t="shared" si="47"/>
        <v>Elionurus muticus</v>
      </c>
    </row>
    <row r="540" spans="1:17" ht="15" thickBot="1" x14ac:dyDescent="0.4">
      <c r="A540" s="145" t="str">
        <v>AOM_000759</v>
      </c>
      <c r="B540" s="145" t="str">
        <v>Iodine</v>
      </c>
      <c r="C540" s="145" t="str">
        <v/>
      </c>
      <c r="D540" s="145" t="str">
        <v/>
      </c>
      <c r="E540" s="145" t="str">
        <f t="shared" si="43"/>
        <v/>
      </c>
      <c r="F540" s="145" t="str">
        <v>Management--Livestock Management--Feed Characteristic--Feed Composition--Feed Ingredient--Supplement--Mineral--Iodine----</v>
      </c>
      <c r="G540" s="143" t="str" cm="1">
        <f t="array" ref="G540">IFERROR(SUBSTITUTE(_xlfn.CHOOSECOLS(_xlfn.TEXTSPLIT(_xlfn.TEXTJOIN("|",,F540),"Feed Ingredient--","|",TRUE),2),"----",""),"")</f>
        <v>Supplement--Mineral--Iodine</v>
      </c>
      <c r="H540" s="143" t="str">
        <f t="shared" si="44"/>
        <v>Supplement--Mineral--Iodine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AOM_000759$Supplement--Mineral--Iodine</v>
      </c>
      <c r="L540" s="145" t="str">
        <v>AOM_001786$Forage Plants--Cereal and Grass Forages--Eragotris tremula</v>
      </c>
      <c r="M540" s="145" t="str" cm="1">
        <f t="array" ref="M540:N540">IF(L540&lt;&gt;"",_xlfn.TEXTSPLIT(L540, "$"),"")</f>
        <v>AOM_001786</v>
      </c>
      <c r="N540" s="145" t="str">
        <v>Forage Plants--Cereal and Grass Forages--Eragotris tremula</v>
      </c>
      <c r="O540" s="145" t="str" cm="1">
        <f t="array" ref="O540">IF(L540&lt;&gt;"",_xlfn.CHOOSECOLS(_xlfn.TEXTSPLIT(N540,"--"),1),"")</f>
        <v>Forage Plants</v>
      </c>
      <c r="P540" s="145" t="str" cm="1">
        <f t="array" ref="P540">IF(L540&lt;&gt;"",IFERROR(_xlfn.CHOOSECOLS(_xlfn.TEXTSPLIT(N540,"--"),2),""),"")</f>
        <v>Cereal and Grass Forages</v>
      </c>
      <c r="Q540" s="145" t="str">
        <f t="shared" si="47"/>
        <v>Eragotris tremula</v>
      </c>
    </row>
    <row r="541" spans="1:17" ht="15" thickBot="1" x14ac:dyDescent="0.4">
      <c r="A541" s="144" t="str">
        <v>AOM_001506</v>
      </c>
      <c r="B541" s="144" t="str">
        <v>Kanwa-Potassium Salt</v>
      </c>
      <c r="C541" s="144" t="str">
        <v>Sodium Sesquicarbonate</v>
      </c>
      <c r="D541" s="144" t="str">
        <v/>
      </c>
      <c r="E541" s="144" t="str">
        <f t="shared" si="43"/>
        <v>Sodium Sesquicarbonate</v>
      </c>
      <c r="F541" s="144" t="str">
        <v>Management--Livestock Management--Feed Characteristic--Feed Composition--Feed Ingredient--Supplement--Mineral--Kanwa-Potassium Salt----</v>
      </c>
      <c r="G541" s="143" t="str" cm="1">
        <f t="array" ref="G541">IFERROR(SUBSTITUTE(_xlfn.CHOOSECOLS(_xlfn.TEXTSPLIT(_xlfn.TEXTJOIN("|",,F541),"Feed Ingredient--","|",TRUE),2),"----",""),"")</f>
        <v>Supplement--Mineral--Kanwa-Potassium Salt</v>
      </c>
      <c r="H541" s="143" t="str">
        <f t="shared" si="44"/>
        <v>Supplement--Mineral--Kanwa-Potassium Salt</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AOM_001506$Supplement--Mineral--Kanwa-Potassium Salt;AOM_001506$Supplement--Mineral--Sodium Sesquicarbonate</v>
      </c>
      <c r="L541" s="144" t="str">
        <v>AOM_001468$Forage Plants--Cereal and Grass Forages--Eragrostis capensis</v>
      </c>
      <c r="M541" s="144" t="str" cm="1">
        <f t="array" ref="M541:N541">IF(L541&lt;&gt;"",_xlfn.TEXTSPLIT(L541, "$"),"")</f>
        <v>AOM_001468</v>
      </c>
      <c r="N541" s="144" t="str">
        <v>Forage Plants--Cereal and Grass Forages--Eragrostis capensis</v>
      </c>
      <c r="O541" s="144" t="str" cm="1">
        <f t="array" ref="O541">IF(L541&lt;&gt;"",_xlfn.CHOOSECOLS(_xlfn.TEXTSPLIT(N541,"--"),1),"")</f>
        <v>Forage Plants</v>
      </c>
      <c r="P541" s="144" t="str" cm="1">
        <f t="array" ref="P541">IF(L541&lt;&gt;"",IFERROR(_xlfn.CHOOSECOLS(_xlfn.TEXTSPLIT(N541,"--"),2),""),"")</f>
        <v>Cereal and Grass Forages</v>
      </c>
      <c r="Q541" s="144" t="str">
        <f t="shared" si="47"/>
        <v>Eragrostis capensis</v>
      </c>
    </row>
    <row r="542" spans="1:17" ht="15" thickBot="1" x14ac:dyDescent="0.4">
      <c r="A542" s="145" t="str">
        <v>AOM_000760</v>
      </c>
      <c r="B542" s="145" t="str">
        <v>Lime</v>
      </c>
      <c r="C542" s="145" t="str">
        <v>Feed Lime;Quicklime;Limestone;Unslacked Lime</v>
      </c>
      <c r="D542" s="145" t="str">
        <v/>
      </c>
      <c r="E542" s="145" t="str">
        <f t="shared" si="43"/>
        <v>Feed Lime;Quicklime;Limestone;Unslacked Lime</v>
      </c>
      <c r="F542" s="145" t="str">
        <v>Management--Livestock Management--Feed Characteristic--Feed Composition--Feed Ingredient--Supplement--Mineral--Lime----</v>
      </c>
      <c r="G542" s="143" t="str" cm="1">
        <f t="array" ref="G542">IFERROR(SUBSTITUTE(_xlfn.CHOOSECOLS(_xlfn.TEXTSPLIT(_xlfn.TEXTJOIN("|",,F542),"Feed Ingredient--","|",TRUE),2),"----",""),"")</f>
        <v>Supplement--Mineral--Lime</v>
      </c>
      <c r="H542" s="143" t="str">
        <f t="shared" si="44"/>
        <v>Supplement--Mineral--Lime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AOM_000760$Supplement--Mineral--Lime;AOM_000760$Supplement--Mineral--Feed Lime;AOM_000760$Supplement--Mineral--Quicklime;AOM_000760$Supplement--Mineral--Limestone;AOM_000760$Supplement--Mineral--Unslacked Lime</v>
      </c>
      <c r="L542" s="145" t="str">
        <v>AOM_001393$Forage Plants--Cereal and Grass Forages--Eragrostis curvula</v>
      </c>
      <c r="M542" s="145" t="str" cm="1">
        <f t="array" ref="M542:N542">IF(L542&lt;&gt;"",_xlfn.TEXTSPLIT(L542, "$"),"")</f>
        <v>AOM_001393</v>
      </c>
      <c r="N542" s="145" t="str">
        <v>Forage Plants--Cereal and Grass Forages--Eragrostis curvula</v>
      </c>
      <c r="O542" s="145" t="str" cm="1">
        <f t="array" ref="O542">IF(L542&lt;&gt;"",_xlfn.CHOOSECOLS(_xlfn.TEXTSPLIT(N542,"--"),1),"")</f>
        <v>Forage Plants</v>
      </c>
      <c r="P542" s="145" t="str" cm="1">
        <f t="array" ref="P542">IF(L542&lt;&gt;"",IFERROR(_xlfn.CHOOSECOLS(_xlfn.TEXTSPLIT(N542,"--"),2),""),"")</f>
        <v>Cereal and Grass Forages</v>
      </c>
      <c r="Q542" s="145" t="str">
        <f t="shared" si="47"/>
        <v>Eragrostis curvula</v>
      </c>
    </row>
    <row r="543" spans="1:17" ht="15" thickBot="1" x14ac:dyDescent="0.4">
      <c r="A543" s="144" t="str">
        <v>AOM_001378</v>
      </c>
      <c r="B543" s="144" t="str">
        <v>Magnesium Oxide</v>
      </c>
      <c r="C543" s="144" t="str">
        <v/>
      </c>
      <c r="D543" s="144" t="str">
        <v/>
      </c>
      <c r="E543" s="144" t="str">
        <f t="shared" si="43"/>
        <v/>
      </c>
      <c r="F543" s="144" t="str">
        <v>Management--Livestock Management--Feed Characteristic--Feed Composition--Feed Ingredient--Supplement--Mineral--Magnesium Oxide----</v>
      </c>
      <c r="G543" s="143" t="str" cm="1">
        <f t="array" ref="G543">IFERROR(SUBSTITUTE(_xlfn.CHOOSECOLS(_xlfn.TEXTSPLIT(_xlfn.TEXTJOIN("|",,F543),"Feed Ingredient--","|",TRUE),2),"----",""),"")</f>
        <v>Supplement--Mineral--Magnesium Oxide</v>
      </c>
      <c r="H543" s="143" t="str">
        <f t="shared" si="44"/>
        <v>Supplement--Mineral--Magnesium Oxide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AOM_001378$Supplement--Mineral--Magnesium Oxide</v>
      </c>
      <c r="L543" s="144" t="str">
        <v>AOM_001469$Forage Plants--Cereal and Grass Forages--Eragrostis papposa</v>
      </c>
      <c r="M543" s="144" t="str" cm="1">
        <f t="array" ref="M543:N543">IF(L543&lt;&gt;"",_xlfn.TEXTSPLIT(L543, "$"),"")</f>
        <v>AOM_001469</v>
      </c>
      <c r="N543" s="144" t="str">
        <v>Forage Plants--Cereal and Grass Forages--Eragrostis papposa</v>
      </c>
      <c r="O543" s="144" t="str" cm="1">
        <f t="array" ref="O543">IF(L543&lt;&gt;"",_xlfn.CHOOSECOLS(_xlfn.TEXTSPLIT(N543,"--"),1),"")</f>
        <v>Forage Plants</v>
      </c>
      <c r="P543" s="144" t="str" cm="1">
        <f t="array" ref="P543">IF(L543&lt;&gt;"",IFERROR(_xlfn.CHOOSECOLS(_xlfn.TEXTSPLIT(N543,"--"),2),""),"")</f>
        <v>Cereal and Grass Forages</v>
      </c>
      <c r="Q543" s="144" t="str">
        <f t="shared" si="47"/>
        <v>Eragrostis papposa</v>
      </c>
    </row>
    <row r="544" spans="1:17" ht="15" thickBot="1" x14ac:dyDescent="0.4">
      <c r="A544" s="145" t="str">
        <v>AOM_000763</v>
      </c>
      <c r="B544" s="145" t="str">
        <v>Manganese</v>
      </c>
      <c r="C544" s="145" t="str">
        <v/>
      </c>
      <c r="D544" s="145" t="str">
        <v/>
      </c>
      <c r="E544" s="145" t="str">
        <f t="shared" si="43"/>
        <v/>
      </c>
      <c r="F544" s="145" t="str">
        <v>Management--Livestock Management--Feed Characteristic--Feed Composition--Feed Ingredient--Supplement--Mineral--Manganese----</v>
      </c>
      <c r="G544" s="143" t="str" cm="1">
        <f t="array" ref="G544">IFERROR(SUBSTITUTE(_xlfn.CHOOSECOLS(_xlfn.TEXTSPLIT(_xlfn.TEXTJOIN("|",,F544),"Feed Ingredient--","|",TRUE),2),"----",""),"")</f>
        <v>Supplement--Mineral--Manganese</v>
      </c>
      <c r="H544" s="143" t="str">
        <f t="shared" si="44"/>
        <v>Supplement--Mineral--Manganese</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AOM_000763$Supplement--Mineral--Manganese</v>
      </c>
      <c r="L544" s="145" t="str">
        <v>AOM_001470$Forage Plants--Cereal and Grass Forages--Eragrostis rigidior</v>
      </c>
      <c r="M544" s="145" t="str" cm="1">
        <f t="array" ref="M544:N544">IF(L544&lt;&gt;"",_xlfn.TEXTSPLIT(L544, "$"),"")</f>
        <v>AOM_001470</v>
      </c>
      <c r="N544" s="145" t="str">
        <v>Forage Plants--Cereal and Grass Forages--Eragrostis rigidior</v>
      </c>
      <c r="O544" s="145" t="str" cm="1">
        <f t="array" ref="O544">IF(L544&lt;&gt;"",_xlfn.CHOOSECOLS(_xlfn.TEXTSPLIT(N544,"--"),1),"")</f>
        <v>Forage Plants</v>
      </c>
      <c r="P544" s="145" t="str" cm="1">
        <f t="array" ref="P544">IF(L544&lt;&gt;"",IFERROR(_xlfn.CHOOSECOLS(_xlfn.TEXTSPLIT(N544,"--"),2),""),"")</f>
        <v>Cereal and Grass Forages</v>
      </c>
      <c r="Q544" s="145" t="str">
        <f t="shared" si="47"/>
        <v>Eragrostis rigidior</v>
      </c>
    </row>
    <row r="545" spans="1:17" ht="15" thickBot="1" x14ac:dyDescent="0.4">
      <c r="A545" s="144" t="str">
        <v>AOM_000764</v>
      </c>
      <c r="B545" s="144" t="str">
        <v>Mineral Block</v>
      </c>
      <c r="C545" s="144" t="str">
        <v/>
      </c>
      <c r="D545" s="144" t="str">
        <v/>
      </c>
      <c r="E545" s="144" t="str">
        <f t="shared" si="43"/>
        <v/>
      </c>
      <c r="F545" s="144" t="str">
        <v>Management--Livestock Management--Feed Characteristic--Feed Composition--Feed Ingredient--Supplement--Mineral--Mineral Block----</v>
      </c>
      <c r="G545" s="143" t="str" cm="1">
        <f t="array" ref="G545">IFERROR(SUBSTITUTE(_xlfn.CHOOSECOLS(_xlfn.TEXTSPLIT(_xlfn.TEXTJOIN("|",,F545),"Feed Ingredient--","|",TRUE),2),"----",""),"")</f>
        <v>Supplement--Mineral--Mineral Block</v>
      </c>
      <c r="H545" s="143" t="str">
        <f t="shared" si="44"/>
        <v>Supplement--Mineral--Mineral Block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AOM_000764$Supplement--Mineral--Mineral Block</v>
      </c>
      <c r="L545" s="144" t="str">
        <v>AOM_001471$Forage Plants--Cereal and Grass Forages--Harpachne schimperi</v>
      </c>
      <c r="M545" s="144" t="str" cm="1">
        <f t="array" ref="M545:N545">IF(L545&lt;&gt;"",_xlfn.TEXTSPLIT(L545, "$"),"")</f>
        <v>AOM_001471</v>
      </c>
      <c r="N545" s="144" t="str">
        <v>Forage Plants--Cereal and Grass Forages--Harpachne schimperi</v>
      </c>
      <c r="O545" s="144" t="str" cm="1">
        <f t="array" ref="O545">IF(L545&lt;&gt;"",_xlfn.CHOOSECOLS(_xlfn.TEXTSPLIT(N545,"--"),1),"")</f>
        <v>Forage Plants</v>
      </c>
      <c r="P545" s="144" t="str" cm="1">
        <f t="array" ref="P545">IF(L545&lt;&gt;"",IFERROR(_xlfn.CHOOSECOLS(_xlfn.TEXTSPLIT(N545,"--"),2),""),"")</f>
        <v>Cereal and Grass Forages</v>
      </c>
      <c r="Q545" s="144" t="str">
        <f t="shared" si="47"/>
        <v>Harpachne schimperi</v>
      </c>
    </row>
    <row r="546" spans="1:17" ht="15" thickBot="1" x14ac:dyDescent="0.4">
      <c r="A546" s="145" t="str">
        <v>AOM_000766</v>
      </c>
      <c r="B546" s="145" t="str">
        <v>Mineral Lick</v>
      </c>
      <c r="C546" s="145" t="str">
        <v/>
      </c>
      <c r="D546" s="145" t="str">
        <v/>
      </c>
      <c r="E546" s="145" t="str">
        <f t="shared" si="43"/>
        <v/>
      </c>
      <c r="F546" s="145" t="str">
        <v>Management--Livestock Management--Feed Characteristic--Feed Composition--Feed Ingredient--Supplement--Mineral--Mineral Lick----</v>
      </c>
      <c r="G546" s="143" t="str" cm="1">
        <f t="array" ref="G546">IFERROR(SUBSTITUTE(_xlfn.CHOOSECOLS(_xlfn.TEXTSPLIT(_xlfn.TEXTJOIN("|",,F546),"Feed Ingredient--","|",TRUE),2),"----",""),"")</f>
        <v>Supplement--Mineral--Mineral Lick</v>
      </c>
      <c r="H546" s="143" t="str">
        <f t="shared" si="44"/>
        <v>Supplement--Mineral--Mineral Lick</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AOM_000766$Supplement--Mineral--Mineral Lick</v>
      </c>
      <c r="L546" s="145" t="str">
        <v>AOM_001472$Forage Plants--Cereal and Grass Forages--Heteropogon contortus</v>
      </c>
      <c r="M546" s="145" t="str" cm="1">
        <f t="array" ref="M546:N546">IF(L546&lt;&gt;"",_xlfn.TEXTSPLIT(L546, "$"),"")</f>
        <v>AOM_001472</v>
      </c>
      <c r="N546" s="145" t="str">
        <v>Forage Plants--Cereal and Grass Forages--Heteropogon contortus</v>
      </c>
      <c r="O546" s="145" t="str" cm="1">
        <f t="array" ref="O546">IF(L546&lt;&gt;"",_xlfn.CHOOSECOLS(_xlfn.TEXTSPLIT(N546,"--"),1),"")</f>
        <v>Forage Plants</v>
      </c>
      <c r="P546" s="145" t="str" cm="1">
        <f t="array" ref="P546">IF(L546&lt;&gt;"",IFERROR(_xlfn.CHOOSECOLS(_xlfn.TEXTSPLIT(N546,"--"),2),""),"")</f>
        <v>Cereal and Grass Forages</v>
      </c>
      <c r="Q546" s="145" t="str">
        <f t="shared" si="47"/>
        <v>Heteropogon contortus</v>
      </c>
    </row>
    <row r="547" spans="1:17" ht="15" thickBot="1" x14ac:dyDescent="0.4">
      <c r="A547" s="144" t="str">
        <v>AOM_001773</v>
      </c>
      <c r="B547" s="144" t="str">
        <v>Trace-elements Mix</v>
      </c>
      <c r="C547" s="144" t="str">
        <v/>
      </c>
      <c r="D547" s="144" t="str">
        <v/>
      </c>
      <c r="E547" s="144" t="str">
        <f t="shared" si="43"/>
        <v/>
      </c>
      <c r="F547" s="144" t="str">
        <v>Management--Livestock Management--Feed Characteristic--Feed Composition--Feed Ingredient--Supplement--Mineral--Mineral Mix--Trace-elements Mix--</v>
      </c>
      <c r="G547" s="143" t="str" cm="1">
        <f t="array" ref="G547">IFERROR(SUBSTITUTE(_xlfn.CHOOSECOLS(_xlfn.TEXTSPLIT(_xlfn.TEXTJOIN("|",,F547),"Feed Ingredient--","|",TRUE),2),"----",""),"")</f>
        <v>Supplement--Mineral--Mineral Mix--Trace-elements Mix--</v>
      </c>
      <c r="H547" s="143" t="str">
        <f t="shared" si="44"/>
        <v>Supplement--Mineral--Mineral Mix--Trace-elements Mix</v>
      </c>
      <c r="I547" s="143">
        <f t="shared" si="45"/>
        <v>3</v>
      </c>
      <c r="J547" s="143" t="str">
        <f t="shared" si="46"/>
        <v>Supplement--Mineral--Mineral Mix</v>
      </c>
      <c r="K547" s="143" t="str" cm="1">
        <f t="array" ref="K547">IF(G547&lt;&gt;"",_xlfn.TEXTJOIN(";",TRUE,
CONCATENATE(A547,"$",H547),
IF(E547="","",IF(I547&lt;&gt;0,CONCATENATE(A547,"$",J547,"--",_xlfn.TEXTSPLIT(E547,";",TRUE,FALSE)),CONCATENATE(A547,"$",_xlfn.TEXTSPLIT(E547,";",TRUE,FALSE))))),"")</f>
        <v>AOM_001773$Supplement--Mineral--Mineral Mix--Trace-elements Mix</v>
      </c>
      <c r="L547" s="144" t="str">
        <v>AOM_001404$Forage Plants--Cereal and Grass Forages--Hyparrhenia</v>
      </c>
      <c r="M547" s="144" t="str" cm="1">
        <f t="array" ref="M547:N547">IF(L547&lt;&gt;"",_xlfn.TEXTSPLIT(L547, "$"),"")</f>
        <v>AOM_001404</v>
      </c>
      <c r="N547" s="144" t="str">
        <v>Forage Plants--Cereal and Grass Forages--Hyparrhenia</v>
      </c>
      <c r="O547" s="144" t="str" cm="1">
        <f t="array" ref="O547">IF(L547&lt;&gt;"",_xlfn.CHOOSECOLS(_xlfn.TEXTSPLIT(N547,"--"),1),"")</f>
        <v>Forage Plants</v>
      </c>
      <c r="P547" s="144" t="str" cm="1">
        <f t="array" ref="P547">IF(L547&lt;&gt;"",IFERROR(_xlfn.CHOOSECOLS(_xlfn.TEXTSPLIT(N547,"--"),2),""),"")</f>
        <v>Cereal and Grass Forages</v>
      </c>
      <c r="Q547" s="144" t="str">
        <f t="shared" si="47"/>
        <v>Hyparrhenia</v>
      </c>
    </row>
    <row r="548" spans="1:17" ht="15" thickBot="1" x14ac:dyDescent="0.4">
      <c r="A548" s="145" t="str">
        <v>AOM_001415</v>
      </c>
      <c r="B548" s="145" t="str">
        <v>Mineral Mix</v>
      </c>
      <c r="C548" s="145" t="str">
        <v/>
      </c>
      <c r="D548" s="145" t="str">
        <v/>
      </c>
      <c r="E548" s="145" t="str">
        <f t="shared" si="43"/>
        <v/>
      </c>
      <c r="F548" s="145" t="str">
        <v>Management--Livestock Management--Feed Characteristic--Feed Composition--Feed Ingredient--Supplement--Mineral--Mineral Mix----</v>
      </c>
      <c r="G548" s="143" t="str" cm="1">
        <f t="array" ref="G548">IFERROR(SUBSTITUTE(_xlfn.CHOOSECOLS(_xlfn.TEXTSPLIT(_xlfn.TEXTJOIN("|",,F548),"Feed Ingredient--","|",TRUE),2),"----",""),"")</f>
        <v>Supplement--Mineral--Mineral Mix</v>
      </c>
      <c r="H548" s="143" t="str">
        <f t="shared" si="44"/>
        <v>Supplement--Mineral--Mineral Mix</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AOM_001415$Supplement--Mineral--Mineral Mix</v>
      </c>
      <c r="L548" s="145" t="str">
        <v>AOM_001404$Forage Plants--Cereal and Grass Forages--Hyparrhenia spp</v>
      </c>
      <c r="M548" s="145" t="str" cm="1">
        <f t="array" ref="M548:N548">IF(L548&lt;&gt;"",_xlfn.TEXTSPLIT(L548, "$"),"")</f>
        <v>AOM_001404</v>
      </c>
      <c r="N548" s="145" t="str">
        <v>Forage Plants--Cereal and Grass Forages--Hyparrhenia spp</v>
      </c>
      <c r="O548" s="145" t="str" cm="1">
        <f t="array" ref="O548">IF(L548&lt;&gt;"",_xlfn.CHOOSECOLS(_xlfn.TEXTSPLIT(N548,"--"),1),"")</f>
        <v>Forage Plants</v>
      </c>
      <c r="P548" s="145" t="str" cm="1">
        <f t="array" ref="P548">IF(L548&lt;&gt;"",IFERROR(_xlfn.CHOOSECOLS(_xlfn.TEXTSPLIT(N548,"--"),2),""),"")</f>
        <v>Cereal and Grass Forages</v>
      </c>
      <c r="Q548" s="145" t="str">
        <f t="shared" si="47"/>
        <v>Hyparrhenia spp</v>
      </c>
    </row>
    <row r="549" spans="1:17" ht="15" thickBot="1" x14ac:dyDescent="0.4">
      <c r="A549" s="144" t="str">
        <v>AOM_000768</v>
      </c>
      <c r="B549" s="144" t="str">
        <v>Monocalcium Phosphate</v>
      </c>
      <c r="C549" s="144" t="str">
        <v/>
      </c>
      <c r="D549" s="144" t="str">
        <v/>
      </c>
      <c r="E549" s="144" t="str">
        <f t="shared" si="43"/>
        <v/>
      </c>
      <c r="F549" s="144" t="str">
        <v>Management--Livestock Management--Feed Characteristic--Feed Composition--Feed Ingredient--Supplement--Mineral--Monocalcium Phosphate----</v>
      </c>
      <c r="G549" s="143" t="str" cm="1">
        <f t="array" ref="G549">IFERROR(SUBSTITUTE(_xlfn.CHOOSECOLS(_xlfn.TEXTSPLIT(_xlfn.TEXTJOIN("|",,F549),"Feed Ingredient--","|",TRUE),2),"----",""),"")</f>
        <v>Supplement--Mineral--Monocalcium Phosphate</v>
      </c>
      <c r="H549" s="143" t="str">
        <f t="shared" si="44"/>
        <v>Supplement--Mineral--Monocalcium Phosphate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AOM_000768$Supplement--Mineral--Monocalcium Phosphate</v>
      </c>
      <c r="L549" s="144" t="str">
        <v>AOM_001473$Forage Plants--Cereal and Grass Forages--Hyparrhenia filipendula</v>
      </c>
      <c r="M549" s="144" t="str" cm="1">
        <f t="array" ref="M549:N549">IF(L549&lt;&gt;"",_xlfn.TEXTSPLIT(L549, "$"),"")</f>
        <v>AOM_001473</v>
      </c>
      <c r="N549" s="144" t="str">
        <v>Forage Plants--Cereal and Grass Forages--Hyparrhenia filipendula</v>
      </c>
      <c r="O549" s="144" t="str" cm="1">
        <f t="array" ref="O549">IF(L549&lt;&gt;"",_xlfn.CHOOSECOLS(_xlfn.TEXTSPLIT(N549,"--"),1),"")</f>
        <v>Forage Plants</v>
      </c>
      <c r="P549" s="144" t="str" cm="1">
        <f t="array" ref="P549">IF(L549&lt;&gt;"",IFERROR(_xlfn.CHOOSECOLS(_xlfn.TEXTSPLIT(N549,"--"),2),""),"")</f>
        <v>Cereal and Grass Forages</v>
      </c>
      <c r="Q549" s="144" t="str">
        <f t="shared" si="47"/>
        <v>Hyparrhenia filipendula</v>
      </c>
    </row>
    <row r="550" spans="1:17" ht="15" thickBot="1" x14ac:dyDescent="0.4">
      <c r="A550" s="145" t="str">
        <v>AOM_000770</v>
      </c>
      <c r="B550" s="145" t="str">
        <v>Phosphorus</v>
      </c>
      <c r="C550" s="145" t="str">
        <v/>
      </c>
      <c r="D550" s="145" t="str">
        <v/>
      </c>
      <c r="E550" s="145" t="str">
        <f t="shared" si="43"/>
        <v/>
      </c>
      <c r="F550" s="145" t="str">
        <v>Management--Livestock Management--Feed Characteristic--Feed Composition--Feed Ingredient--Supplement--Mineral--Phosphorus----</v>
      </c>
      <c r="G550" s="143" t="str" cm="1">
        <f t="array" ref="G550">IFERROR(SUBSTITUTE(_xlfn.CHOOSECOLS(_xlfn.TEXTSPLIT(_xlfn.TEXTJOIN("|",,F550),"Feed Ingredient--","|",TRUE),2),"----",""),"")</f>
        <v>Supplement--Mineral--Phosphorus</v>
      </c>
      <c r="H550" s="143" t="str">
        <f t="shared" si="44"/>
        <v>Supplement--Mineral--Phosphorus</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AOM_000770$Supplement--Mineral--Phosphorus</v>
      </c>
      <c r="L550" s="145" t="str">
        <v>AOM_001405$Forage Plants--Cereal and Grass Forages--Hyparrhenia rufa</v>
      </c>
      <c r="M550" s="145" t="str" cm="1">
        <f t="array" ref="M550:N550">IF(L550&lt;&gt;"",_xlfn.TEXTSPLIT(L550, "$"),"")</f>
        <v>AOM_001405</v>
      </c>
      <c r="N550" s="145" t="str">
        <v>Forage Plants--Cereal and Grass Forages--Hyparrhenia rufa</v>
      </c>
      <c r="O550" s="145" t="str" cm="1">
        <f t="array" ref="O550">IF(L550&lt;&gt;"",_xlfn.CHOOSECOLS(_xlfn.TEXTSPLIT(N550,"--"),1),"")</f>
        <v>Forage Plants</v>
      </c>
      <c r="P550" s="145" t="str" cm="1">
        <f t="array" ref="P550">IF(L550&lt;&gt;"",IFERROR(_xlfn.CHOOSECOLS(_xlfn.TEXTSPLIT(N550,"--"),2),""),"")</f>
        <v>Cereal and Grass Forages</v>
      </c>
      <c r="Q550" s="145" t="str">
        <f t="shared" si="47"/>
        <v>Hyparrhenia rufa</v>
      </c>
    </row>
    <row r="551" spans="1:17" ht="15" thickBot="1" x14ac:dyDescent="0.4">
      <c r="A551" s="144" t="str">
        <v>AOM_001427</v>
      </c>
      <c r="B551" s="144" t="str">
        <v>Potassium Carbonate</v>
      </c>
      <c r="C551" s="144" t="str">
        <v/>
      </c>
      <c r="D551" s="144" t="str">
        <v/>
      </c>
      <c r="E551" s="144" t="str">
        <f t="shared" si="43"/>
        <v/>
      </c>
      <c r="F551" s="144" t="str">
        <v>Management--Livestock Management--Feed Characteristic--Feed Composition--Feed Ingredient--Supplement--Mineral--Potassium Carbonate----</v>
      </c>
      <c r="G551" s="143" t="str" cm="1">
        <f t="array" ref="G551">IFERROR(SUBSTITUTE(_xlfn.CHOOSECOLS(_xlfn.TEXTSPLIT(_xlfn.TEXTJOIN("|",,F551),"Feed Ingredient--","|",TRUE),2),"----",""),"")</f>
        <v>Supplement--Mineral--Potassium Carbonate</v>
      </c>
      <c r="H551" s="143" t="str">
        <f t="shared" si="44"/>
        <v>Supplement--Mineral--Potassium Carbonate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AOM_001427$Supplement--Mineral--Potassium Carbonate</v>
      </c>
      <c r="L551" s="144" t="str">
        <v>AOM_001474$Forage Plants--Cereal and Grass Forages--Hyperthelia dissoluta</v>
      </c>
      <c r="M551" s="144" t="str" cm="1">
        <f t="array" ref="M551:N551">IF(L551&lt;&gt;"",_xlfn.TEXTSPLIT(L551, "$"),"")</f>
        <v>AOM_001474</v>
      </c>
      <c r="N551" s="144" t="str">
        <v>Forage Plants--Cereal and Grass Forages--Hyperthelia dissoluta</v>
      </c>
      <c r="O551" s="144" t="str" cm="1">
        <f t="array" ref="O551">IF(L551&lt;&gt;"",_xlfn.CHOOSECOLS(_xlfn.TEXTSPLIT(N551,"--"),1),"")</f>
        <v>Forage Plants</v>
      </c>
      <c r="P551" s="144" t="str" cm="1">
        <f t="array" ref="P551">IF(L551&lt;&gt;"",IFERROR(_xlfn.CHOOSECOLS(_xlfn.TEXTSPLIT(N551,"--"),2),""),"")</f>
        <v>Cereal and Grass Forages</v>
      </c>
      <c r="Q551" s="144" t="str">
        <f t="shared" si="47"/>
        <v>Hyperthelia dissoluta</v>
      </c>
    </row>
    <row r="552" spans="1:17" ht="15" thickBot="1" x14ac:dyDescent="0.4">
      <c r="A552" s="145" t="str">
        <v>AOM_001509</v>
      </c>
      <c r="B552" s="145" t="str">
        <v>Potassium Humate</v>
      </c>
      <c r="C552" s="145" t="str">
        <v/>
      </c>
      <c r="D552" s="145" t="str">
        <v/>
      </c>
      <c r="E552" s="145" t="str">
        <f t="shared" si="43"/>
        <v/>
      </c>
      <c r="F552" s="145" t="str">
        <v>Management--Livestock Management--Feed Characteristic--Feed Composition--Feed Ingredient--Supplement--Mineral--Potassium Humate----</v>
      </c>
      <c r="G552" s="143" t="str" cm="1">
        <f t="array" ref="G552">IFERROR(SUBSTITUTE(_xlfn.CHOOSECOLS(_xlfn.TEXTSPLIT(_xlfn.TEXTJOIN("|",,F552),"Feed Ingredient--","|",TRUE),2),"----",""),"")</f>
        <v>Supplement--Mineral--Potassium Humate</v>
      </c>
      <c r="H552" s="143" t="str">
        <f t="shared" si="44"/>
        <v>Supplement--Mineral--Potassium Humate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AOM_001509$Supplement--Mineral--Potassium Humate</v>
      </c>
      <c r="L552" s="145" t="str">
        <v>AOM_001788$Forage Plants--Cereal and Grass Forages--Jardinea congoensis</v>
      </c>
      <c r="M552" s="145" t="str" cm="1">
        <f t="array" ref="M552:N552">IF(L552&lt;&gt;"",_xlfn.TEXTSPLIT(L552, "$"),"")</f>
        <v>AOM_001788</v>
      </c>
      <c r="N552" s="145" t="str">
        <v>Forage Plants--Cereal and Grass Forages--Jardinea congoensis</v>
      </c>
      <c r="O552" s="145" t="str" cm="1">
        <f t="array" ref="O552">IF(L552&lt;&gt;"",_xlfn.CHOOSECOLS(_xlfn.TEXTSPLIT(N552,"--"),1),"")</f>
        <v>Forage Plants</v>
      </c>
      <c r="P552" s="145" t="str" cm="1">
        <f t="array" ref="P552">IF(L552&lt;&gt;"",IFERROR(_xlfn.CHOOSECOLS(_xlfn.TEXTSPLIT(N552,"--"),2),""),"")</f>
        <v>Cereal and Grass Forages</v>
      </c>
      <c r="Q552" s="145" t="str">
        <f t="shared" si="47"/>
        <v>Jardinea congoensis</v>
      </c>
    </row>
    <row r="553" spans="1:17" ht="15" thickBot="1" x14ac:dyDescent="0.4">
      <c r="A553" s="144" t="str">
        <v>AOM_000774</v>
      </c>
      <c r="B553" s="144" t="str">
        <v>Selenium</v>
      </c>
      <c r="C553" s="144" t="str">
        <v/>
      </c>
      <c r="D553" s="144" t="str">
        <v/>
      </c>
      <c r="E553" s="144" t="str">
        <f t="shared" si="43"/>
        <v/>
      </c>
      <c r="F553" s="144" t="str">
        <v>Management--Livestock Management--Feed Characteristic--Feed Composition--Feed Ingredient--Supplement--Mineral--Selenium----</v>
      </c>
      <c r="G553" s="143" t="str" cm="1">
        <f t="array" ref="G553">IFERROR(SUBSTITUTE(_xlfn.CHOOSECOLS(_xlfn.TEXTSPLIT(_xlfn.TEXTJOIN("|",,F553),"Feed Ingredient--","|",TRUE),2),"----",""),"")</f>
        <v>Supplement--Mineral--Selenium</v>
      </c>
      <c r="H553" s="143" t="str">
        <f t="shared" si="44"/>
        <v>Supplement--Mineral--Selenium</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AOM_000774$Supplement--Mineral--Selenium</v>
      </c>
      <c r="L553" s="144" t="str">
        <v>AOM_001476$Forage Plants--Cereal and Grass Forages--Lolium multiflorum</v>
      </c>
      <c r="M553" s="144" t="str" cm="1">
        <f t="array" ref="M553:N553">IF(L553&lt;&gt;"",_xlfn.TEXTSPLIT(L553, "$"),"")</f>
        <v>AOM_001476</v>
      </c>
      <c r="N553" s="144" t="str">
        <v>Forage Plants--Cereal and Grass Forages--Lolium multiflorum</v>
      </c>
      <c r="O553" s="144" t="str" cm="1">
        <f t="array" ref="O553">IF(L553&lt;&gt;"",_xlfn.CHOOSECOLS(_xlfn.TEXTSPLIT(N553,"--"),1),"")</f>
        <v>Forage Plants</v>
      </c>
      <c r="P553" s="144" t="str" cm="1">
        <f t="array" ref="P553">IF(L553&lt;&gt;"",IFERROR(_xlfn.CHOOSECOLS(_xlfn.TEXTSPLIT(N553,"--"),2),""),"")</f>
        <v>Cereal and Grass Forages</v>
      </c>
      <c r="Q553" s="144" t="str">
        <f t="shared" si="47"/>
        <v>Lolium multiflorum</v>
      </c>
    </row>
    <row r="554" spans="1:17" ht="15" thickBot="1" x14ac:dyDescent="0.4">
      <c r="A554" s="145" t="str">
        <v>AOM_001487</v>
      </c>
      <c r="B554" s="145" t="str">
        <v>Sodium Sulfate</v>
      </c>
      <c r="C554" s="145" t="str">
        <v/>
      </c>
      <c r="D554" s="145" t="str">
        <v/>
      </c>
      <c r="E554" s="145" t="str">
        <f t="shared" si="43"/>
        <v/>
      </c>
      <c r="F554" s="145" t="str">
        <v>Management--Livestock Management--Feed Characteristic--Feed Composition--Feed Ingredient--Supplement--Mineral--Sodium Sulfate----</v>
      </c>
      <c r="G554" s="143" t="str" cm="1">
        <f t="array" ref="G554">IFERROR(SUBSTITUTE(_xlfn.CHOOSECOLS(_xlfn.TEXTSPLIT(_xlfn.TEXTJOIN("|",,F554),"Feed Ingredient--","|",TRUE),2),"----",""),"")</f>
        <v>Supplement--Mineral--Sodium Sulfate</v>
      </c>
      <c r="H554" s="143" t="str">
        <f t="shared" si="44"/>
        <v>Supplement--Mineral--Sodium Sulfate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AOM_001487$Supplement--Mineral--Sodium Sulfate</v>
      </c>
      <c r="L554" s="145" t="str">
        <v>AOM_001477$Forage Plants--Cereal and Grass Forages--Loudetia simplex</v>
      </c>
      <c r="M554" s="145" t="str" cm="1">
        <f t="array" ref="M554:N554">IF(L554&lt;&gt;"",_xlfn.TEXTSPLIT(L554, "$"),"")</f>
        <v>AOM_001477</v>
      </c>
      <c r="N554" s="145" t="str">
        <v>Forage Plants--Cereal and Grass Forages--Loudetia simplex</v>
      </c>
      <c r="O554" s="145" t="str" cm="1">
        <f t="array" ref="O554">IF(L554&lt;&gt;"",_xlfn.CHOOSECOLS(_xlfn.TEXTSPLIT(N554,"--"),1),"")</f>
        <v>Forage Plants</v>
      </c>
      <c r="P554" s="145" t="str" cm="1">
        <f t="array" ref="P554">IF(L554&lt;&gt;"",IFERROR(_xlfn.CHOOSECOLS(_xlfn.TEXTSPLIT(N554,"--"),2),""),"")</f>
        <v>Cereal and Grass Forages</v>
      </c>
      <c r="Q554" s="145" t="str">
        <f t="shared" si="47"/>
        <v>Loudetia simplex</v>
      </c>
    </row>
    <row r="555" spans="1:17" ht="15" thickBot="1" x14ac:dyDescent="0.4">
      <c r="A555" s="144" t="str">
        <v>AOM_000776</v>
      </c>
      <c r="B555" s="144" t="str">
        <v>Sulphur</v>
      </c>
      <c r="C555" s="144" t="str">
        <v/>
      </c>
      <c r="D555" s="144" t="str">
        <v/>
      </c>
      <c r="E555" s="144" t="str">
        <f t="shared" si="43"/>
        <v/>
      </c>
      <c r="F555" s="144" t="str">
        <v>Management--Livestock Management--Feed Characteristic--Feed Composition--Feed Ingredient--Supplement--Mineral--Sulphur----</v>
      </c>
      <c r="G555" s="143" t="str" cm="1">
        <f t="array" ref="G555">IFERROR(SUBSTITUTE(_xlfn.CHOOSECOLS(_xlfn.TEXTSPLIT(_xlfn.TEXTJOIN("|",,F555),"Feed Ingredient--","|",TRUE),2),"----",""),"")</f>
        <v>Supplement--Mineral--Sulphur</v>
      </c>
      <c r="H555" s="143" t="str">
        <f t="shared" si="44"/>
        <v>Supplement--Mineral--Sulphur</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AOM_000776$Supplement--Mineral--Sulphur</v>
      </c>
      <c r="L555" s="144" t="str">
        <v>AOM_001478$Forage Plants--Cereal and Grass Forages--Loudetia togoensis</v>
      </c>
      <c r="M555" s="144" t="str" cm="1">
        <f t="array" ref="M555:N555">IF(L555&lt;&gt;"",_xlfn.TEXTSPLIT(L555, "$"),"")</f>
        <v>AOM_001478</v>
      </c>
      <c r="N555" s="144" t="str">
        <v>Forage Plants--Cereal and Grass Forages--Loudetia togoensis</v>
      </c>
      <c r="O555" s="144" t="str" cm="1">
        <f t="array" ref="O555">IF(L555&lt;&gt;"",_xlfn.CHOOSECOLS(_xlfn.TEXTSPLIT(N555,"--"),1),"")</f>
        <v>Forage Plants</v>
      </c>
      <c r="P555" s="144" t="str" cm="1">
        <f t="array" ref="P555">IF(L555&lt;&gt;"",IFERROR(_xlfn.CHOOSECOLS(_xlfn.TEXTSPLIT(N555,"--"),2),""),"")</f>
        <v>Cereal and Grass Forages</v>
      </c>
      <c r="Q555" s="144" t="str">
        <f t="shared" si="47"/>
        <v>Loudetia togoensis</v>
      </c>
    </row>
    <row r="556" spans="1:17" ht="15" thickBot="1" x14ac:dyDescent="0.4">
      <c r="A556" s="145" t="str">
        <v>AOM_000777</v>
      </c>
      <c r="B556" s="145" t="str">
        <v>Tricalcium Phosphate</v>
      </c>
      <c r="C556" s="145" t="str">
        <v/>
      </c>
      <c r="D556" s="145" t="str">
        <v/>
      </c>
      <c r="E556" s="145" t="str">
        <f t="shared" si="43"/>
        <v/>
      </c>
      <c r="F556" s="145" t="str">
        <v>Management--Livestock Management--Feed Characteristic--Feed Composition--Feed Ingredient--Supplement--Mineral--Tricalcium Phosphate----</v>
      </c>
      <c r="G556" s="143" t="str" cm="1">
        <f t="array" ref="G556">IFERROR(SUBSTITUTE(_xlfn.CHOOSECOLS(_xlfn.TEXTSPLIT(_xlfn.TEXTJOIN("|",,F556),"Feed Ingredient--","|",TRUE),2),"----",""),"")</f>
        <v>Supplement--Mineral--Tricalcium Phosphate</v>
      </c>
      <c r="H556" s="143" t="str">
        <f t="shared" si="44"/>
        <v>Supplement--Mineral--Tricalcium Phosphate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AOM_000777$Supplement--Mineral--Tricalcium Phosphate</v>
      </c>
      <c r="L556" s="145" t="str">
        <v>AOM_002039$Forage Plants--Cereal and Grass Forages--Megathyrsus maximus--Megathyrsus maximus Bran</v>
      </c>
      <c r="M556" s="145" t="str" cm="1">
        <f t="array" ref="M556:N556">IF(L556&lt;&gt;"",_xlfn.TEXTSPLIT(L556, "$"),"")</f>
        <v>AOM_002039</v>
      </c>
      <c r="N556" s="145" t="str">
        <v>Forage Plants--Cereal and Grass Forages--Megathyrsus maximus--Megathyrsus maximus Bran</v>
      </c>
      <c r="O556" s="145" t="str" cm="1">
        <f t="array" ref="O556">IF(L556&lt;&gt;"",_xlfn.CHOOSECOLS(_xlfn.TEXTSPLIT(N556,"--"),1),"")</f>
        <v>Forage Plants</v>
      </c>
      <c r="P556" s="145" t="str" cm="1">
        <f t="array" ref="P556">IF(L556&lt;&gt;"",IFERROR(_xlfn.CHOOSECOLS(_xlfn.TEXTSPLIT(N556,"--"),2),""),"")</f>
        <v>Cereal and Grass Forages</v>
      </c>
      <c r="Q556" s="145" t="str">
        <f t="shared" si="47"/>
        <v>Megathyrsus maximus--Megathyrsus maximus Bran</v>
      </c>
    </row>
    <row r="557" spans="1:17" ht="15" thickBot="1" x14ac:dyDescent="0.4">
      <c r="A557" s="144" t="str">
        <v>AOM_000778</v>
      </c>
      <c r="B557" s="144" t="str">
        <v>Zinc</v>
      </c>
      <c r="C557" s="144" t="str">
        <v/>
      </c>
      <c r="D557" s="144" t="str">
        <v/>
      </c>
      <c r="E557" s="144" t="str">
        <f t="shared" si="43"/>
        <v/>
      </c>
      <c r="F557" s="144" t="str">
        <v>Management--Livestock Management--Feed Characteristic--Feed Composition--Feed Ingredient--Supplement--Mineral--Zinc----</v>
      </c>
      <c r="G557" s="143" t="str" cm="1">
        <f t="array" ref="G557">IFERROR(SUBSTITUTE(_xlfn.CHOOSECOLS(_xlfn.TEXTSPLIT(_xlfn.TEXTJOIN("|",,F557),"Feed Ingredient--","|",TRUE),2),"----",""),"")</f>
        <v>Supplement--Mineral--Zinc</v>
      </c>
      <c r="H557" s="143" t="str">
        <f t="shared" si="44"/>
        <v>Supplement--Mineral--Zinc</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AOM_000778$Supplement--Mineral--Zinc</v>
      </c>
      <c r="L557" s="144" t="str">
        <v>AOM_001479$Forage Plants--Cereal and Grass Forages--Megathyrsus maximus</v>
      </c>
      <c r="M557" s="144" t="str" cm="1">
        <f t="array" ref="M557:N557">IF(L557&lt;&gt;"",_xlfn.TEXTSPLIT(L557, "$"),"")</f>
        <v>AOM_001479</v>
      </c>
      <c r="N557" s="144" t="str">
        <v>Forage Plants--Cereal and Grass Forages--Megathyrsus maximus</v>
      </c>
      <c r="O557" s="144" t="str" cm="1">
        <f t="array" ref="O557">IF(L557&lt;&gt;"",_xlfn.CHOOSECOLS(_xlfn.TEXTSPLIT(N557,"--"),1),"")</f>
        <v>Forage Plants</v>
      </c>
      <c r="P557" s="144" t="str" cm="1">
        <f t="array" ref="P557">IF(L557&lt;&gt;"",IFERROR(_xlfn.CHOOSECOLS(_xlfn.TEXTSPLIT(N557,"--"),2),""),"")</f>
        <v>Cereal and Grass Forages</v>
      </c>
      <c r="Q557" s="144" t="str">
        <f t="shared" si="47"/>
        <v>Megathyrsus maximus</v>
      </c>
    </row>
    <row r="558" spans="1:17" ht="15" thickBot="1" x14ac:dyDescent="0.4">
      <c r="A558" s="145" t="str">
        <v>AOM_001417</v>
      </c>
      <c r="B558" s="145" t="str">
        <v>Zinc Manganese</v>
      </c>
      <c r="C558" s="145" t="str">
        <v/>
      </c>
      <c r="D558" s="145" t="str">
        <v/>
      </c>
      <c r="E558" s="145" t="str">
        <f t="shared" si="43"/>
        <v/>
      </c>
      <c r="F558" s="145" t="str">
        <v>Management--Livestock Management--Feed Characteristic--Feed Composition--Feed Ingredient--Supplement--Mineral--Zinc Manganese----</v>
      </c>
      <c r="G558" s="143" t="str" cm="1">
        <f t="array" ref="G558">IFERROR(SUBSTITUTE(_xlfn.CHOOSECOLS(_xlfn.TEXTSPLIT(_xlfn.TEXTJOIN("|",,F558),"Feed Ingredient--","|",TRUE),2),"----",""),"")</f>
        <v>Supplement--Mineral--Zinc Manganese</v>
      </c>
      <c r="H558" s="143" t="str">
        <f t="shared" si="44"/>
        <v>Supplement--Mineral--Zinc Manganese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AOM_001417$Supplement--Mineral--Zinc Manganese</v>
      </c>
      <c r="L558" s="145" t="str">
        <v>AOM_001479$Forage Plants--Cereal and Grass Forages--Guinea Grass</v>
      </c>
      <c r="M558" s="145" t="str" cm="1">
        <f t="array" ref="M558:N558">IF(L558&lt;&gt;"",_xlfn.TEXTSPLIT(L558, "$"),"")</f>
        <v>AOM_001479</v>
      </c>
      <c r="N558" s="145" t="str">
        <v>Forage Plants--Cereal and Grass Forages--Guinea Grass</v>
      </c>
      <c r="O558" s="145" t="str" cm="1">
        <f t="array" ref="O558">IF(L558&lt;&gt;"",_xlfn.CHOOSECOLS(_xlfn.TEXTSPLIT(N558,"--"),1),"")</f>
        <v>Forage Plants</v>
      </c>
      <c r="P558" s="145" t="str" cm="1">
        <f t="array" ref="P558">IF(L558&lt;&gt;"",IFERROR(_xlfn.CHOOSECOLS(_xlfn.TEXTSPLIT(N558,"--"),2),""),"")</f>
        <v>Cereal and Grass Forages</v>
      </c>
      <c r="Q558" s="145" t="str">
        <f t="shared" si="47"/>
        <v>Guinea Grass</v>
      </c>
    </row>
    <row r="559" spans="1:17" ht="15" thickBot="1" x14ac:dyDescent="0.4">
      <c r="A559" s="144" t="str">
        <v>AOM_001418</v>
      </c>
      <c r="B559" s="144" t="str">
        <v>Zinc Oxide</v>
      </c>
      <c r="C559" s="144" t="str">
        <v/>
      </c>
      <c r="D559" s="144" t="str">
        <v/>
      </c>
      <c r="E559" s="144" t="str">
        <f t="shared" si="43"/>
        <v/>
      </c>
      <c r="F559" s="144" t="str">
        <v>Management--Livestock Management--Feed Characteristic--Feed Composition--Feed Ingredient--Supplement--Mineral--Zinc Oxide----</v>
      </c>
      <c r="G559" s="143" t="str" cm="1">
        <f t="array" ref="G559">IFERROR(SUBSTITUTE(_xlfn.CHOOSECOLS(_xlfn.TEXTSPLIT(_xlfn.TEXTJOIN("|",,F559),"Feed Ingredient--","|",TRUE),2),"----",""),"")</f>
        <v>Supplement--Mineral--Zinc Oxide</v>
      </c>
      <c r="H559" s="143" t="str">
        <f t="shared" si="44"/>
        <v>Supplement--Mineral--Zinc Oxide</v>
      </c>
      <c r="I559" s="143">
        <f t="shared" si="45"/>
        <v>2</v>
      </c>
      <c r="J559" s="143" t="str">
        <f t="shared" si="46"/>
        <v>Supplement--Mineral</v>
      </c>
      <c r="K559" s="143" t="str" cm="1">
        <f t="array" ref="K559">IF(G559&lt;&gt;"",_xlfn.TEXTJOIN(";",TRUE,
CONCATENATE(A559,"$",H559),
IF(E559="","",IF(I559&lt;&gt;0,CONCATENATE(A559,"$",J559,"--",_xlfn.TEXTSPLIT(E559,";",TRUE,FALSE)),CONCATENATE(A559,"$",_xlfn.TEXTSPLIT(E559,";",TRUE,FALSE))))),"")</f>
        <v>AOM_001418$Supplement--Mineral--Zinc Oxide</v>
      </c>
      <c r="L559" s="144" t="str">
        <v>AOM_001479$Forage Plants--Cereal and Grass Forages--Tanganyika grass</v>
      </c>
      <c r="M559" s="144" t="str" cm="1">
        <f t="array" ref="M559:N559">IF(L559&lt;&gt;"",_xlfn.TEXTSPLIT(L559, "$"),"")</f>
        <v>AOM_001479</v>
      </c>
      <c r="N559" s="144" t="str">
        <v>Forage Plants--Cereal and Grass Forages--Tanganyika grass</v>
      </c>
      <c r="O559" s="144" t="str" cm="1">
        <f t="array" ref="O559">IF(L559&lt;&gt;"",_xlfn.CHOOSECOLS(_xlfn.TEXTSPLIT(N559,"--"),1),"")</f>
        <v>Forage Plants</v>
      </c>
      <c r="P559" s="144" t="str" cm="1">
        <f t="array" ref="P559">IF(L559&lt;&gt;"",IFERROR(_xlfn.CHOOSECOLS(_xlfn.TEXTSPLIT(N559,"--"),2),""),"")</f>
        <v>Cereal and Grass Forages</v>
      </c>
      <c r="Q559" s="144" t="str">
        <f t="shared" si="47"/>
        <v>Tanganyika grass</v>
      </c>
    </row>
    <row r="560" spans="1:17" ht="15" thickBot="1" x14ac:dyDescent="0.4">
      <c r="A560" s="145" t="str">
        <v>AOM_000795</v>
      </c>
      <c r="B560" s="145" t="str">
        <v>Mixture</v>
      </c>
      <c r="C560" s="145" t="str">
        <v/>
      </c>
      <c r="D560" s="145" t="str">
        <v/>
      </c>
      <c r="E560" s="145" t="str">
        <f t="shared" si="43"/>
        <v/>
      </c>
      <c r="F560" s="145" t="str">
        <v>Management--Livestock Management--Feed Characteristic--Feed Composition--Feed Ingredient--Supplement--Mixture------</v>
      </c>
      <c r="G560" s="143" t="str" cm="1">
        <f t="array" ref="G560">IFERROR(SUBSTITUTE(_xlfn.CHOOSECOLS(_xlfn.TEXTSPLIT(_xlfn.TEXTJOIN("|",,F560),"Feed Ingredient--","|",TRUE),2),"----",""),"")</f>
        <v>Supplement--Mixture--</v>
      </c>
      <c r="H560" s="143" t="str">
        <f t="shared" si="44"/>
        <v>Supplement--Mixture</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AOM_000795$Supplement--Mixture</v>
      </c>
      <c r="L560" s="145" t="str">
        <v>AOM_001479$Forage Plants--Cereal and Grass Forages--Buffalograss</v>
      </c>
      <c r="M560" s="145" t="str" cm="1">
        <f t="array" ref="M560:N560">IF(L560&lt;&gt;"",_xlfn.TEXTSPLIT(L560, "$"),"")</f>
        <v>AOM_001479</v>
      </c>
      <c r="N560" s="145" t="str">
        <v>Forage Plants--Cereal and Grass Forages--Buffalograss</v>
      </c>
      <c r="O560" s="145" t="str" cm="1">
        <f t="array" ref="O560">IF(L560&lt;&gt;"",_xlfn.CHOOSECOLS(_xlfn.TEXTSPLIT(N560,"--"),1),"")</f>
        <v>Forage Plants</v>
      </c>
      <c r="P560" s="145" t="str" cm="1">
        <f t="array" ref="P560">IF(L560&lt;&gt;"",IFERROR(_xlfn.CHOOSECOLS(_xlfn.TEXTSPLIT(N560,"--"),2),""),"")</f>
        <v>Cereal and Grass Forages</v>
      </c>
      <c r="Q560" s="145" t="str">
        <f t="shared" si="47"/>
        <v>Buffalograss</v>
      </c>
    </row>
    <row r="561" spans="1:17" ht="15" thickBot="1" x14ac:dyDescent="0.4">
      <c r="A561" s="144" t="str">
        <v>AOM_001431</v>
      </c>
      <c r="B561" s="144" t="str">
        <v>Minerals and Urea Mix</v>
      </c>
      <c r="C561" s="144" t="str">
        <v>Minerals and Urea Lick</v>
      </c>
      <c r="D561" s="144" t="str">
        <v/>
      </c>
      <c r="E561" s="144" t="str">
        <f t="shared" si="43"/>
        <v>Minerals and Urea Lick</v>
      </c>
      <c r="F561" s="144" t="str">
        <v>Management--Livestock Management--Feed Characteristic--Feed Composition--Feed Ingredient--Supplement--Mixture--Minerals and Urea Mix----</v>
      </c>
      <c r="G561" s="143" t="str" cm="1">
        <f t="array" ref="G561">IFERROR(SUBSTITUTE(_xlfn.CHOOSECOLS(_xlfn.TEXTSPLIT(_xlfn.TEXTJOIN("|",,F561),"Feed Ingredient--","|",TRUE),2),"----",""),"")</f>
        <v>Supplement--Mixture--Minerals and Urea Mix</v>
      </c>
      <c r="H561" s="143" t="str">
        <f t="shared" si="44"/>
        <v>Supplement--Mixture--Minerals and Urea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AOM_001431$Supplement--Mixture--Minerals and Urea Mix;AOM_001431$Supplement--Mixture--Minerals and Urea Lick</v>
      </c>
      <c r="L561" s="144" t="str">
        <v>AOM_001481$Forage Plants--Cereal and Grass Forages--Melinis repens</v>
      </c>
      <c r="M561" s="144" t="str" cm="1">
        <f t="array" ref="M561:N561">IF(L561&lt;&gt;"",_xlfn.TEXTSPLIT(L561, "$"),"")</f>
        <v>AOM_001481</v>
      </c>
      <c r="N561" s="144" t="str">
        <v>Forage Plants--Cereal and Grass Forages--Melinis repens</v>
      </c>
      <c r="O561" s="144" t="str" cm="1">
        <f t="array" ref="O561">IF(L561&lt;&gt;"",_xlfn.CHOOSECOLS(_xlfn.TEXTSPLIT(N561,"--"),1),"")</f>
        <v>Forage Plants</v>
      </c>
      <c r="P561" s="144" t="str" cm="1">
        <f t="array" ref="P561">IF(L561&lt;&gt;"",IFERROR(_xlfn.CHOOSECOLS(_xlfn.TEXTSPLIT(N561,"--"),2),""),"")</f>
        <v>Cereal and Grass Forages</v>
      </c>
      <c r="Q561" s="144" t="str">
        <f t="shared" si="47"/>
        <v>Melinis repens</v>
      </c>
    </row>
    <row r="562" spans="1:17" ht="15" thickBot="1" x14ac:dyDescent="0.4">
      <c r="A562" s="145" t="str">
        <v>AOM_000794</v>
      </c>
      <c r="B562" s="145" t="str">
        <v>Minerals and Vitamins Mix</v>
      </c>
      <c r="C562" s="145" t="str">
        <v>Minerals and Vitamins Premix</v>
      </c>
      <c r="D562" s="145" t="str">
        <v/>
      </c>
      <c r="E562" s="145" t="str">
        <f t="shared" si="43"/>
        <v>Minerals and Vitamins Premix</v>
      </c>
      <c r="F562" s="145" t="str">
        <v>Management--Livestock Management--Feed Characteristic--Feed Composition--Feed Ingredient--Supplement--Mixture--Minerals and Vitamins Mix----</v>
      </c>
      <c r="G562" s="143" t="str" cm="1">
        <f t="array" ref="G562">IFERROR(SUBSTITUTE(_xlfn.CHOOSECOLS(_xlfn.TEXTSPLIT(_xlfn.TEXTJOIN("|",,F562),"Feed Ingredient--","|",TRUE),2),"----",""),"")</f>
        <v>Supplement--Mixture--Minerals and Vitamins Mix</v>
      </c>
      <c r="H562" s="143" t="str">
        <f t="shared" si="44"/>
        <v>Supplement--Mixture--Minerals and Vitamins Mix</v>
      </c>
      <c r="I562" s="143">
        <f t="shared" si="45"/>
        <v>2</v>
      </c>
      <c r="J562" s="143" t="str">
        <f t="shared" si="46"/>
        <v>Supplement--Mixture</v>
      </c>
      <c r="K562" s="143" t="str" cm="1">
        <f t="array" ref="K562">IF(G562&lt;&gt;"",_xlfn.TEXTJOIN(";",TRUE,
CONCATENATE(A562,"$",H562),
IF(E562="","",IF(I562&lt;&gt;0,CONCATENATE(A562,"$",J562,"--",_xlfn.TEXTSPLIT(E562,";",TRUE,FALSE)),CONCATENATE(A562,"$",_xlfn.TEXTSPLIT(E562,";",TRUE,FALSE))))),"")</f>
        <v>AOM_000794$Supplement--Mixture--Minerals and Vitamins Mix;AOM_000794$Supplement--Mixture--Minerals and Vitamins Premix</v>
      </c>
      <c r="L562" s="145" t="str">
        <v>AOM_001513$Forage Plants--Cereal and Grass Forages--Microchloa caffra</v>
      </c>
      <c r="M562" s="145" t="str" cm="1">
        <f t="array" ref="M562:N562">IF(L562&lt;&gt;"",_xlfn.TEXTSPLIT(L562, "$"),"")</f>
        <v>AOM_001513</v>
      </c>
      <c r="N562" s="145" t="str">
        <v>Forage Plants--Cereal and Grass Forages--Microchloa caffra</v>
      </c>
      <c r="O562" s="145" t="str" cm="1">
        <f t="array" ref="O562">IF(L562&lt;&gt;"",_xlfn.CHOOSECOLS(_xlfn.TEXTSPLIT(N562,"--"),1),"")</f>
        <v>Forage Plants</v>
      </c>
      <c r="P562" s="145" t="str" cm="1">
        <f t="array" ref="P562">IF(L562&lt;&gt;"",IFERROR(_xlfn.CHOOSECOLS(_xlfn.TEXTSPLIT(N562,"--"),2),""),"")</f>
        <v>Cereal and Grass Forages</v>
      </c>
      <c r="Q562" s="145" t="str">
        <f t="shared" si="47"/>
        <v>Microchloa caffra</v>
      </c>
    </row>
    <row r="563" spans="1:17" ht="15" thickBot="1" x14ac:dyDescent="0.4">
      <c r="A563" s="144" t="str">
        <v>AOM_001572</v>
      </c>
      <c r="B563" s="144" t="str">
        <v>Casein</v>
      </c>
      <c r="C563" s="144" t="str">
        <v/>
      </c>
      <c r="D563" s="144" t="str">
        <v/>
      </c>
      <c r="E563" s="144" t="str">
        <f t="shared" si="43"/>
        <v/>
      </c>
      <c r="F563" s="144" t="str">
        <v>Management--Livestock Management--Feed Characteristic--Feed Composition--Feed Ingredient--Supplement--Protein--Casein----</v>
      </c>
      <c r="G563" s="143" t="str" cm="1">
        <f t="array" ref="G563">IFERROR(SUBSTITUTE(_xlfn.CHOOSECOLS(_xlfn.TEXTSPLIT(_xlfn.TEXTJOIN("|",,F563),"Feed Ingredient--","|",TRUE),2),"----",""),"")</f>
        <v>Supplement--Protein--Casein</v>
      </c>
      <c r="H563" s="143" t="str">
        <f t="shared" si="44"/>
        <v>Supplement--Protein--Casein</v>
      </c>
      <c r="I563" s="143">
        <f t="shared" si="45"/>
        <v>2</v>
      </c>
      <c r="J563" s="143" t="str">
        <f t="shared" si="46"/>
        <v>Supplement--Protein</v>
      </c>
      <c r="K563" s="143" t="str" cm="1">
        <f t="array" ref="K563">IF(G563&lt;&gt;"",_xlfn.TEXTJOIN(";",TRUE,
CONCATENATE(A563,"$",H563),
IF(E563="","",IF(I563&lt;&gt;0,CONCATENATE(A563,"$",J563,"--",_xlfn.TEXTSPLIT(E563,";",TRUE,FALSE)),CONCATENATE(A563,"$",_xlfn.TEXTSPLIT(E563,";",TRUE,FALSE))))),"")</f>
        <v>AOM_001572$Supplement--Protein--Casein</v>
      </c>
      <c r="L563" s="144" t="str">
        <v>AOM_001408$Forage Plants--Cereal and Grass Forages--Panicum maximum--Panicum maximum Straw</v>
      </c>
      <c r="M563" s="144" t="str" cm="1">
        <f t="array" ref="M563:N563">IF(L563&lt;&gt;"",_xlfn.TEXTSPLIT(L563, "$"),"")</f>
        <v>AOM_001408</v>
      </c>
      <c r="N563" s="144" t="str">
        <v>Forage Plants--Cereal and Grass Forages--Panicum maximum--Panicum maximum Straw</v>
      </c>
      <c r="O563" s="144" t="str" cm="1">
        <f t="array" ref="O563">IF(L563&lt;&gt;"",_xlfn.CHOOSECOLS(_xlfn.TEXTSPLIT(N563,"--"),1),"")</f>
        <v>Forage Plants</v>
      </c>
      <c r="P563" s="144" t="str" cm="1">
        <f t="array" ref="P563">IF(L563&lt;&gt;"",IFERROR(_xlfn.CHOOSECOLS(_xlfn.TEXTSPLIT(N563,"--"),2),""),"")</f>
        <v>Cereal and Grass Forages</v>
      </c>
      <c r="Q563" s="144" t="str">
        <f t="shared" si="47"/>
        <v>Panicum maximum--Panicum maximum Straw</v>
      </c>
    </row>
    <row r="564" spans="1:17" ht="15" thickBot="1" x14ac:dyDescent="0.4">
      <c r="A564" s="145" t="str">
        <v>AOM_001749</v>
      </c>
      <c r="B564" s="145" t="str">
        <v>Urea</v>
      </c>
      <c r="C564" s="145" t="str">
        <v>Carbamide;Urea Block;urea Dried Ground</v>
      </c>
      <c r="D564" s="145" t="str">
        <v/>
      </c>
      <c r="E564" s="145" t="str">
        <f t="shared" si="43"/>
        <v>Carbamide;Urea Block;urea Dried Ground</v>
      </c>
      <c r="F564" s="145" t="str">
        <v>Management--Livestock Management--Feed Characteristic--Feed Composition--Feed Ingredient--Supplement--Urea------</v>
      </c>
      <c r="G564" s="143" t="str" cm="1">
        <f t="array" ref="G564">IFERROR(SUBSTITUTE(_xlfn.CHOOSECOLS(_xlfn.TEXTSPLIT(_xlfn.TEXTJOIN("|",,F564),"Feed Ingredient--","|",TRUE),2),"----",""),"")</f>
        <v>Supplement--Urea--</v>
      </c>
      <c r="H564" s="143" t="str">
        <f t="shared" si="44"/>
        <v>Supplement--Urea</v>
      </c>
      <c r="I564" s="143">
        <f t="shared" si="45"/>
        <v>1</v>
      </c>
      <c r="J564" s="143" t="str">
        <f t="shared" si="46"/>
        <v>Supplement</v>
      </c>
      <c r="K564" s="143" t="str" cm="1">
        <f t="array" ref="K564">IF(G564&lt;&gt;"",_xlfn.TEXTJOIN(";",TRUE,
CONCATENATE(A564,"$",H564),
IF(E564="","",IF(I564&lt;&gt;0,CONCATENATE(A564,"$",J564,"--",_xlfn.TEXTSPLIT(E564,";",TRUE,FALSE)),CONCATENATE(A564,"$",_xlfn.TEXTSPLIT(E564,";",TRUE,FALSE))))),"")</f>
        <v>AOM_001749$Supplement--Urea;AOM_001749$Supplement--Carbamide;AOM_001749$Supplement--Urea Block;AOM_001749$Supplement--urea Dried Ground</v>
      </c>
      <c r="L564" s="145" t="str">
        <v>AOM_001407$Forage Plants--Cereal and Grass Forages--Panicum maximum</v>
      </c>
      <c r="M564" s="145" t="str" cm="1">
        <f t="array" ref="M564:N564">IF(L564&lt;&gt;"",_xlfn.TEXTSPLIT(L564, "$"),"")</f>
        <v>AOM_001407</v>
      </c>
      <c r="N564" s="145" t="str">
        <v>Forage Plants--Cereal and Grass Forages--Panicum maximum</v>
      </c>
      <c r="O564" s="145" t="str" cm="1">
        <f t="array" ref="O564">IF(L564&lt;&gt;"",_xlfn.CHOOSECOLS(_xlfn.TEXTSPLIT(N564,"--"),1),"")</f>
        <v>Forage Plants</v>
      </c>
      <c r="P564" s="145" t="str" cm="1">
        <f t="array" ref="P564">IF(L564&lt;&gt;"",IFERROR(_xlfn.CHOOSECOLS(_xlfn.TEXTSPLIT(N564,"--"),2),""),"")</f>
        <v>Cereal and Grass Forages</v>
      </c>
      <c r="Q564" s="145" t="str">
        <f t="shared" si="47"/>
        <v>Panicum maximum</v>
      </c>
    </row>
    <row r="565" spans="1:17" ht="15" thickBot="1" x14ac:dyDescent="0.4">
      <c r="A565" s="144" t="str">
        <v>AOM_000787</v>
      </c>
      <c r="B565" s="144" t="str">
        <v>Choline Cloride</v>
      </c>
      <c r="C565" s="144" t="str">
        <v/>
      </c>
      <c r="D565" s="144" t="str">
        <v/>
      </c>
      <c r="E565" s="144" t="str">
        <f t="shared" si="43"/>
        <v/>
      </c>
      <c r="F565" s="144" t="str">
        <v>Management--Livestock Management--Feed Characteristic--Feed Composition--Feed Ingredient--Supplement--Vitamin--Choline Cloride----</v>
      </c>
      <c r="G565" s="143" t="str" cm="1">
        <f t="array" ref="G565">IFERROR(SUBSTITUTE(_xlfn.CHOOSECOLS(_xlfn.TEXTSPLIT(_xlfn.TEXTJOIN("|",,F565),"Feed Ingredient--","|",TRUE),2),"----",""),"")</f>
        <v>Supplement--Vitamin--Choline Cloride</v>
      </c>
      <c r="H565" s="143" t="str">
        <f t="shared" si="44"/>
        <v>Supplement--Vitamin--Choline Cloride</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AOM_000787$Supplement--Vitamin--Choline Cloride</v>
      </c>
      <c r="L565" s="144" t="str">
        <v>AOM_000697$Forage Plants--Cereal and Grass Forages--Pasture--Natural Pasture</v>
      </c>
      <c r="M565" s="144" t="str" cm="1">
        <f t="array" ref="M565:N565">IF(L565&lt;&gt;"",_xlfn.TEXTSPLIT(L565, "$"),"")</f>
        <v>AOM_000697</v>
      </c>
      <c r="N565" s="144" t="str">
        <v>Forage Plants--Cereal and Grass Forages--Pasture--Natural Pasture</v>
      </c>
      <c r="O565" s="144" t="str" cm="1">
        <f t="array" ref="O565">IF(L565&lt;&gt;"",_xlfn.CHOOSECOLS(_xlfn.TEXTSPLIT(N565,"--"),1),"")</f>
        <v>Forage Plants</v>
      </c>
      <c r="P565" s="144" t="str" cm="1">
        <f t="array" ref="P565">IF(L565&lt;&gt;"",IFERROR(_xlfn.CHOOSECOLS(_xlfn.TEXTSPLIT(N565,"--"),2),""),"")</f>
        <v>Cereal and Grass Forages</v>
      </c>
      <c r="Q565" s="144" t="str">
        <f t="shared" si="47"/>
        <v>Pasture--Natural Pasture</v>
      </c>
    </row>
    <row r="566" spans="1:17" ht="15" thickBot="1" x14ac:dyDescent="0.4">
      <c r="A566" s="145" t="str">
        <v>AOM_001376</v>
      </c>
      <c r="B566" s="145" t="str">
        <v>Dexapanthenol</v>
      </c>
      <c r="C566" s="145" t="str">
        <v/>
      </c>
      <c r="D566" s="145" t="str">
        <v/>
      </c>
      <c r="E566" s="145" t="str">
        <f t="shared" si="43"/>
        <v/>
      </c>
      <c r="F566" s="145" t="str">
        <v>Management--Livestock Management--Feed Characteristic--Feed Composition--Feed Ingredient--Supplement--Vitamin--Dexapanthenol----</v>
      </c>
      <c r="G566" s="143" t="str" cm="1">
        <f t="array" ref="G566">IFERROR(SUBSTITUTE(_xlfn.CHOOSECOLS(_xlfn.TEXTSPLIT(_xlfn.TEXTJOIN("|",,F566),"Feed Ingredient--","|",TRUE),2),"----",""),"")</f>
        <v>Supplement--Vitamin--Dexapanthenol</v>
      </c>
      <c r="H566" s="143" t="str">
        <f t="shared" si="44"/>
        <v>Supplement--Vitamin--Dexapanthenol</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AOM_001376$Supplement--Vitamin--Dexapanthenol</v>
      </c>
      <c r="L566" s="145" t="str">
        <v>AOM_001789$Forage Plants--Cereal and Grass Forages--Pasture</v>
      </c>
      <c r="M566" s="145" t="str" cm="1">
        <f t="array" ref="M566:N566">IF(L566&lt;&gt;"",_xlfn.TEXTSPLIT(L566, "$"),"")</f>
        <v>AOM_001789</v>
      </c>
      <c r="N566" s="145" t="str">
        <v>Forage Plants--Cereal and Grass Forages--Pasture</v>
      </c>
      <c r="O566" s="145" t="str" cm="1">
        <f t="array" ref="O566">IF(L566&lt;&gt;"",_xlfn.CHOOSECOLS(_xlfn.TEXTSPLIT(N566,"--"),1),"")</f>
        <v>Forage Plants</v>
      </c>
      <c r="P566" s="145" t="str" cm="1">
        <f t="array" ref="P566">IF(L566&lt;&gt;"",IFERROR(_xlfn.CHOOSECOLS(_xlfn.TEXTSPLIT(N566,"--"),2),""),"")</f>
        <v>Cereal and Grass Forages</v>
      </c>
      <c r="Q566" s="145" t="str">
        <f t="shared" si="47"/>
        <v>Pasture</v>
      </c>
    </row>
    <row r="567" spans="1:17" ht="15" thickBot="1" x14ac:dyDescent="0.4">
      <c r="A567" s="144" t="str">
        <v>AOM_001505</v>
      </c>
      <c r="B567" s="144" t="str">
        <v>Polyvitamins</v>
      </c>
      <c r="C567" s="144" t="str">
        <v/>
      </c>
      <c r="D567" s="144" t="str">
        <v/>
      </c>
      <c r="E567" s="144" t="str">
        <f t="shared" si="43"/>
        <v/>
      </c>
      <c r="F567" s="144" t="str">
        <v>Management--Livestock Management--Feed Characteristic--Feed Composition--Feed Ingredient--Supplement--Vitamin--Polyvitamins----</v>
      </c>
      <c r="G567" s="143" t="str" cm="1">
        <f t="array" ref="G567">IFERROR(SUBSTITUTE(_xlfn.CHOOSECOLS(_xlfn.TEXTSPLIT(_xlfn.TEXTJOIN("|",,F567),"Feed Ingredient--","|",TRUE),2),"----",""),"")</f>
        <v>Supplement--Vitamin--Polyvitamins</v>
      </c>
      <c r="H567" s="143" t="str">
        <f t="shared" si="44"/>
        <v>Supplement--Vitamin--Polyvitamins</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AOM_001505$Supplement--Vitamin--Polyvitamins</v>
      </c>
      <c r="L567" s="144" t="str">
        <v>AOM_001443$Forage Plants--Cereal and Grass Forages--Pennisetum</v>
      </c>
      <c r="M567" s="144" t="str" cm="1">
        <f t="array" ref="M567:N567">IF(L567&lt;&gt;"",_xlfn.TEXTSPLIT(L567, "$"),"")</f>
        <v>AOM_001443</v>
      </c>
      <c r="N567" s="144" t="str">
        <v>Forage Plants--Cereal and Grass Forages--Pennisetum</v>
      </c>
      <c r="O567" s="144" t="str" cm="1">
        <f t="array" ref="O567">IF(L567&lt;&gt;"",_xlfn.CHOOSECOLS(_xlfn.TEXTSPLIT(N567,"--"),1),"")</f>
        <v>Forage Plants</v>
      </c>
      <c r="P567" s="144" t="str" cm="1">
        <f t="array" ref="P567">IF(L567&lt;&gt;"",IFERROR(_xlfn.CHOOSECOLS(_xlfn.TEXTSPLIT(N567,"--"),2),""),"")</f>
        <v>Cereal and Grass Forages</v>
      </c>
      <c r="Q567" s="144" t="str">
        <f t="shared" si="47"/>
        <v>Pennisetum</v>
      </c>
    </row>
    <row r="568" spans="1:17" ht="15" thickBot="1" x14ac:dyDescent="0.4">
      <c r="A568" s="145" t="str">
        <v>AOM_001839</v>
      </c>
      <c r="B568" s="145" t="str">
        <v>Vitamin AD3E</v>
      </c>
      <c r="C568" s="145" t="str">
        <v/>
      </c>
      <c r="D568" s="145" t="str">
        <v/>
      </c>
      <c r="E568" s="145" t="str">
        <f t="shared" si="43"/>
        <v/>
      </c>
      <c r="F568" s="145" t="str">
        <v>Management--Livestock Management--Feed Characteristic--Feed Composition--Feed Ingredient--Supplement--Vitamin--Vitamin AD3E----</v>
      </c>
      <c r="G568" s="143" t="str" cm="1">
        <f t="array" ref="G568">IFERROR(SUBSTITUTE(_xlfn.CHOOSECOLS(_xlfn.TEXTSPLIT(_xlfn.TEXTJOIN("|",,F568),"Feed Ingredient--","|",TRUE),2),"----",""),"")</f>
        <v>Supplement--Vitamin--Vitamin AD3E</v>
      </c>
      <c r="H568" s="143" t="str">
        <f t="shared" si="44"/>
        <v>Supplement--Vitamin--Vitamin AD3E</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AOM_001839$Supplement--Vitamin--Vitamin AD3E</v>
      </c>
      <c r="L568" s="145" t="str">
        <v>AOM_001443$Forage Plants--Cereal and Grass Forages--Pennisetum spp</v>
      </c>
      <c r="M568" s="145" t="str" cm="1">
        <f t="array" ref="M568:N568">IF(L568&lt;&gt;"",_xlfn.TEXTSPLIT(L568, "$"),"")</f>
        <v>AOM_001443</v>
      </c>
      <c r="N568" s="145" t="str">
        <v>Forage Plants--Cereal and Grass Forages--Pennisetum spp</v>
      </c>
      <c r="O568" s="145" t="str" cm="1">
        <f t="array" ref="O568">IF(L568&lt;&gt;"",_xlfn.CHOOSECOLS(_xlfn.TEXTSPLIT(N568,"--"),1),"")</f>
        <v>Forage Plants</v>
      </c>
      <c r="P568" s="145" t="str" cm="1">
        <f t="array" ref="P568">IF(L568&lt;&gt;"",IFERROR(_xlfn.CHOOSECOLS(_xlfn.TEXTSPLIT(N568,"--"),2),""),"")</f>
        <v>Cereal and Grass Forages</v>
      </c>
      <c r="Q568" s="145" t="str">
        <f t="shared" si="47"/>
        <v>Pennisetum spp</v>
      </c>
    </row>
    <row r="569" spans="1:17" ht="15" thickBot="1" x14ac:dyDescent="0.4">
      <c r="A569" s="144" t="str">
        <v>AOM_000788</v>
      </c>
      <c r="B569" s="144" t="str">
        <v>Vitamin B12</v>
      </c>
      <c r="C569" s="144" t="str">
        <v>Cobalamin</v>
      </c>
      <c r="D569" s="144" t="str">
        <v/>
      </c>
      <c r="E569" s="144" t="str">
        <f t="shared" si="43"/>
        <v>Cobalamin</v>
      </c>
      <c r="F569" s="144" t="str">
        <v>Management--Livestock Management--Feed Characteristic--Feed Composition--Feed Ingredient--Supplement--Vitamin--Vitamin B12----</v>
      </c>
      <c r="G569" s="143" t="str" cm="1">
        <f t="array" ref="G569">IFERROR(SUBSTITUTE(_xlfn.CHOOSECOLS(_xlfn.TEXTSPLIT(_xlfn.TEXTJOIN("|",,F569),"Feed Ingredient--","|",TRUE),2),"----",""),"")</f>
        <v>Supplement--Vitamin--Vitamin B12</v>
      </c>
      <c r="H569" s="143" t="str">
        <f t="shared" si="44"/>
        <v>Supplement--Vitamin--Vitamin B12</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AOM_000788$Supplement--Vitamin--Vitamin B12;AOM_000788$Supplement--Vitamin--Cobalamin</v>
      </c>
      <c r="L569" s="144" t="str">
        <v>AOM_001409$Forage Plants--Cereal and Grass Forages--Pennisetum clandestinum</v>
      </c>
      <c r="M569" s="144" t="str" cm="1">
        <f t="array" ref="M569:N569">IF(L569&lt;&gt;"",_xlfn.TEXTSPLIT(L569, "$"),"")</f>
        <v>AOM_001409</v>
      </c>
      <c r="N569" s="144" t="str">
        <v>Forage Plants--Cereal and Grass Forages--Pennisetum clandestinum</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v>
      </c>
    </row>
    <row r="570" spans="1:17" ht="15" thickBot="1" x14ac:dyDescent="0.4">
      <c r="A570" s="145" t="str">
        <v>AOM_000789</v>
      </c>
      <c r="B570" s="145" t="str">
        <v>Vitamin C</v>
      </c>
      <c r="C570" s="145" t="str">
        <v>Ascorbic Acid</v>
      </c>
      <c r="D570" s="145" t="str">
        <v/>
      </c>
      <c r="E570" s="145" t="str">
        <f t="shared" si="43"/>
        <v>Ascorbic Acid</v>
      </c>
      <c r="F570" s="145" t="str">
        <v>Management--Livestock Management--Feed Characteristic--Feed Composition--Feed Ingredient--Supplement--Vitamin--Vitamin C----</v>
      </c>
      <c r="G570" s="143" t="str" cm="1">
        <f t="array" ref="G570">IFERROR(SUBSTITUTE(_xlfn.CHOOSECOLS(_xlfn.TEXTSPLIT(_xlfn.TEXTJOIN("|",,F570),"Feed Ingredient--","|",TRUE),2),"----",""),"")</f>
        <v>Supplement--Vitamin--Vitamin C</v>
      </c>
      <c r="H570" s="143" t="str">
        <f t="shared" si="44"/>
        <v>Supplement--Vitamin--Vitamin C</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AOM_000789$Supplement--Vitamin--Vitamin C;AOM_000789$Supplement--Vitamin--Ascorbic Acid</v>
      </c>
      <c r="L570" s="145" t="str">
        <v>AOM_002040$Forage Plants--Cereal and Grass Forages--Pennisetum clandestinum--Pennisetum clandestinum Leaves</v>
      </c>
      <c r="M570" s="145" t="str" cm="1">
        <f t="array" ref="M570:N570">IF(L570&lt;&gt;"",_xlfn.TEXTSPLIT(L570, "$"),"")</f>
        <v>AOM_002040</v>
      </c>
      <c r="N570" s="145" t="str">
        <v>Forage Plants--Cereal and Grass Forages--Pennisetum clandestinum--Pennisetum clandestinum Leaves</v>
      </c>
      <c r="O570" s="145" t="str" cm="1">
        <f t="array" ref="O570">IF(L570&lt;&gt;"",_xlfn.CHOOSECOLS(_xlfn.TEXTSPLIT(N570,"--"),1),"")</f>
        <v>Forage Plants</v>
      </c>
      <c r="P570" s="145" t="str" cm="1">
        <f t="array" ref="P570">IF(L570&lt;&gt;"",IFERROR(_xlfn.CHOOSECOLS(_xlfn.TEXTSPLIT(N570,"--"),2),""),"")</f>
        <v>Cereal and Grass Forages</v>
      </c>
      <c r="Q570" s="145" t="str">
        <f t="shared" si="47"/>
        <v>Pennisetum clandestinum--Pennisetum clandestinum Leaves</v>
      </c>
    </row>
    <row r="571" spans="1:17" ht="15" thickBot="1" x14ac:dyDescent="0.4">
      <c r="A571" s="144" t="str">
        <v>AOM_000790</v>
      </c>
      <c r="B571" s="144" t="str">
        <v>Vitamin E</v>
      </c>
      <c r="C571" s="144" t="str">
        <v>Tocopherol</v>
      </c>
      <c r="D571" s="144" t="str">
        <v/>
      </c>
      <c r="E571" s="144" t="str">
        <f t="shared" si="43"/>
        <v>Tocopherol</v>
      </c>
      <c r="F571" s="144" t="str">
        <v>Management--Livestock Management--Feed Characteristic--Feed Composition--Feed Ingredient--Supplement--Vitamin--Vitamin E----</v>
      </c>
      <c r="G571" s="143" t="str" cm="1">
        <f t="array" ref="G571">IFERROR(SUBSTITUTE(_xlfn.CHOOSECOLS(_xlfn.TEXTSPLIT(_xlfn.TEXTJOIN("|",,F571),"Feed Ingredient--","|",TRUE),2),"----",""),"")</f>
        <v>Supplement--Vitamin--Vitamin E</v>
      </c>
      <c r="H571" s="143" t="str">
        <f t="shared" si="44"/>
        <v>Supplement--Vitamin--Vitamin E</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AOM_000790$Supplement--Vitamin--Vitamin E;AOM_000790$Supplement--Vitamin--Tocopherol</v>
      </c>
      <c r="L571" s="144" t="str">
        <v>AOM_001412$Forage Plants--Cereal and Grass Forages--Pennisetum mezianum</v>
      </c>
      <c r="M571" s="144" t="str" cm="1">
        <f t="array" ref="M571:N571">IF(L571&lt;&gt;"",_xlfn.TEXTSPLIT(L571, "$"),"")</f>
        <v>AOM_001412</v>
      </c>
      <c r="N571" s="144" t="str">
        <v>Forage Plants--Cereal and Grass Forages--Pennisetum mezianum</v>
      </c>
      <c r="O571" s="144" t="str" cm="1">
        <f t="array" ref="O571">IF(L571&lt;&gt;"",_xlfn.CHOOSECOLS(_xlfn.TEXTSPLIT(N571,"--"),1),"")</f>
        <v>Forage Plants</v>
      </c>
      <c r="P571" s="144" t="str" cm="1">
        <f t="array" ref="P571">IF(L571&lt;&gt;"",IFERROR(_xlfn.CHOOSECOLS(_xlfn.TEXTSPLIT(N571,"--"),2),""),"")</f>
        <v>Cereal and Grass Forages</v>
      </c>
      <c r="Q571" s="144" t="str">
        <f t="shared" si="47"/>
        <v>Pennisetum mezianum</v>
      </c>
    </row>
    <row r="572" spans="1:17" ht="15" thickBot="1" x14ac:dyDescent="0.4">
      <c r="A572" s="145" t="str">
        <v>AOM_000791</v>
      </c>
      <c r="B572" s="145" t="str">
        <v>Vitamin Mix</v>
      </c>
      <c r="C572" s="145" t="str">
        <v>Vitamins</v>
      </c>
      <c r="D572" s="145" t="str">
        <v/>
      </c>
      <c r="E572" s="145" t="str">
        <f t="shared" si="43"/>
        <v>Vitamins</v>
      </c>
      <c r="F572" s="145" t="str">
        <v>Management--Livestock Management--Feed Characteristic--Feed Composition--Feed Ingredient--Supplement--Vitamin--Vitamin Mix----</v>
      </c>
      <c r="G572" s="143" t="str" cm="1">
        <f t="array" ref="G572">IFERROR(SUBSTITUTE(_xlfn.CHOOSECOLS(_xlfn.TEXTSPLIT(_xlfn.TEXTJOIN("|",,F572),"Feed Ingredient--","|",TRUE),2),"----",""),"")</f>
        <v>Supplement--Vitamin--Vitamin Mix</v>
      </c>
      <c r="H572" s="143" t="str">
        <f t="shared" si="44"/>
        <v>Supplement--Vitamin--Vitamin Mix</v>
      </c>
      <c r="I572" s="143">
        <f t="shared" si="45"/>
        <v>2</v>
      </c>
      <c r="J572" s="143" t="str">
        <f t="shared" si="46"/>
        <v>Supplement--Vitamin</v>
      </c>
      <c r="K572" s="143" t="str" cm="1">
        <f t="array" ref="K572">IF(G572&lt;&gt;"",_xlfn.TEXTJOIN(";",TRUE,
CONCATENATE(A572,"$",H572),
IF(E572="","",IF(I572&lt;&gt;0,CONCATENATE(A572,"$",J572,"--",_xlfn.TEXTSPLIT(E572,";",TRUE,FALSE)),CONCATENATE(A572,"$",_xlfn.TEXTSPLIT(E572,";",TRUE,FALSE))))),"")</f>
        <v>AOM_000791$Supplement--Vitamin--Vitamin Mix;AOM_000791$Supplement--Vitamin--Vitamins</v>
      </c>
      <c r="L572" s="145" t="str">
        <v>AOM_001413$Forage Plants--Cereal and Grass Forages--Pennisetum pedicellatum</v>
      </c>
      <c r="M572" s="145" t="str" cm="1">
        <f t="array" ref="M572:N572">IF(L572&lt;&gt;"",_xlfn.TEXTSPLIT(L572, "$"),"")</f>
        <v>AOM_001413</v>
      </c>
      <c r="N572" s="145" t="str">
        <v>Forage Plants--Cereal and Grass Forages--Pennisetum pedicellatum</v>
      </c>
      <c r="O572" s="145" t="str" cm="1">
        <f t="array" ref="O572">IF(L572&lt;&gt;"",_xlfn.CHOOSECOLS(_xlfn.TEXTSPLIT(N572,"--"),1),"")</f>
        <v>Forage Plants</v>
      </c>
      <c r="P572" s="145" t="str" cm="1">
        <f t="array" ref="P572">IF(L572&lt;&gt;"",IFERROR(_xlfn.CHOOSECOLS(_xlfn.TEXTSPLIT(N572,"--"),2),""),"")</f>
        <v>Cereal and Grass Forages</v>
      </c>
      <c r="Q572" s="145" t="str">
        <f t="shared" si="47"/>
        <v>Pennisetum pedicellatum</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AOM_001441$Forage Plants--Cereal and Grass Forages--Pennisetum petiolar</v>
      </c>
      <c r="M573" s="144" t="str" cm="1">
        <f t="array" ref="M573:N573">IF(L573&lt;&gt;"",_xlfn.TEXTSPLIT(L573, "$"),"")</f>
        <v>AOM_001441</v>
      </c>
      <c r="N573" s="144" t="str">
        <v>Forage Plants--Cereal and Grass Forages--Pennisetum petiolar</v>
      </c>
      <c r="O573" s="144" t="str" cm="1">
        <f t="array" ref="O573">IF(L573&lt;&gt;"",_xlfn.CHOOSECOLS(_xlfn.TEXTSPLIT(N573,"--"),1),"")</f>
        <v>Forage Plants</v>
      </c>
      <c r="P573" s="144" t="str" cm="1">
        <f t="array" ref="P573">IF(L573&lt;&gt;"",IFERROR(_xlfn.CHOOSECOLS(_xlfn.TEXTSPLIT(N573,"--"),2),""),"")</f>
        <v>Cereal and Grass Forages</v>
      </c>
      <c r="Q573" s="144" t="str">
        <f t="shared" si="47"/>
        <v>Pennisetum petiolar</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Forages--Pennisetum purpureum</v>
      </c>
      <c r="M574" s="145" t="str" cm="1">
        <f t="array" ref="M574:N574">IF(L574&lt;&gt;"",_xlfn.TEXTSPLIT(L574, "$"),"")</f>
        <v>AOM_000689</v>
      </c>
      <c r="N574" s="145" t="str">
        <v>Forage Plants--Cereal and Grass Forages--Pennisetum purpureum</v>
      </c>
      <c r="O574" s="145" t="str" cm="1">
        <f t="array" ref="O574">IF(L574&lt;&gt;"",_xlfn.CHOOSECOLS(_xlfn.TEXTSPLIT(N574,"--"),1),"")</f>
        <v>Forage Plants</v>
      </c>
      <c r="P574" s="145" t="str" cm="1">
        <f t="array" ref="P574">IF(L574&lt;&gt;"",IFERROR(_xlfn.CHOOSECOLS(_xlfn.TEXTSPLIT(N574,"--"),2),""),"")</f>
        <v>Cereal and Grass Forages</v>
      </c>
      <c r="Q574" s="145" t="str">
        <f t="shared" si="47"/>
        <v>Pennisetum purpureum</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Forages--Napier Grass</v>
      </c>
      <c r="M575" s="144" t="str" cm="1">
        <f t="array" ref="M575:N575">IF(L575&lt;&gt;"",_xlfn.TEXTSPLIT(L575, "$"),"")</f>
        <v>AOM_000689</v>
      </c>
      <c r="N575" s="144" t="str">
        <v>Forage Plants--Cereal and Grass Forages--Napier Grass</v>
      </c>
      <c r="O575" s="144" t="str" cm="1">
        <f t="array" ref="O575">IF(L575&lt;&gt;"",_xlfn.CHOOSECOLS(_xlfn.TEXTSPLIT(N575,"--"),1),"")</f>
        <v>Forage Plants</v>
      </c>
      <c r="P575" s="144" t="str" cm="1">
        <f t="array" ref="P575">IF(L575&lt;&gt;"",IFERROR(_xlfn.CHOOSECOLS(_xlfn.TEXTSPLIT(N575,"--"),2),""),"")</f>
        <v>Cereal and Grass Forages</v>
      </c>
      <c r="Q575" s="144" t="str">
        <f t="shared" si="47"/>
        <v>Napier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Forages--Elephant Grass</v>
      </c>
      <c r="M576" s="145" t="str" cm="1">
        <f t="array" ref="M576:N576">IF(L576&lt;&gt;"",_xlfn.TEXTSPLIT(L576, "$"),"")</f>
        <v>AOM_000689</v>
      </c>
      <c r="N576" s="145" t="str">
        <v>Forage Plants--Cereal and Grass Forages--Elephant Grass</v>
      </c>
      <c r="O576" s="145" t="str" cm="1">
        <f t="array" ref="O576">IF(L576&lt;&gt;"",_xlfn.CHOOSECOLS(_xlfn.TEXTSPLIT(N576,"--"),1),"")</f>
        <v>Forage Plants</v>
      </c>
      <c r="P576" s="145" t="str" cm="1">
        <f t="array" ref="P576">IF(L576&lt;&gt;"",IFERROR(_xlfn.CHOOSECOLS(_xlfn.TEXTSPLIT(N576,"--"),2),""),"")</f>
        <v>Cereal and Grass Forages</v>
      </c>
      <c r="Q576" s="145" t="str">
        <f t="shared" si="47"/>
        <v>Elephant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AOM_000689$Forage Plants--Cereal and Grass Forages--Bana Grass</v>
      </c>
      <c r="M577" s="144" t="str" cm="1">
        <f t="array" ref="M577:N577">IF(L577&lt;&gt;"",_xlfn.TEXTSPLIT(L577, "$"),"")</f>
        <v>AOM_000689</v>
      </c>
      <c r="N577" s="144" t="str">
        <v>Forage Plants--Cereal and Grass Forages--Bana Grass</v>
      </c>
      <c r="O577" s="144" t="str" cm="1">
        <f t="array" ref="O577">IF(L577&lt;&gt;"",_xlfn.CHOOSECOLS(_xlfn.TEXTSPLIT(N577,"--"),1),"")</f>
        <v>Forage Plants</v>
      </c>
      <c r="P577" s="144" t="str" cm="1">
        <f t="array" ref="P577">IF(L577&lt;&gt;"",IFERROR(_xlfn.CHOOSECOLS(_xlfn.TEXTSPLIT(N577,"--"),2),""),"")</f>
        <v>Cereal and Grass Forages</v>
      </c>
      <c r="Q577" s="144" t="str">
        <f t="shared" si="47"/>
        <v>Bana Grass</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AOM_001444$Forage Plants--Cereal and Grass Forages--Pennisetum villosum</v>
      </c>
      <c r="M578" s="145" t="str" cm="1">
        <f t="array" ref="M578:N578">IF(L578&lt;&gt;"",_xlfn.TEXTSPLIT(L578, "$"),"")</f>
        <v>AOM_001444</v>
      </c>
      <c r="N578" s="145" t="str">
        <v>Forage Plants--Cereal and Grass Forages--Pennisetum villosum</v>
      </c>
      <c r="O578" s="145" t="str" cm="1">
        <f t="array" ref="O578">IF(L578&lt;&gt;"",_xlfn.CHOOSECOLS(_xlfn.TEXTSPLIT(N578,"--"),1),"")</f>
        <v>Forage Plants</v>
      </c>
      <c r="P578" s="145" t="str" cm="1">
        <f t="array" ref="P578">IF(L578&lt;&gt;"",IFERROR(_xlfn.CHOOSECOLS(_xlfn.TEXTSPLIT(N578,"--"),2),""),"")</f>
        <v>Cereal and Grass Forages</v>
      </c>
      <c r="Q578" s="145" t="str">
        <f t="shared" si="47"/>
        <v>Pennisetum villosum</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AOM_001445$Forage Plants--Cereal and Grass Forages--Phalaris aquatica</v>
      </c>
      <c r="M579" s="144" t="str" cm="1">
        <f t="array" ref="M579:N579">IF(L579&lt;&gt;"",_xlfn.TEXTSPLIT(L579, "$"),"")</f>
        <v>AOM_001445</v>
      </c>
      <c r="N579" s="144" t="str">
        <v>Forage Plants--Cereal and Grass Forages--Phalaris aquatica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Phalaris aquatica</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AOM_001854$Forage Plants--Cereal and Grass Forages--Plantago albicans</v>
      </c>
      <c r="M580" s="145" t="str" cm="1">
        <f t="array" ref="M580:N580">IF(L580&lt;&gt;"",_xlfn.TEXTSPLIT(L580, "$"),"")</f>
        <v>AOM_001854</v>
      </c>
      <c r="N580" s="145" t="str">
        <v>Forage Plants--Cereal and Grass Forages--Plantago albicans</v>
      </c>
      <c r="O580" s="145" t="str" cm="1">
        <f t="array" ref="O580">IF(L580&lt;&gt;"",_xlfn.CHOOSECOLS(_xlfn.TEXTSPLIT(N580,"--"),1),"")</f>
        <v>Forage Plants</v>
      </c>
      <c r="P580" s="145" t="str" cm="1">
        <f t="array" ref="P580">IF(L580&lt;&gt;"",IFERROR(_xlfn.CHOOSECOLS(_xlfn.TEXTSPLIT(N580,"--"),2),""),"")</f>
        <v>Cereal and Grass Forages</v>
      </c>
      <c r="Q580" s="145" t="str">
        <f t="shared" si="52"/>
        <v>Plantago albicans</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AOM_001855$Forage Plants--Cereal and Grass Forages--Poaceae</v>
      </c>
      <c r="M581" s="144" t="str" cm="1">
        <f t="array" ref="M581:N581">IF(L581&lt;&gt;"",_xlfn.TEXTSPLIT(L581, "$"),"")</f>
        <v>AOM_001855</v>
      </c>
      <c r="N581" s="144" t="str">
        <v>Forage Plants--Cereal and Grass Forages--Poaceae</v>
      </c>
      <c r="O581" s="144" t="str" cm="1">
        <f t="array" ref="O581">IF(L581&lt;&gt;"",_xlfn.CHOOSECOLS(_xlfn.TEXTSPLIT(N581,"--"),1),"")</f>
        <v>Forage Plants</v>
      </c>
      <c r="P581" s="144" t="str" cm="1">
        <f t="array" ref="P581">IF(L581&lt;&gt;"",IFERROR(_xlfn.CHOOSECOLS(_xlfn.TEXTSPLIT(N581,"--"),2),""),"")</f>
        <v>Cereal and Grass Forages</v>
      </c>
      <c r="Q581" s="144" t="str">
        <f t="shared" si="52"/>
        <v>Poaceae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AOM_001514$Forage Plants--Cereal and Grass Forages--Pogonarthria squarrosa</v>
      </c>
      <c r="M582" s="145" t="str" cm="1">
        <f t="array" ref="M582:N582">IF(L582&lt;&gt;"",_xlfn.TEXTSPLIT(L582, "$"),"")</f>
        <v>AOM_001514</v>
      </c>
      <c r="N582" s="145" t="str">
        <v>Forage Plants--Cereal and Grass Forages--Pogonarthria squarrosa</v>
      </c>
      <c r="O582" s="145" t="str" cm="1">
        <f t="array" ref="O582">IF(L582&lt;&gt;"",_xlfn.CHOOSECOLS(_xlfn.TEXTSPLIT(N582,"--"),1),"")</f>
        <v>Forage Plants</v>
      </c>
      <c r="P582" s="145" t="str" cm="1">
        <f t="array" ref="P582">IF(L582&lt;&gt;"",IFERROR(_xlfn.CHOOSECOLS(_xlfn.TEXTSPLIT(N582,"--"),2),""),"")</f>
        <v>Cereal and Grass Forages</v>
      </c>
      <c r="Q582" s="145" t="str">
        <f t="shared" si="52"/>
        <v>Pogonarthria squarrosa</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cochinchinensis</v>
      </c>
      <c r="M583" s="144" t="str" cm="1">
        <f t="array" ref="M583:N583">IF(L583&lt;&gt;"",_xlfn.TEXTSPLIT(L583, "$"),"")</f>
        <v>AOM_002132</v>
      </c>
      <c r="N583" s="144" t="str">
        <v>Forage Plants--Cereal and Grass Forages--Rottboellia cochinchinensis</v>
      </c>
      <c r="O583" s="144" t="str" cm="1">
        <f t="array" ref="O583">IF(L583&lt;&gt;"",_xlfn.CHOOSECOLS(_xlfn.TEXTSPLIT(N583,"--"),1),"")</f>
        <v>Forage Plants</v>
      </c>
      <c r="P583" s="144" t="str" cm="1">
        <f t="array" ref="P583">IF(L583&lt;&gt;"",IFERROR(_xlfn.CHOOSECOLS(_xlfn.TEXTSPLIT(N583,"--"),2),""),"")</f>
        <v>Cereal and Grass Forages</v>
      </c>
      <c r="Q583" s="144" t="str">
        <f t="shared" si="52"/>
        <v>Rottboellia cochinchinensis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AOM_002132$Forage Plants--Cereal and Grass Forages--Rottboellia exaltata</v>
      </c>
      <c r="M584" s="145" t="str" cm="1">
        <f t="array" ref="M584:N584">IF(L584&lt;&gt;"",_xlfn.TEXTSPLIT(L584, "$"),"")</f>
        <v>AOM_002132</v>
      </c>
      <c r="N584" s="145" t="str">
        <v>Forage Plants--Cereal and Grass Forages--Rottboellia exaltata</v>
      </c>
      <c r="O584" s="145" t="str" cm="1">
        <f t="array" ref="O584">IF(L584&lt;&gt;"",_xlfn.CHOOSECOLS(_xlfn.TEXTSPLIT(N584,"--"),1),"")</f>
        <v>Forage Plants</v>
      </c>
      <c r="P584" s="145" t="str" cm="1">
        <f t="array" ref="P584">IF(L584&lt;&gt;"",IFERROR(_xlfn.CHOOSECOLS(_xlfn.TEXTSPLIT(N584,"--"),2),""),"")</f>
        <v>Cereal and Grass Forages</v>
      </c>
      <c r="Q584" s="145" t="str">
        <f t="shared" si="52"/>
        <v>Rottboellia exaltata</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AOM_001516$Forage Plants--Cereal and Grass Forages--Schizachyrium exile</v>
      </c>
      <c r="M585" s="144" t="str" cm="1">
        <f t="array" ref="M585:N585">IF(L585&lt;&gt;"",_xlfn.TEXTSPLIT(L585, "$"),"")</f>
        <v>AOM_001516</v>
      </c>
      <c r="N585" s="144" t="str">
        <v>Forage Plants--Cereal and Grass Forages--Schizachyrium exile</v>
      </c>
      <c r="O585" s="144" t="str" cm="1">
        <f t="array" ref="O585">IF(L585&lt;&gt;"",_xlfn.CHOOSECOLS(_xlfn.TEXTSPLIT(N585,"--"),1),"")</f>
        <v>Forage Plants</v>
      </c>
      <c r="P585" s="144" t="str" cm="1">
        <f t="array" ref="P585">IF(L585&lt;&gt;"",IFERROR(_xlfn.CHOOSECOLS(_xlfn.TEXTSPLIT(N585,"--"),2),""),"")</f>
        <v>Cereal and Grass Forages</v>
      </c>
      <c r="Q585" s="144" t="str">
        <f t="shared" si="52"/>
        <v>Schizachyrium exile</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AOM_001517$Forage Plants--Cereal and Grass Forages--Schizachyrium jeffreysii</v>
      </c>
      <c r="M586" s="145" t="str" cm="1">
        <f t="array" ref="M586:N586">IF(L586&lt;&gt;"",_xlfn.TEXTSPLIT(L586, "$"),"")</f>
        <v>AOM_001517</v>
      </c>
      <c r="N586" s="145" t="str">
        <v>Forage Plants--Cereal and Grass Forages--Schizachyrium jeffreysii</v>
      </c>
      <c r="O586" s="145" t="str" cm="1">
        <f t="array" ref="O586">IF(L586&lt;&gt;"",_xlfn.CHOOSECOLS(_xlfn.TEXTSPLIT(N586,"--"),1),"")</f>
        <v>Forage Plants</v>
      </c>
      <c r="P586" s="145" t="str" cm="1">
        <f t="array" ref="P586">IF(L586&lt;&gt;"",IFERROR(_xlfn.CHOOSECOLS(_xlfn.TEXTSPLIT(N586,"--"),2),""),"")</f>
        <v>Cereal and Grass Forages</v>
      </c>
      <c r="Q586" s="145" t="str">
        <f t="shared" si="52"/>
        <v>Schizachyrium jeffreysii</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AOM_001518$Forage Plants--Cereal and Grass Forages--Schoenefeldia gracilis</v>
      </c>
      <c r="M587" s="144" t="str" cm="1">
        <f t="array" ref="M587:N587">IF(L587&lt;&gt;"",_xlfn.TEXTSPLIT(L587, "$"),"")</f>
        <v>AOM_001518</v>
      </c>
      <c r="N587" s="144" t="str">
        <v>Forage Plants--Cereal and Grass Forages--Schoenefeldia gracilis</v>
      </c>
      <c r="O587" s="144" t="str" cm="1">
        <f t="array" ref="O587">IF(L587&lt;&gt;"",_xlfn.CHOOSECOLS(_xlfn.TEXTSPLIT(N587,"--"),1),"")</f>
        <v>Forage Plants</v>
      </c>
      <c r="P587" s="144" t="str" cm="1">
        <f t="array" ref="P587">IF(L587&lt;&gt;"",IFERROR(_xlfn.CHOOSECOLS(_xlfn.TEXTSPLIT(N587,"--"),2),""),"")</f>
        <v>Cereal and Grass Forages</v>
      </c>
      <c r="Q587" s="144" t="str">
        <f t="shared" si="52"/>
        <v>Schoenefeldia gracilis</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AOM_001446$Forage Plants--Cereal and Grass Forages--Sorghum sudanense</v>
      </c>
      <c r="M588" s="145" t="str" cm="1">
        <f t="array" ref="M588:N588">IF(L588&lt;&gt;"",_xlfn.TEXTSPLIT(L588, "$"),"")</f>
        <v>AOM_001446</v>
      </c>
      <c r="N588" s="145" t="str">
        <v>Forage Plants--Cereal and Grass Forages--Sorghum sudanense</v>
      </c>
      <c r="O588" s="145" t="str" cm="1">
        <f t="array" ref="O588">IF(L588&lt;&gt;"",_xlfn.CHOOSECOLS(_xlfn.TEXTSPLIT(N588,"--"),1),"")</f>
        <v>Forage Plants</v>
      </c>
      <c r="P588" s="145" t="str" cm="1">
        <f t="array" ref="P588">IF(L588&lt;&gt;"",IFERROR(_xlfn.CHOOSECOLS(_xlfn.TEXTSPLIT(N588,"--"),2),""),"")</f>
        <v>Cereal and Grass Forages</v>
      </c>
      <c r="Q588" s="145" t="str">
        <f t="shared" si="52"/>
        <v>Sorghum sudanense</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AOM_001448$Forage Plants--Cereal and Grass Forages--Sporobolus natalensis</v>
      </c>
      <c r="M589" s="144" t="str" cm="1">
        <f t="array" ref="M589:N589">IF(L589&lt;&gt;"",_xlfn.TEXTSPLIT(L589, "$"),"")</f>
        <v>AOM_001448</v>
      </c>
      <c r="N589" s="144" t="str">
        <v>Forage Plants--Cereal and Grass Forages--Sporobolus natalensis</v>
      </c>
      <c r="O589" s="144" t="str" cm="1">
        <f t="array" ref="O589">IF(L589&lt;&gt;"",_xlfn.CHOOSECOLS(_xlfn.TEXTSPLIT(N589,"--"),1),"")</f>
        <v>Forage Plants</v>
      </c>
      <c r="P589" s="144" t="str" cm="1">
        <f t="array" ref="P589">IF(L589&lt;&gt;"",IFERROR(_xlfn.CHOOSECOLS(_xlfn.TEXTSPLIT(N589,"--"),2),""),"")</f>
        <v>Cereal and Grass Forages</v>
      </c>
      <c r="Q589" s="144" t="str">
        <f t="shared" si="52"/>
        <v>Sporobolus natalensis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AOM_001449$Forage Plants--Cereal and Grass Forages--Sporobolus panicoides</v>
      </c>
      <c r="M590" s="145" t="str" cm="1">
        <f t="array" ref="M590:N590">IF(L590&lt;&gt;"",_xlfn.TEXTSPLIT(L590, "$"),"")</f>
        <v>AOM_001449</v>
      </c>
      <c r="N590" s="145" t="str">
        <v>Forage Plants--Cereal and Grass Forages--Sporobolus panicoides</v>
      </c>
      <c r="O590" s="145" t="str" cm="1">
        <f t="array" ref="O590">IF(L590&lt;&gt;"",_xlfn.CHOOSECOLS(_xlfn.TEXTSPLIT(N590,"--"),1),"")</f>
        <v>Forage Plants</v>
      </c>
      <c r="P590" s="145" t="str" cm="1">
        <f t="array" ref="P590">IF(L590&lt;&gt;"",IFERROR(_xlfn.CHOOSECOLS(_xlfn.TEXTSPLIT(N590,"--"),2),""),"")</f>
        <v>Cereal and Grass Forages</v>
      </c>
      <c r="Q590" s="145" t="str">
        <f t="shared" si="52"/>
        <v>Sporobolus panicoides</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AOM_001900$Forage Plants--Cereal and Grass Forages--Stereochlaena cameronii</v>
      </c>
      <c r="M591" s="144" t="str" cm="1">
        <f t="array" ref="M591:N591">IF(L591&lt;&gt;"",_xlfn.TEXTSPLIT(L591, "$"),"")</f>
        <v>AOM_001900</v>
      </c>
      <c r="N591" s="144" t="str">
        <v>Forage Plants--Cereal and Grass Forages--Stereochlaena cameronii</v>
      </c>
      <c r="O591" s="144" t="str" cm="1">
        <f t="array" ref="O591">IF(L591&lt;&gt;"",_xlfn.CHOOSECOLS(_xlfn.TEXTSPLIT(N591,"--"),1),"")</f>
        <v>Forage Plants</v>
      </c>
      <c r="P591" s="144" t="str" cm="1">
        <f t="array" ref="P591">IF(L591&lt;&gt;"",IFERROR(_xlfn.CHOOSECOLS(_xlfn.TEXTSPLIT(N591,"--"),2),""),"")</f>
        <v>Cereal and Grass Forages</v>
      </c>
      <c r="Q591" s="144" t="str">
        <f t="shared" si="52"/>
        <v>Stereochlaena cameronii</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AOM_001520$Forage Plants--Cereal and Grass Forages--Stipa parviflora</v>
      </c>
      <c r="M592" s="145" t="str" cm="1">
        <f t="array" ref="M592:N592">IF(L592&lt;&gt;"",_xlfn.TEXTSPLIT(L592, "$"),"")</f>
        <v>AOM_001520</v>
      </c>
      <c r="N592" s="145" t="str">
        <v>Forage Plants--Cereal and Grass Forages--Stipa parviflora</v>
      </c>
      <c r="O592" s="145" t="str" cm="1">
        <f t="array" ref="O592">IF(L592&lt;&gt;"",_xlfn.CHOOSECOLS(_xlfn.TEXTSPLIT(N592,"--"),1),"")</f>
        <v>Forage Plants</v>
      </c>
      <c r="P592" s="145" t="str" cm="1">
        <f t="array" ref="P592">IF(L592&lt;&gt;"",IFERROR(_xlfn.CHOOSECOLS(_xlfn.TEXTSPLIT(N592,"--"),2),""),"")</f>
        <v>Cereal and Grass Forages</v>
      </c>
      <c r="Q592" s="145" t="str">
        <f t="shared" si="52"/>
        <v>Stipa parviflora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AOM_001521$Forage Plants--Cereal and Grass Forages--Stipa tenacissima</v>
      </c>
      <c r="M593" s="144" t="str" cm="1">
        <f t="array" ref="M593:N593">IF(L593&lt;&gt;"",_xlfn.TEXTSPLIT(L593, "$"),"")</f>
        <v>AOM_001521</v>
      </c>
      <c r="N593" s="144" t="str">
        <v>Forage Plants--Cereal and Grass Forages--Stipa tenacissima</v>
      </c>
      <c r="O593" s="144" t="str" cm="1">
        <f t="array" ref="O593">IF(L593&lt;&gt;"",_xlfn.CHOOSECOLS(_xlfn.TEXTSPLIT(N593,"--"),1),"")</f>
        <v>Forage Plants</v>
      </c>
      <c r="P593" s="144" t="str" cm="1">
        <f t="array" ref="P593">IF(L593&lt;&gt;"",IFERROR(_xlfn.CHOOSECOLS(_xlfn.TEXTSPLIT(N593,"--"),2),""),"")</f>
        <v>Cereal and Grass Forages</v>
      </c>
      <c r="Q593" s="144" t="str">
        <f t="shared" si="52"/>
        <v>Stipa tenacissima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AOM_001450$Forage Plants--Cereal and Grass Forages--Themeda triandra</v>
      </c>
      <c r="M594" s="145" t="str" cm="1">
        <f t="array" ref="M594:N594">IF(L594&lt;&gt;"",_xlfn.TEXTSPLIT(L594, "$"),"")</f>
        <v>AOM_001450</v>
      </c>
      <c r="N594" s="145" t="str">
        <v>Forage Plants--Cereal and Grass Forages--Themeda triandra</v>
      </c>
      <c r="O594" s="145" t="str" cm="1">
        <f t="array" ref="O594">IF(L594&lt;&gt;"",_xlfn.CHOOSECOLS(_xlfn.TEXTSPLIT(N594,"--"),1),"")</f>
        <v>Forage Plants</v>
      </c>
      <c r="P594" s="145" t="str" cm="1">
        <f t="array" ref="P594">IF(L594&lt;&gt;"",IFERROR(_xlfn.CHOOSECOLS(_xlfn.TEXTSPLIT(N594,"--"),2),""),"")</f>
        <v>Cereal and Grass Forages</v>
      </c>
      <c r="Q594" s="145" t="str">
        <f t="shared" si="52"/>
        <v>Themeda triandra</v>
      </c>
    </row>
    <row r="595" spans="1:17" x14ac:dyDescent="0.35">
      <c r="A595" s="144"/>
      <c r="B595" s="144"/>
      <c r="C595" s="144"/>
      <c r="D595" s="144"/>
      <c r="E595" s="144" t="str">
        <f t="shared" si="48"/>
        <v/>
      </c>
      <c r="F595" s="144"/>
      <c r="G595" s="144"/>
      <c r="H595" s="144"/>
      <c r="I595" s="144"/>
      <c r="J595" s="144"/>
      <c r="K595" s="144"/>
      <c r="L595" s="144" t="str">
        <v>AOM_001451$Forage Plants--Cereal and Grass Forages--Tripsacum laxum</v>
      </c>
      <c r="M595" s="144" t="str" cm="1">
        <f t="array" ref="M595:N595">IF(L595&lt;&gt;"",_xlfn.TEXTSPLIT(L595, "$"),"")</f>
        <v>AOM_001451</v>
      </c>
      <c r="N595" s="144" t="str">
        <v>Forage Plants--Cereal and Grass Forages--Tripsacum laxum</v>
      </c>
      <c r="O595" s="144" t="str" cm="1">
        <f t="array" ref="O595">IF(L595&lt;&gt;"",_xlfn.CHOOSECOLS(_xlfn.TEXTSPLIT(N595,"--"),1),"")</f>
        <v>Forage Plants</v>
      </c>
      <c r="P595" s="144" t="str" cm="1">
        <f t="array" ref="P595">IF(L595&lt;&gt;"",IFERROR(_xlfn.CHOOSECOLS(_xlfn.TEXTSPLIT(N595,"--"),2),""),"")</f>
        <v>Cereal and Grass Forages</v>
      </c>
      <c r="Q595" s="144" t="str">
        <f t="shared" si="52"/>
        <v>Tripsacum laxum</v>
      </c>
    </row>
    <row r="596" spans="1:17" x14ac:dyDescent="0.35">
      <c r="A596" s="145"/>
      <c r="B596" s="145"/>
      <c r="C596" s="145"/>
      <c r="D596" s="145"/>
      <c r="E596" s="145" t="str">
        <f t="shared" si="48"/>
        <v/>
      </c>
      <c r="F596" s="145"/>
      <c r="G596" s="145"/>
      <c r="H596" s="145"/>
      <c r="I596" s="145"/>
      <c r="J596" s="145"/>
      <c r="K596" s="145"/>
      <c r="L596" s="145" t="str">
        <v>AOM_001452$Forage Plants--Cereal and Grass Forages--Triticale</v>
      </c>
      <c r="M596" s="145" t="str" cm="1">
        <f t="array" ref="M596:N596">IF(L596&lt;&gt;"",_xlfn.TEXTSPLIT(L596, "$"),"")</f>
        <v>AOM_001452</v>
      </c>
      <c r="N596" s="145" t="str">
        <v>Forage Plants--Cereal and Grass Forages--Triticale</v>
      </c>
      <c r="O596" s="145" t="str" cm="1">
        <f t="array" ref="O596">IF(L596&lt;&gt;"",_xlfn.CHOOSECOLS(_xlfn.TEXTSPLIT(N596,"--"),1),"")</f>
        <v>Forage Plants</v>
      </c>
      <c r="P596" s="145" t="str" cm="1">
        <f t="array" ref="P596">IF(L596&lt;&gt;"",IFERROR(_xlfn.CHOOSECOLS(_xlfn.TEXTSPLIT(N596,"--"),2),""),"")</f>
        <v>Cereal and Grass Forages</v>
      </c>
      <c r="Q596" s="145" t="str">
        <f t="shared" si="52"/>
        <v>Triticale</v>
      </c>
    </row>
    <row r="597" spans="1:17" x14ac:dyDescent="0.35">
      <c r="A597" s="144"/>
      <c r="B597" s="144"/>
      <c r="C597" s="144"/>
      <c r="D597" s="144"/>
      <c r="E597" s="144" t="str">
        <f t="shared" si="48"/>
        <v/>
      </c>
      <c r="F597" s="144"/>
      <c r="G597" s="144"/>
      <c r="H597" s="144"/>
      <c r="I597" s="144"/>
      <c r="J597" s="144"/>
      <c r="K597" s="144"/>
      <c r="L597" s="144" t="str">
        <v>AOM_001522$Forage Plants--Cereal and Grass Forages--Trypsacum</v>
      </c>
      <c r="M597" s="144" t="str" cm="1">
        <f t="array" ref="M597:N597">IF(L597&lt;&gt;"",_xlfn.TEXTSPLIT(L597, "$"),"")</f>
        <v>AOM_001522</v>
      </c>
      <c r="N597" s="144" t="str">
        <v>Forage Plants--Cereal and Grass Forages--Trypsacum</v>
      </c>
      <c r="O597" s="144" t="str" cm="1">
        <f t="array" ref="O597">IF(L597&lt;&gt;"",_xlfn.CHOOSECOLS(_xlfn.TEXTSPLIT(N597,"--"),1),"")</f>
        <v>Forage Plants</v>
      </c>
      <c r="P597" s="144" t="str" cm="1">
        <f t="array" ref="P597">IF(L597&lt;&gt;"",IFERROR(_xlfn.CHOOSECOLS(_xlfn.TEXTSPLIT(N597,"--"),2),""),"")</f>
        <v>Cereal and Grass Forages</v>
      </c>
      <c r="Q597" s="144" t="str">
        <f t="shared" si="52"/>
        <v>Trypsacum</v>
      </c>
    </row>
    <row r="598" spans="1:17" x14ac:dyDescent="0.35">
      <c r="A598" s="145"/>
      <c r="B598" s="145"/>
      <c r="C598" s="145"/>
      <c r="D598" s="145"/>
      <c r="E598" s="145" t="str">
        <f t="shared" si="48"/>
        <v/>
      </c>
      <c r="F598" s="145"/>
      <c r="G598" s="145"/>
      <c r="H598" s="145"/>
      <c r="I598" s="145"/>
      <c r="J598" s="145"/>
      <c r="K598" s="145"/>
      <c r="L598" s="145" t="str">
        <v>AOM_001522$Forage Plants--Cereal and Grass Forages--Tripsacum spp.</v>
      </c>
      <c r="M598" s="145" t="str" cm="1">
        <f t="array" ref="M598:N598">IF(L598&lt;&gt;"",_xlfn.TEXTSPLIT(L598, "$"),"")</f>
        <v>AOM_001522</v>
      </c>
      <c r="N598" s="145" t="str">
        <v>Forage Plants--Cereal and Grass Forages--Tripsacum spp.</v>
      </c>
      <c r="O598" s="145" t="str" cm="1">
        <f t="array" ref="O598">IF(L598&lt;&gt;"",_xlfn.CHOOSECOLS(_xlfn.TEXTSPLIT(N598,"--"),1),"")</f>
        <v>Forage Plants</v>
      </c>
      <c r="P598" s="145" t="str" cm="1">
        <f t="array" ref="P598">IF(L598&lt;&gt;"",IFERROR(_xlfn.CHOOSECOLS(_xlfn.TEXTSPLIT(N598,"--"),2),""),"")</f>
        <v>Cereal and Grass Forages</v>
      </c>
      <c r="Q598" s="145" t="str">
        <f t="shared" si="52"/>
        <v>Tripsacum spp.</v>
      </c>
    </row>
    <row r="599" spans="1:17" x14ac:dyDescent="0.35">
      <c r="A599" s="144"/>
      <c r="B599" s="144"/>
      <c r="C599" s="144"/>
      <c r="D599" s="144"/>
      <c r="E599" s="144" t="str">
        <f t="shared" si="48"/>
        <v/>
      </c>
      <c r="F599" s="144"/>
      <c r="G599" s="144"/>
      <c r="H599" s="144"/>
      <c r="I599" s="144"/>
      <c r="J599" s="144"/>
      <c r="K599" s="144"/>
      <c r="L599" s="144" t="str">
        <v>AOM_001523$Forage Plants--Cereal and Grass Forages--Trypsacum laxum</v>
      </c>
      <c r="M599" s="144" t="str" cm="1">
        <f t="array" ref="M599:N599">IF(L599&lt;&gt;"",_xlfn.TEXTSPLIT(L599, "$"),"")</f>
        <v>AOM_001523</v>
      </c>
      <c r="N599" s="144" t="str">
        <v>Forage Plants--Cereal and Grass Forages--Trypsacum laxum</v>
      </c>
      <c r="O599" s="144" t="str" cm="1">
        <f t="array" ref="O599">IF(L599&lt;&gt;"",_xlfn.CHOOSECOLS(_xlfn.TEXTSPLIT(N599,"--"),1),"")</f>
        <v>Forage Plants</v>
      </c>
      <c r="P599" s="144" t="str" cm="1">
        <f t="array" ref="P599">IF(L599&lt;&gt;"",IFERROR(_xlfn.CHOOSECOLS(_xlfn.TEXTSPLIT(N599,"--"),2),""),"")</f>
        <v>Cereal and Grass Forages</v>
      </c>
      <c r="Q599" s="144" t="str">
        <f t="shared" si="52"/>
        <v>Trypsacum laxum</v>
      </c>
    </row>
    <row r="600" spans="1:17" x14ac:dyDescent="0.35">
      <c r="A600" s="145"/>
      <c r="B600" s="145"/>
      <c r="C600" s="145"/>
      <c r="D600" s="145"/>
      <c r="E600" s="145" t="str">
        <f t="shared" si="48"/>
        <v/>
      </c>
      <c r="F600" s="145"/>
      <c r="G600" s="145"/>
      <c r="H600" s="145"/>
      <c r="I600" s="145"/>
      <c r="J600" s="145"/>
      <c r="K600" s="145"/>
      <c r="L600" s="145" t="str">
        <v>AOM_001912$Forage Plants--Cereal and Grass Forages--Unspecified Grass</v>
      </c>
      <c r="M600" s="145" t="str" cm="1">
        <f t="array" ref="M600:N600">IF(L600&lt;&gt;"",_xlfn.TEXTSPLIT(L600, "$"),"")</f>
        <v>AOM_001912</v>
      </c>
      <c r="N600" s="145" t="str">
        <v>Forage Plants--Cereal and Grass Forages--Unspecified Grass</v>
      </c>
      <c r="O600" s="145" t="str" cm="1">
        <f t="array" ref="O600">IF(L600&lt;&gt;"",_xlfn.CHOOSECOLS(_xlfn.TEXTSPLIT(N600,"--"),1),"")</f>
        <v>Forage Plants</v>
      </c>
      <c r="P600" s="145" t="str" cm="1">
        <f t="array" ref="P600">IF(L600&lt;&gt;"",IFERROR(_xlfn.CHOOSECOLS(_xlfn.TEXTSPLIT(N600,"--"),2),""),"")</f>
        <v>Cereal and Grass Forages</v>
      </c>
      <c r="Q600" s="145" t="str">
        <f t="shared" si="52"/>
        <v>Unspecified Grass</v>
      </c>
    </row>
    <row r="601" spans="1:17" x14ac:dyDescent="0.35">
      <c r="A601" s="144"/>
      <c r="B601" s="144"/>
      <c r="C601" s="144"/>
      <c r="D601" s="144"/>
      <c r="E601" s="144" t="str">
        <f t="shared" si="48"/>
        <v/>
      </c>
      <c r="F601" s="144"/>
      <c r="G601" s="144"/>
      <c r="H601" s="144"/>
      <c r="I601" s="144"/>
      <c r="J601" s="144"/>
      <c r="K601" s="144"/>
      <c r="L601" s="144" t="str">
        <v>AOM_001453$Forage Plants--Cereal and Grass Forages--Urochloa mosambicensis</v>
      </c>
      <c r="M601" s="144" t="str" cm="1">
        <f t="array" ref="M601:N601">IF(L601&lt;&gt;"",_xlfn.TEXTSPLIT(L601, "$"),"")</f>
        <v>AOM_001453</v>
      </c>
      <c r="N601" s="144" t="str">
        <v>Forage Plants--Cereal and Grass Forages--Urochloa mosambicensis</v>
      </c>
      <c r="O601" s="144" t="str" cm="1">
        <f t="array" ref="O601">IF(L601&lt;&gt;"",_xlfn.CHOOSECOLS(_xlfn.TEXTSPLIT(N601,"--"),1),"")</f>
        <v>Forage Plants</v>
      </c>
      <c r="P601" s="144" t="str" cm="1">
        <f t="array" ref="P601">IF(L601&lt;&gt;"",IFERROR(_xlfn.CHOOSECOLS(_xlfn.TEXTSPLIT(N601,"--"),2),""),"")</f>
        <v>Cereal and Grass Forages</v>
      </c>
      <c r="Q601" s="144" t="str">
        <f t="shared" si="52"/>
        <v>Urochloa mosambicensis</v>
      </c>
    </row>
    <row r="602" spans="1:17" x14ac:dyDescent="0.35">
      <c r="A602" s="145"/>
      <c r="B602" s="145"/>
      <c r="C602" s="145"/>
      <c r="D602" s="145"/>
      <c r="E602" s="145" t="str">
        <f t="shared" si="48"/>
        <v/>
      </c>
      <c r="F602" s="145"/>
      <c r="G602" s="145"/>
      <c r="H602" s="145"/>
      <c r="I602" s="145"/>
      <c r="J602" s="145"/>
      <c r="K602" s="145"/>
      <c r="L602" s="145" t="str">
        <v>AOM_000703$Forage Plants--Forage Trees--Acacia angustissima</v>
      </c>
      <c r="M602" s="145" t="str" cm="1">
        <f t="array" ref="M602:N602">IF(L602&lt;&gt;"",_xlfn.TEXTSPLIT(L602, "$"),"")</f>
        <v>AOM_000703</v>
      </c>
      <c r="N602" s="145" t="str">
        <v>Forage Plants--Forage Trees--Acacia angustissima</v>
      </c>
      <c r="O602" s="145" t="str" cm="1">
        <f t="array" ref="O602">IF(L602&lt;&gt;"",_xlfn.CHOOSECOLS(_xlfn.TEXTSPLIT(N602,"--"),1),"")</f>
        <v>Forage Plants</v>
      </c>
      <c r="P602" s="145" t="str" cm="1">
        <f t="array" ref="P602">IF(L602&lt;&gt;"",IFERROR(_xlfn.CHOOSECOLS(_xlfn.TEXTSPLIT(N602,"--"),2),""),"")</f>
        <v>Forage Trees</v>
      </c>
      <c r="Q602" s="145" t="str">
        <f t="shared" si="52"/>
        <v>Acacia angustissima</v>
      </c>
    </row>
    <row r="603" spans="1:17" x14ac:dyDescent="0.35">
      <c r="A603" s="144"/>
      <c r="B603" s="144"/>
      <c r="C603" s="144"/>
      <c r="D603" s="144"/>
      <c r="E603" s="144" t="str">
        <f t="shared" si="48"/>
        <v/>
      </c>
      <c r="F603" s="144"/>
      <c r="G603" s="144"/>
      <c r="H603" s="144"/>
      <c r="I603" s="144"/>
      <c r="J603" s="144"/>
      <c r="K603" s="144"/>
      <c r="L603" s="144" t="str">
        <v>AOM_001756$Forage Plants--Forage Trees--Acacia brevispica--Acacia brevispica Leaves</v>
      </c>
      <c r="M603" s="144" t="str" cm="1">
        <f t="array" ref="M603:N603">IF(L603&lt;&gt;"",_xlfn.TEXTSPLIT(L603, "$"),"")</f>
        <v>AOM_001756</v>
      </c>
      <c r="N603" s="144" t="str">
        <v>Forage Plants--Forage Trees--Acacia brevispica--Acacia brevispica Leaves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Leaves</v>
      </c>
    </row>
    <row r="604" spans="1:17" x14ac:dyDescent="0.35">
      <c r="A604" s="145"/>
      <c r="B604" s="145"/>
      <c r="C604" s="145"/>
      <c r="D604" s="145"/>
      <c r="E604" s="145" t="str">
        <f t="shared" si="48"/>
        <v/>
      </c>
      <c r="F604" s="145"/>
      <c r="G604" s="145"/>
      <c r="H604" s="145"/>
      <c r="I604" s="145"/>
      <c r="J604" s="145"/>
      <c r="K604" s="145"/>
      <c r="L604" s="145" t="str">
        <v>AOM_001758$Forage Plants--Forage Trees--Acacia brevispica--Acacia brevispica Pods</v>
      </c>
      <c r="M604" s="145" t="str" cm="1">
        <f t="array" ref="M604:N604">IF(L604&lt;&gt;"",_xlfn.TEXTSPLIT(L604, "$"),"")</f>
        <v>AOM_001758</v>
      </c>
      <c r="N604" s="145" t="str">
        <v>Forage Plants--Forage Trees--Acacia brevispica--Acacia brevispica Pods</v>
      </c>
      <c r="O604" s="145" t="str" cm="1">
        <f t="array" ref="O604">IF(L604&lt;&gt;"",_xlfn.CHOOSECOLS(_xlfn.TEXTSPLIT(N604,"--"),1),"")</f>
        <v>Forage Plants</v>
      </c>
      <c r="P604" s="145" t="str" cm="1">
        <f t="array" ref="P604">IF(L604&lt;&gt;"",IFERROR(_xlfn.CHOOSECOLS(_xlfn.TEXTSPLIT(N604,"--"),2),""),"")</f>
        <v>Forage Trees</v>
      </c>
      <c r="Q604" s="145" t="str">
        <f t="shared" si="52"/>
        <v>Acacia brevispica--Acacia brevispica Pods</v>
      </c>
    </row>
    <row r="605" spans="1:17" x14ac:dyDescent="0.35">
      <c r="A605" s="144"/>
      <c r="B605" s="144"/>
      <c r="C605" s="144"/>
      <c r="D605" s="144"/>
      <c r="E605" s="144" t="str">
        <f t="shared" si="48"/>
        <v/>
      </c>
      <c r="F605" s="144"/>
      <c r="G605" s="144"/>
      <c r="H605" s="144"/>
      <c r="I605" s="144"/>
      <c r="J605" s="144"/>
      <c r="K605" s="144"/>
      <c r="L605" s="144" t="str">
        <v>AOM_001118$Forage Plants--Forage Trees--Acacia cyanophylla</v>
      </c>
      <c r="M605" s="144" t="str" cm="1">
        <f t="array" ref="M605:N605">IF(L605&lt;&gt;"",_xlfn.TEXTSPLIT(L605, "$"),"")</f>
        <v>AOM_001118</v>
      </c>
      <c r="N605" s="144" t="str">
        <v>Forage Plants--Forage Trees--Acacia cyanophylla</v>
      </c>
      <c r="O605" s="144" t="str" cm="1">
        <f t="array" ref="O605">IF(L605&lt;&gt;"",_xlfn.CHOOSECOLS(_xlfn.TEXTSPLIT(N605,"--"),1),"")</f>
        <v>Forage Plants</v>
      </c>
      <c r="P605" s="144" t="str" cm="1">
        <f t="array" ref="P605">IF(L605&lt;&gt;"",IFERROR(_xlfn.CHOOSECOLS(_xlfn.TEXTSPLIT(N605,"--"),2),""),"")</f>
        <v>Forage Trees</v>
      </c>
      <c r="Q605" s="144" t="str">
        <f t="shared" si="52"/>
        <v>Acacia cyanophylla</v>
      </c>
    </row>
    <row r="606" spans="1:17" x14ac:dyDescent="0.35">
      <c r="A606" s="145"/>
      <c r="B606" s="145"/>
      <c r="C606" s="145"/>
      <c r="D606" s="145"/>
      <c r="E606" s="145" t="str">
        <f t="shared" si="48"/>
        <v/>
      </c>
      <c r="F606" s="145"/>
      <c r="G606" s="145"/>
      <c r="H606" s="145"/>
      <c r="I606" s="145"/>
      <c r="J606" s="145"/>
      <c r="K606" s="145"/>
      <c r="L606" s="145" t="str">
        <v>AOM_001761$Forage Plants--Forage Trees--Acacia etbaica--Acacia etbaica Fruits</v>
      </c>
      <c r="M606" s="145" t="str" cm="1">
        <f t="array" ref="M606:N606">IF(L606&lt;&gt;"",_xlfn.TEXTSPLIT(L606, "$"),"")</f>
        <v>AOM_001761</v>
      </c>
      <c r="N606" s="145" t="str">
        <v>Forage Plants--Forage Trees--Acacia etbaica--Acacia etbaica Fruits</v>
      </c>
      <c r="O606" s="145" t="str" cm="1">
        <f t="array" ref="O606">IF(L606&lt;&gt;"",_xlfn.CHOOSECOLS(_xlfn.TEXTSPLIT(N606,"--"),1),"")</f>
        <v>Forage Plants</v>
      </c>
      <c r="P606" s="145" t="str" cm="1">
        <f t="array" ref="P606">IF(L606&lt;&gt;"",IFERROR(_xlfn.CHOOSECOLS(_xlfn.TEXTSPLIT(N606,"--"),2),""),"")</f>
        <v>Forage Trees</v>
      </c>
      <c r="Q606" s="145" t="str">
        <f t="shared" si="52"/>
        <v>Acacia etbaica--Acacia etbaica Fruits</v>
      </c>
    </row>
    <row r="607" spans="1:17" x14ac:dyDescent="0.35">
      <c r="A607" s="144"/>
      <c r="B607" s="144"/>
      <c r="C607" s="144"/>
      <c r="D607" s="144"/>
      <c r="E607" s="144" t="str">
        <f t="shared" si="48"/>
        <v/>
      </c>
      <c r="F607" s="144"/>
      <c r="G607" s="144"/>
      <c r="H607" s="144"/>
      <c r="I607" s="144"/>
      <c r="J607" s="144"/>
      <c r="K607" s="144"/>
      <c r="L607" s="144" t="str">
        <v>AOM_001764$Forage Plants--Forage Trees--Acacia karroo--Acacia karroo Leaves</v>
      </c>
      <c r="M607" s="144" t="str" cm="1">
        <f t="array" ref="M607:N607">IF(L607&lt;&gt;"",_xlfn.TEXTSPLIT(L607, "$"),"")</f>
        <v>AOM_001764</v>
      </c>
      <c r="N607" s="144" t="str">
        <v>Forage Plants--Forage Trees--Acacia karroo--Acacia karroo Leaves</v>
      </c>
      <c r="O607" s="144" t="str" cm="1">
        <f t="array" ref="O607">IF(L607&lt;&gt;"",_xlfn.CHOOSECOLS(_xlfn.TEXTSPLIT(N607,"--"),1),"")</f>
        <v>Forage Plants</v>
      </c>
      <c r="P607" s="144" t="str" cm="1">
        <f t="array" ref="P607">IF(L607&lt;&gt;"",IFERROR(_xlfn.CHOOSECOLS(_xlfn.TEXTSPLIT(N607,"--"),2),""),"")</f>
        <v>Forage Trees</v>
      </c>
      <c r="Q607" s="144" t="str">
        <f t="shared" si="52"/>
        <v>Acacia karroo--Acacia karroo Leaves</v>
      </c>
    </row>
    <row r="608" spans="1:17" x14ac:dyDescent="0.35">
      <c r="A608" s="145"/>
      <c r="B608" s="145"/>
      <c r="C608" s="145"/>
      <c r="D608" s="145"/>
      <c r="E608" s="145" t="str">
        <f t="shared" si="48"/>
        <v/>
      </c>
      <c r="F608" s="145"/>
      <c r="G608" s="145"/>
      <c r="H608" s="145"/>
      <c r="I608" s="145"/>
      <c r="J608" s="145"/>
      <c r="K608" s="145"/>
      <c r="L608" s="145" t="str">
        <v>AOM_000704$Forage Plants--Forage Trees--Acacia nilotica</v>
      </c>
      <c r="M608" s="145" t="str" cm="1">
        <f t="array" ref="M608:N608">IF(L608&lt;&gt;"",_xlfn.TEXTSPLIT(L608, "$"),"")</f>
        <v>AOM_000704</v>
      </c>
      <c r="N608" s="145" t="str">
        <v>Forage Plants--Forage Trees--Acacia nilotica</v>
      </c>
      <c r="O608" s="145" t="str" cm="1">
        <f t="array" ref="O608">IF(L608&lt;&gt;"",_xlfn.CHOOSECOLS(_xlfn.TEXTSPLIT(N608,"--"),1),"")</f>
        <v>Forage Plants</v>
      </c>
      <c r="P608" s="145" t="str" cm="1">
        <f t="array" ref="P608">IF(L608&lt;&gt;"",IFERROR(_xlfn.CHOOSECOLS(_xlfn.TEXTSPLIT(N608,"--"),2),""),"")</f>
        <v>Forage Trees</v>
      </c>
      <c r="Q608" s="145" t="str">
        <f t="shared" si="52"/>
        <v>Acacia nilotica</v>
      </c>
    </row>
    <row r="609" spans="1:17" x14ac:dyDescent="0.35">
      <c r="A609" s="144"/>
      <c r="B609" s="144"/>
      <c r="C609" s="144"/>
      <c r="D609" s="144"/>
      <c r="E609" s="144" t="str">
        <f t="shared" si="48"/>
        <v/>
      </c>
      <c r="F609" s="144"/>
      <c r="G609" s="144"/>
      <c r="H609" s="144"/>
      <c r="I609" s="144"/>
      <c r="J609" s="144"/>
      <c r="K609" s="144"/>
      <c r="L609" s="144" t="str">
        <v>AOM_000704$Forage Plants--Forage Trees--Vachellia nilotica</v>
      </c>
      <c r="M609" s="144" t="str" cm="1">
        <f t="array" ref="M609:N609">IF(L609&lt;&gt;"",_xlfn.TEXTSPLIT(L609, "$"),"")</f>
        <v>AOM_000704</v>
      </c>
      <c r="N609" s="144" t="str">
        <v>Forage Plants--Forage Trees--Vachellia nilotica</v>
      </c>
      <c r="O609" s="144" t="str" cm="1">
        <f t="array" ref="O609">IF(L609&lt;&gt;"",_xlfn.CHOOSECOLS(_xlfn.TEXTSPLIT(N609,"--"),1),"")</f>
        <v>Forage Plants</v>
      </c>
      <c r="P609" s="144" t="str" cm="1">
        <f t="array" ref="P609">IF(L609&lt;&gt;"",IFERROR(_xlfn.CHOOSECOLS(_xlfn.TEXTSPLIT(N609,"--"),2),""),"")</f>
        <v>Forage Trees</v>
      </c>
      <c r="Q609" s="144" t="str">
        <f t="shared" si="52"/>
        <v>Vachellia nilotica</v>
      </c>
    </row>
    <row r="610" spans="1:17" x14ac:dyDescent="0.35">
      <c r="A610" s="145"/>
      <c r="B610" s="145"/>
      <c r="C610" s="145"/>
      <c r="D610" s="145"/>
      <c r="E610" s="145" t="str">
        <f t="shared" si="48"/>
        <v/>
      </c>
      <c r="F610" s="145"/>
      <c r="G610" s="145"/>
      <c r="H610" s="145"/>
      <c r="I610" s="145"/>
      <c r="J610" s="145"/>
      <c r="K610" s="145"/>
      <c r="L610" s="145" t="str">
        <v>AOM_001593$Forage Plants--Forage Trees--Acacia nilotica--Acacia nilotica Leaves</v>
      </c>
      <c r="M610" s="145" t="str" cm="1">
        <f t="array" ref="M610:N610">IF(L610&lt;&gt;"",_xlfn.TEXTSPLIT(L610, "$"),"")</f>
        <v>AOM_001593</v>
      </c>
      <c r="N610" s="145" t="str">
        <v>Forage Plants--Forage Trees--Acacia nilotica--Acacia nilotica Leaves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Leaves</v>
      </c>
    </row>
    <row r="611" spans="1:17" x14ac:dyDescent="0.35">
      <c r="A611" s="144"/>
      <c r="B611" s="144"/>
      <c r="C611" s="144"/>
      <c r="D611" s="144"/>
      <c r="E611" s="144" t="str">
        <f t="shared" si="48"/>
        <v/>
      </c>
      <c r="F611" s="144"/>
      <c r="G611" s="144"/>
      <c r="H611" s="144"/>
      <c r="I611" s="144"/>
      <c r="J611" s="144"/>
      <c r="K611" s="144"/>
      <c r="L611" s="144" t="str">
        <v>AOM_001595$Forage Plants--Forage Trees--Acacia nilotica--Acacia nilotica Pods</v>
      </c>
      <c r="M611" s="144" t="str" cm="1">
        <f t="array" ref="M611:N611">IF(L611&lt;&gt;"",_xlfn.TEXTSPLIT(L611, "$"),"")</f>
        <v>AOM_001595</v>
      </c>
      <c r="N611" s="144" t="str">
        <v>Forage Plants--Forage Trees--Acacia nilotica--Acacia nilotica Pods</v>
      </c>
      <c r="O611" s="144" t="str" cm="1">
        <f t="array" ref="O611">IF(L611&lt;&gt;"",_xlfn.CHOOSECOLS(_xlfn.TEXTSPLIT(N611,"--"),1),"")</f>
        <v>Forage Plants</v>
      </c>
      <c r="P611" s="144" t="str" cm="1">
        <f t="array" ref="P611">IF(L611&lt;&gt;"",IFERROR(_xlfn.CHOOSECOLS(_xlfn.TEXTSPLIT(N611,"--"),2),""),"")</f>
        <v>Forage Trees</v>
      </c>
      <c r="Q611" s="144" t="str">
        <f t="shared" si="52"/>
        <v>Acacia nilotica--Acacia nilotica Pods</v>
      </c>
    </row>
    <row r="612" spans="1:17" x14ac:dyDescent="0.35">
      <c r="A612" s="145"/>
      <c r="B612" s="145"/>
      <c r="C612" s="145"/>
      <c r="D612" s="145"/>
      <c r="E612" s="145" t="str">
        <f t="shared" si="48"/>
        <v/>
      </c>
      <c r="F612" s="145"/>
      <c r="G612" s="145"/>
      <c r="H612" s="145"/>
      <c r="I612" s="145"/>
      <c r="J612" s="145"/>
      <c r="K612" s="145"/>
      <c r="L612" s="145" t="str">
        <v>AOM_001120$Forage Plants--Forage Trees--Acacia saligna--Acacia saligna Leaves and Soft Twig</v>
      </c>
      <c r="M612" s="145" t="str" cm="1">
        <f t="array" ref="M612:N612">IF(L612&lt;&gt;"",_xlfn.TEXTSPLIT(L612, "$"),"")</f>
        <v>AOM_001120</v>
      </c>
      <c r="N612" s="145" t="str">
        <v>Forage Plants--Forage Trees--Acacia saligna--Acacia saligna Leaves and Soft Twig</v>
      </c>
      <c r="O612" s="145" t="str" cm="1">
        <f t="array" ref="O612">IF(L612&lt;&gt;"",_xlfn.CHOOSECOLS(_xlfn.TEXTSPLIT(N612,"--"),1),"")</f>
        <v>Forage Plants</v>
      </c>
      <c r="P612" s="145" t="str" cm="1">
        <f t="array" ref="P612">IF(L612&lt;&gt;"",IFERROR(_xlfn.CHOOSECOLS(_xlfn.TEXTSPLIT(N612,"--"),2),""),"")</f>
        <v>Forage Trees</v>
      </c>
      <c r="Q612" s="145" t="str">
        <f t="shared" si="52"/>
        <v>Acacia saligna--Acacia saligna Leaves and Soft Twig</v>
      </c>
    </row>
    <row r="613" spans="1:17" x14ac:dyDescent="0.35">
      <c r="A613" s="144"/>
      <c r="B613" s="144"/>
      <c r="C613" s="144"/>
      <c r="D613" s="144"/>
      <c r="E613" s="144" t="str">
        <f t="shared" si="48"/>
        <v/>
      </c>
      <c r="F613" s="144"/>
      <c r="G613" s="144"/>
      <c r="H613" s="144"/>
      <c r="I613" s="144"/>
      <c r="J613" s="144"/>
      <c r="K613" s="144"/>
      <c r="L613" s="144" t="str">
        <v>AOM_001120$Forage Plants--Forage Trees--Acacia saligna--Blue Wattle Leaves and Soft Twigs</v>
      </c>
      <c r="M613" s="144" t="str" cm="1">
        <f t="array" ref="M613:N613">IF(L613&lt;&gt;"",_xlfn.TEXTSPLIT(L613, "$"),"")</f>
        <v>AOM_001120</v>
      </c>
      <c r="N613" s="144" t="str">
        <v>Forage Plants--Forage Trees--Acacia saligna--Blue Wattle Leaves and Soft Twigs</v>
      </c>
      <c r="O613" s="144" t="str" cm="1">
        <f t="array" ref="O613">IF(L613&lt;&gt;"",_xlfn.CHOOSECOLS(_xlfn.TEXTSPLIT(N613,"--"),1),"")</f>
        <v>Forage Plants</v>
      </c>
      <c r="P613" s="144" t="str" cm="1">
        <f t="array" ref="P613">IF(L613&lt;&gt;"",IFERROR(_xlfn.CHOOSECOLS(_xlfn.TEXTSPLIT(N613,"--"),2),""),"")</f>
        <v>Forage Trees</v>
      </c>
      <c r="Q613" s="144" t="str">
        <f t="shared" si="52"/>
        <v>Acacia saligna--Blue Wattle Leaves and Soft Twigs</v>
      </c>
    </row>
    <row r="614" spans="1:17" x14ac:dyDescent="0.35">
      <c r="A614" s="145"/>
      <c r="B614" s="145"/>
      <c r="C614" s="145"/>
      <c r="D614" s="145"/>
      <c r="E614" s="145" t="str">
        <f t="shared" si="48"/>
        <v/>
      </c>
      <c r="F614" s="145"/>
      <c r="G614" s="145"/>
      <c r="H614" s="145"/>
      <c r="I614" s="145"/>
      <c r="J614" s="145"/>
      <c r="K614" s="145"/>
      <c r="L614" s="145" t="str">
        <v>AOM_001119$Forage Plants--Forage Trees--Acacia saligna</v>
      </c>
      <c r="M614" s="145" t="str" cm="1">
        <f t="array" ref="M614:N614">IF(L614&lt;&gt;"",_xlfn.TEXTSPLIT(L614, "$"),"")</f>
        <v>AOM_001119</v>
      </c>
      <c r="N614" s="145" t="str">
        <v>Forage Plants--Forage Trees--Acacia saligna</v>
      </c>
      <c r="O614" s="145" t="str" cm="1">
        <f t="array" ref="O614">IF(L614&lt;&gt;"",_xlfn.CHOOSECOLS(_xlfn.TEXTSPLIT(N614,"--"),1),"")</f>
        <v>Forage Plants</v>
      </c>
      <c r="P614" s="145" t="str" cm="1">
        <f t="array" ref="P614">IF(L614&lt;&gt;"",IFERROR(_xlfn.CHOOSECOLS(_xlfn.TEXTSPLIT(N614,"--"),2),""),"")</f>
        <v>Forage Trees</v>
      </c>
      <c r="Q614" s="145" t="str">
        <f t="shared" si="52"/>
        <v>Acacia saligna</v>
      </c>
    </row>
    <row r="615" spans="1:17" x14ac:dyDescent="0.35">
      <c r="A615" s="144"/>
      <c r="B615" s="144"/>
      <c r="C615" s="144"/>
      <c r="D615" s="144"/>
      <c r="E615" s="144" t="str">
        <f t="shared" si="48"/>
        <v/>
      </c>
      <c r="F615" s="144"/>
      <c r="G615" s="144"/>
      <c r="H615" s="144"/>
      <c r="I615" s="144"/>
      <c r="J615" s="144"/>
      <c r="K615" s="144"/>
      <c r="L615" s="144" t="str">
        <v>AOM_001119$Forage Plants--Forage Trees--Blue Wattle</v>
      </c>
      <c r="M615" s="144" t="str" cm="1">
        <f t="array" ref="M615:N615">IF(L615&lt;&gt;"",_xlfn.TEXTSPLIT(L615, "$"),"")</f>
        <v>AOM_001119</v>
      </c>
      <c r="N615" s="144" t="str">
        <v>Forage Plants--Forage Trees--Blue Wattle</v>
      </c>
      <c r="O615" s="144" t="str" cm="1">
        <f t="array" ref="O615">IF(L615&lt;&gt;"",_xlfn.CHOOSECOLS(_xlfn.TEXTSPLIT(N615,"--"),1),"")</f>
        <v>Forage Plants</v>
      </c>
      <c r="P615" s="144" t="str" cm="1">
        <f t="array" ref="P615">IF(L615&lt;&gt;"",IFERROR(_xlfn.CHOOSECOLS(_xlfn.TEXTSPLIT(N615,"--"),2),""),"")</f>
        <v>Forage Trees</v>
      </c>
      <c r="Q615" s="144" t="str">
        <f t="shared" si="52"/>
        <v>Blue Wattle</v>
      </c>
    </row>
    <row r="616" spans="1:17" x14ac:dyDescent="0.35">
      <c r="A616" s="145"/>
      <c r="B616" s="145"/>
      <c r="C616" s="145"/>
      <c r="D616" s="145"/>
      <c r="E616" s="145" t="str">
        <f t="shared" si="48"/>
        <v/>
      </c>
      <c r="F616" s="145"/>
      <c r="G616" s="145"/>
      <c r="H616" s="145"/>
      <c r="I616" s="145"/>
      <c r="J616" s="145"/>
      <c r="K616" s="145"/>
      <c r="L616" s="145" t="str">
        <v>AOM_001123$Forage Plants--Forage Trees--Acacia senegal--Acacia senegal Leaves</v>
      </c>
      <c r="M616" s="145" t="str" cm="1">
        <f t="array" ref="M616:N616">IF(L616&lt;&gt;"",_xlfn.TEXTSPLIT(L616, "$"),"")</f>
        <v>AOM_001123</v>
      </c>
      <c r="N616" s="145" t="str">
        <v>Forage Plants--Forage Trees--Acacia senegal--Acacia senegal Leaves</v>
      </c>
      <c r="O616" s="145" t="str" cm="1">
        <f t="array" ref="O616">IF(L616&lt;&gt;"",_xlfn.CHOOSECOLS(_xlfn.TEXTSPLIT(N616,"--"),1),"")</f>
        <v>Forage Plants</v>
      </c>
      <c r="P616" s="145" t="str" cm="1">
        <f t="array" ref="P616">IF(L616&lt;&gt;"",IFERROR(_xlfn.CHOOSECOLS(_xlfn.TEXTSPLIT(N616,"--"),2),""),"")</f>
        <v>Forage Trees</v>
      </c>
      <c r="Q616" s="145" t="str">
        <f t="shared" si="52"/>
        <v>Acacia senegal--Acacia senegal Leaves</v>
      </c>
    </row>
    <row r="617" spans="1:17" x14ac:dyDescent="0.35">
      <c r="A617" s="144"/>
      <c r="B617" s="144"/>
      <c r="C617" s="144"/>
      <c r="D617" s="144"/>
      <c r="E617" s="144" t="str">
        <f t="shared" si="48"/>
        <v/>
      </c>
      <c r="F617" s="144"/>
      <c r="G617" s="144"/>
      <c r="H617" s="144"/>
      <c r="I617" s="144"/>
      <c r="J617" s="144"/>
      <c r="K617" s="144"/>
      <c r="L617" s="144" t="str">
        <v>AOM_001122$Forage Plants--Forage Trees--Acacia senegal--Acacia senegal Pods</v>
      </c>
      <c r="M617" s="144" t="str" cm="1">
        <f t="array" ref="M617:N617">IF(L617&lt;&gt;"",_xlfn.TEXTSPLIT(L617, "$"),"")</f>
        <v>AOM_001122</v>
      </c>
      <c r="N617" s="144" t="str">
        <v>Forage Plants--Forage Trees--Acacia senegal--Acacia senegal Pods</v>
      </c>
      <c r="O617" s="144" t="str" cm="1">
        <f t="array" ref="O617">IF(L617&lt;&gt;"",_xlfn.CHOOSECOLS(_xlfn.TEXTSPLIT(N617,"--"),1),"")</f>
        <v>Forage Plants</v>
      </c>
      <c r="P617" s="144" t="str" cm="1">
        <f t="array" ref="P617">IF(L617&lt;&gt;"",IFERROR(_xlfn.CHOOSECOLS(_xlfn.TEXTSPLIT(N617,"--"),2),""),"")</f>
        <v>Forage Trees</v>
      </c>
      <c r="Q617" s="144" t="str">
        <f t="shared" si="52"/>
        <v>Acacia senegal--Acacia senegal Pods</v>
      </c>
    </row>
    <row r="618" spans="1:17" x14ac:dyDescent="0.35">
      <c r="A618" s="145"/>
      <c r="B618" s="145"/>
      <c r="C618" s="145"/>
      <c r="D618" s="145"/>
      <c r="E618" s="145" t="str">
        <f t="shared" si="48"/>
        <v/>
      </c>
      <c r="F618" s="145"/>
      <c r="G618" s="145"/>
      <c r="H618" s="145"/>
      <c r="I618" s="145"/>
      <c r="J618" s="145"/>
      <c r="K618" s="145"/>
      <c r="L618" s="145" t="str">
        <v>AOM_000705$Forage Plants--Forage Trees--Acacia sieberiana</v>
      </c>
      <c r="M618" s="145" t="str" cm="1">
        <f t="array" ref="M618:N618">IF(L618&lt;&gt;"",_xlfn.TEXTSPLIT(L618, "$"),"")</f>
        <v>AOM_000705</v>
      </c>
      <c r="N618" s="145" t="str">
        <v>Forage Plants--Forage Trees--Acacia sieberiana</v>
      </c>
      <c r="O618" s="145" t="str" cm="1">
        <f t="array" ref="O618">IF(L618&lt;&gt;"",_xlfn.CHOOSECOLS(_xlfn.TEXTSPLIT(N618,"--"),1),"")</f>
        <v>Forage Plants</v>
      </c>
      <c r="P618" s="145" t="str" cm="1">
        <f t="array" ref="P618">IF(L618&lt;&gt;"",IFERROR(_xlfn.CHOOSECOLS(_xlfn.TEXTSPLIT(N618,"--"),2),""),"")</f>
        <v>Forage Trees</v>
      </c>
      <c r="Q618" s="145" t="str">
        <f t="shared" si="52"/>
        <v>Acacia sieberiana</v>
      </c>
    </row>
    <row r="619" spans="1:17" x14ac:dyDescent="0.35">
      <c r="A619" s="144"/>
      <c r="B619" s="144"/>
      <c r="C619" s="144"/>
      <c r="D619" s="144"/>
      <c r="E619" s="144" t="str">
        <f t="shared" si="48"/>
        <v/>
      </c>
      <c r="F619" s="144"/>
      <c r="G619" s="144"/>
      <c r="H619" s="144"/>
      <c r="I619" s="144"/>
      <c r="J619" s="144"/>
      <c r="K619" s="144"/>
      <c r="L619" s="144" t="str">
        <v>AOM_000705$Forage Plants--Forage Trees--Vachellia sieberiana</v>
      </c>
      <c r="M619" s="144" t="str" cm="1">
        <f t="array" ref="M619:N619">IF(L619&lt;&gt;"",_xlfn.TEXTSPLIT(L619, "$"),"")</f>
        <v>AOM_000705</v>
      </c>
      <c r="N619" s="144" t="str">
        <v>Forage Plants--Forage Trees--Vachellia sieberiana</v>
      </c>
      <c r="O619" s="144" t="str" cm="1">
        <f t="array" ref="O619">IF(L619&lt;&gt;"",_xlfn.CHOOSECOLS(_xlfn.TEXTSPLIT(N619,"--"),1),"")</f>
        <v>Forage Plants</v>
      </c>
      <c r="P619" s="144" t="str" cm="1">
        <f t="array" ref="P619">IF(L619&lt;&gt;"",IFERROR(_xlfn.CHOOSECOLS(_xlfn.TEXTSPLIT(N619,"--"),2),""),"")</f>
        <v>Forage Trees</v>
      </c>
      <c r="Q619" s="144" t="str">
        <f t="shared" si="52"/>
        <v>Vachellia sieberiana</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sieberiana--Acacia sieberiana Pods</v>
      </c>
      <c r="M620" s="145" t="str" cm="1">
        <f t="array" ref="M620:N620">IF(L620&lt;&gt;"",_xlfn.TEXTSPLIT(L620, "$"),"")</f>
        <v>AOM_002041</v>
      </c>
      <c r="N620" s="145" t="str">
        <v>Forage Plants--Forage Trees--Acacia sieberiana--Acacia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sieberiana--Acacia sieberiana Pods</v>
      </c>
    </row>
    <row r="621" spans="1:17" x14ac:dyDescent="0.35">
      <c r="A621" s="144"/>
      <c r="B621" s="144"/>
      <c r="C621" s="144"/>
      <c r="D621" s="144"/>
      <c r="E621" s="144" t="str">
        <f t="shared" si="48"/>
        <v/>
      </c>
      <c r="F621" s="144"/>
      <c r="G621" s="144"/>
      <c r="H621" s="144"/>
      <c r="I621" s="144"/>
      <c r="J621" s="144"/>
      <c r="K621" s="144"/>
      <c r="L621" s="144" t="str">
        <v>AOM_002041$Forage Plants--Forage Trees--Acacia sieberiana--Vachellia sieberiana Pods</v>
      </c>
      <c r="M621" s="144" t="str" cm="1">
        <f t="array" ref="M621:N621">IF(L621&lt;&gt;"",_xlfn.TEXTSPLIT(L621, "$"),"")</f>
        <v>AOM_002041</v>
      </c>
      <c r="N621" s="144" t="str">
        <v>Forage Plants--Forage Trees--Acacia sieberiana--Vachellia sieberiana Pods</v>
      </c>
      <c r="O621" s="144" t="str" cm="1">
        <f t="array" ref="O621">IF(L621&lt;&gt;"",_xlfn.CHOOSECOLS(_xlfn.TEXTSPLIT(N621,"--"),1),"")</f>
        <v>Forage Plants</v>
      </c>
      <c r="P621" s="144" t="str" cm="1">
        <f t="array" ref="P621">IF(L621&lt;&gt;"",IFERROR(_xlfn.CHOOSECOLS(_xlfn.TEXTSPLIT(N621,"--"),2),""),"")</f>
        <v>Forage Trees</v>
      </c>
      <c r="Q621" s="144" t="str">
        <f t="shared" si="52"/>
        <v>Acacia sieberiana--Vachellia sieberiana Pods</v>
      </c>
    </row>
    <row r="622" spans="1:17" x14ac:dyDescent="0.35">
      <c r="A622" s="145"/>
      <c r="B622" s="145"/>
      <c r="C622" s="145"/>
      <c r="D622" s="145"/>
      <c r="E622" s="145" t="str">
        <f t="shared" si="48"/>
        <v/>
      </c>
      <c r="F622" s="145"/>
      <c r="G622" s="145"/>
      <c r="H622" s="145"/>
      <c r="I622" s="145"/>
      <c r="J622" s="145"/>
      <c r="K622" s="145"/>
      <c r="L622" s="145" t="str">
        <v>AOM_000706$Forage Plants--Forage Trees--Acacia tortilis</v>
      </c>
      <c r="M622" s="145" t="str" cm="1">
        <f t="array" ref="M622:N622">IF(L622&lt;&gt;"",_xlfn.TEXTSPLIT(L622, "$"),"")</f>
        <v>AOM_000706</v>
      </c>
      <c r="N622" s="145" t="str">
        <v>Forage Plants--Forage Trees--Acacia tortilis</v>
      </c>
      <c r="O622" s="145" t="str" cm="1">
        <f t="array" ref="O622">IF(L622&lt;&gt;"",_xlfn.CHOOSECOLS(_xlfn.TEXTSPLIT(N622,"--"),1),"")</f>
        <v>Forage Plants</v>
      </c>
      <c r="P622" s="145" t="str" cm="1">
        <f t="array" ref="P622">IF(L622&lt;&gt;"",IFERROR(_xlfn.CHOOSECOLS(_xlfn.TEXTSPLIT(N622,"--"),2),""),"")</f>
        <v>Forage Trees</v>
      </c>
      <c r="Q622" s="145" t="str">
        <f t="shared" si="52"/>
        <v>Acacia tortilis</v>
      </c>
    </row>
    <row r="623" spans="1:17" x14ac:dyDescent="0.35">
      <c r="A623" s="144"/>
      <c r="B623" s="144"/>
      <c r="C623" s="144"/>
      <c r="D623" s="144"/>
      <c r="E623" s="144" t="str">
        <f t="shared" si="48"/>
        <v/>
      </c>
      <c r="F623" s="144"/>
      <c r="G623" s="144"/>
      <c r="H623" s="144"/>
      <c r="I623" s="144"/>
      <c r="J623" s="144"/>
      <c r="K623" s="144"/>
      <c r="L623" s="144" t="str">
        <v>AOM_000706$Forage Plants--Forage Trees--Vachellia tortilis</v>
      </c>
      <c r="M623" s="144" t="str" cm="1">
        <f t="array" ref="M623:N623">IF(L623&lt;&gt;"",_xlfn.TEXTSPLIT(L623, "$"),"")</f>
        <v>AOM_000706</v>
      </c>
      <c r="N623" s="144" t="str">
        <v>Forage Plants--Forage Trees--Vachellia tortilis</v>
      </c>
      <c r="O623" s="144" t="str" cm="1">
        <f t="array" ref="O623">IF(L623&lt;&gt;"",_xlfn.CHOOSECOLS(_xlfn.TEXTSPLIT(N623,"--"),1),"")</f>
        <v>Forage Plants</v>
      </c>
      <c r="P623" s="144" t="str" cm="1">
        <f t="array" ref="P623">IF(L623&lt;&gt;"",IFERROR(_xlfn.CHOOSECOLS(_xlfn.TEXTSPLIT(N623,"--"),2),""),"")</f>
        <v>Forage Trees</v>
      </c>
      <c r="Q623" s="144" t="str">
        <f t="shared" si="52"/>
        <v>Vachellia tortilis</v>
      </c>
    </row>
    <row r="624" spans="1:17" x14ac:dyDescent="0.35">
      <c r="A624" s="145"/>
      <c r="B624" s="145"/>
      <c r="C624" s="145"/>
      <c r="D624" s="145"/>
      <c r="E624" s="145" t="str">
        <f t="shared" si="48"/>
        <v/>
      </c>
      <c r="F624" s="145"/>
      <c r="G624" s="145"/>
      <c r="H624" s="145"/>
      <c r="I624" s="145"/>
      <c r="J624" s="145"/>
      <c r="K624" s="145"/>
      <c r="L624" s="145" t="str">
        <v>AOM_001603$Forage Plants--Forage Trees--Acacia tortilis--Acacia tortilis Fruits</v>
      </c>
      <c r="M624" s="145" t="str" cm="1">
        <f t="array" ref="M624:N624">IF(L624&lt;&gt;"",_xlfn.TEXTSPLIT(L624, "$"),"")</f>
        <v>AOM_001603</v>
      </c>
      <c r="N624" s="145" t="str">
        <v>Forage Plants--Forage Trees--Acacia tortilis--Acacia tortilis Fruits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Fruits</v>
      </c>
    </row>
    <row r="625" spans="1:17" x14ac:dyDescent="0.35">
      <c r="A625" s="144"/>
      <c r="B625" s="144"/>
      <c r="C625" s="144"/>
      <c r="D625" s="144"/>
      <c r="E625" s="144" t="str">
        <f t="shared" si="48"/>
        <v/>
      </c>
      <c r="F625" s="144"/>
      <c r="G625" s="144"/>
      <c r="H625" s="144"/>
      <c r="I625" s="144"/>
      <c r="J625" s="144"/>
      <c r="K625" s="144"/>
      <c r="L625" s="144" t="str">
        <v>AOM_001125$Forage Plants--Forage Trees--Acacia tortilis--Acacia tortilis Leaves</v>
      </c>
      <c r="M625" s="144" t="str" cm="1">
        <f t="array" ref="M625:N625">IF(L625&lt;&gt;"",_xlfn.TEXTSPLIT(L625, "$"),"")</f>
        <v>AOM_001125</v>
      </c>
      <c r="N625" s="144" t="str">
        <v>Forage Plants--Forage Trees--Acacia tortilis--Acacia tortilis Leaves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Leaves</v>
      </c>
    </row>
    <row r="626" spans="1:17" x14ac:dyDescent="0.35">
      <c r="A626" s="145"/>
      <c r="B626" s="145"/>
      <c r="C626" s="145"/>
      <c r="D626" s="145"/>
      <c r="E626" s="145" t="str">
        <f t="shared" si="48"/>
        <v/>
      </c>
      <c r="F626" s="145"/>
      <c r="G626" s="145"/>
      <c r="H626" s="145"/>
      <c r="I626" s="145"/>
      <c r="J626" s="145"/>
      <c r="K626" s="145"/>
      <c r="L626" s="145" t="str">
        <v>AOM_001600$Forage Plants--Forage Trees--Acacia tortilis--Acacia tortilis Pods</v>
      </c>
      <c r="M626" s="145" t="str" cm="1">
        <f t="array" ref="M626:N626">IF(L626&lt;&gt;"",_xlfn.TEXTSPLIT(L626, "$"),"")</f>
        <v>AOM_001600</v>
      </c>
      <c r="N626" s="145" t="str">
        <v>Forage Plants--Forage Trees--Acacia tortilis--Acacia tortilis Pods</v>
      </c>
      <c r="O626" s="145" t="str" cm="1">
        <f t="array" ref="O626">IF(L626&lt;&gt;"",_xlfn.CHOOSECOLS(_xlfn.TEXTSPLIT(N626,"--"),1),"")</f>
        <v>Forage Plants</v>
      </c>
      <c r="P626" s="145" t="str" cm="1">
        <f t="array" ref="P626">IF(L626&lt;&gt;"",IFERROR(_xlfn.CHOOSECOLS(_xlfn.TEXTSPLIT(N626,"--"),2),""),"")</f>
        <v>Forage Trees</v>
      </c>
      <c r="Q626" s="145" t="str">
        <f t="shared" si="52"/>
        <v>Acacia tortilis--Acacia tortilis Pods</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digitata--Adansonia digitata Seed Cake</v>
      </c>
      <c r="M627" s="144" t="str" cm="1">
        <f t="array" ref="M627:N627">IF(L627&lt;&gt;"",_xlfn.TEXTSPLIT(L627, "$"),"")</f>
        <v>AOM_001568</v>
      </c>
      <c r="N627" s="144" t="str">
        <v>Forage Plants--Forage Trees--Adansonia digitata--Adansonia digitata Seed Cake</v>
      </c>
      <c r="O627" s="144" t="str" cm="1">
        <f t="array" ref="O627">IF(L627&lt;&gt;"",_xlfn.CHOOSECOLS(_xlfn.TEXTSPLIT(N627,"--"),1),"")</f>
        <v>Forage Plants</v>
      </c>
      <c r="P627" s="144" t="str" cm="1">
        <f t="array" ref="P627">IF(L627&lt;&gt;"",IFERROR(_xlfn.CHOOSECOLS(_xlfn.TEXTSPLIT(N627,"--"),2),""),"")</f>
        <v>Forage Trees</v>
      </c>
      <c r="Q627" s="144" t="str">
        <f t="shared" si="52"/>
        <v>Adansonia digitata--Adansonia digitata Seed Cake</v>
      </c>
    </row>
    <row r="628" spans="1:17" x14ac:dyDescent="0.35">
      <c r="A628" s="145"/>
      <c r="B628" s="145"/>
      <c r="C628" s="145"/>
      <c r="D628" s="145"/>
      <c r="E628" s="145" t="str">
        <f t="shared" si="48"/>
        <v/>
      </c>
      <c r="F628" s="145"/>
      <c r="G628" s="145"/>
      <c r="H628" s="145"/>
      <c r="I628" s="145"/>
      <c r="J628" s="145"/>
      <c r="K628" s="145"/>
      <c r="L628" s="145" t="str">
        <v>AOM_001568$Forage Plants--Forage Trees--Adansonia digitata--African Baobab Seed Oilcake</v>
      </c>
      <c r="M628" s="145" t="str" cm="1">
        <f t="array" ref="M628:N628">IF(L628&lt;&gt;"",_xlfn.TEXTSPLIT(L628, "$"),"")</f>
        <v>AOM_001568</v>
      </c>
      <c r="N628" s="145" t="str">
        <v>Forage Plants--Forage Trees--Adansonia digitata--African Baobab Seed Oilcake</v>
      </c>
      <c r="O628" s="145" t="str" cm="1">
        <f t="array" ref="O628">IF(L628&lt;&gt;"",_xlfn.CHOOSECOLS(_xlfn.TEXTSPLIT(N628,"--"),1),"")</f>
        <v>Forage Plants</v>
      </c>
      <c r="P628" s="145" t="str" cm="1">
        <f t="array" ref="P628">IF(L628&lt;&gt;"",IFERROR(_xlfn.CHOOSECOLS(_xlfn.TEXTSPLIT(N628,"--"),2),""),"")</f>
        <v>Forage Trees</v>
      </c>
      <c r="Q628" s="145" t="str">
        <f t="shared" si="52"/>
        <v>Adansonia digitata--African Baobab Seed Oilcake</v>
      </c>
    </row>
    <row r="629" spans="1:17" x14ac:dyDescent="0.35">
      <c r="A629" s="144"/>
      <c r="B629" s="144"/>
      <c r="C629" s="144"/>
      <c r="D629" s="144"/>
      <c r="E629" s="144" t="str">
        <f t="shared" si="48"/>
        <v/>
      </c>
      <c r="F629" s="144"/>
      <c r="G629" s="144"/>
      <c r="H629" s="144"/>
      <c r="I629" s="144"/>
      <c r="J629" s="144"/>
      <c r="K629" s="144"/>
      <c r="L629" s="144" t="str">
        <v>AOM_001699$Forage Plants--Forage Trees--Afzelia africana--Afzelia africana Leaves</v>
      </c>
      <c r="M629" s="144" t="str" cm="1">
        <f t="array" ref="M629:N629">IF(L629&lt;&gt;"",_xlfn.TEXTSPLIT(L629, "$"),"")</f>
        <v>AOM_001699</v>
      </c>
      <c r="N629" s="144" t="str">
        <v>Forage Plants--Forage Trees--Afzelia africana--Afzelia africana Leaves</v>
      </c>
      <c r="O629" s="144" t="str" cm="1">
        <f t="array" ref="O629">IF(L629&lt;&gt;"",_xlfn.CHOOSECOLS(_xlfn.TEXTSPLIT(N629,"--"),1),"")</f>
        <v>Forage Plants</v>
      </c>
      <c r="P629" s="144" t="str" cm="1">
        <f t="array" ref="P629">IF(L629&lt;&gt;"",IFERROR(_xlfn.CHOOSECOLS(_xlfn.TEXTSPLIT(N629,"--"),2),""),"")</f>
        <v>Forage Trees</v>
      </c>
      <c r="Q629" s="144" t="str">
        <f t="shared" si="52"/>
        <v>Afzelia africana--Afzelia africana Leaves</v>
      </c>
    </row>
    <row r="630" spans="1:17" x14ac:dyDescent="0.35">
      <c r="A630" s="145"/>
      <c r="B630" s="145"/>
      <c r="C630" s="145"/>
      <c r="D630" s="145"/>
      <c r="E630" s="145" t="str">
        <f t="shared" si="48"/>
        <v/>
      </c>
      <c r="F630" s="145"/>
      <c r="G630" s="145"/>
      <c r="H630" s="145"/>
      <c r="I630" s="145"/>
      <c r="J630" s="145"/>
      <c r="K630" s="145"/>
      <c r="L630" s="145" t="str">
        <v>AOM_001126$Forage Plants--Forage Trees--Afzelia africana</v>
      </c>
      <c r="M630" s="145" t="str" cm="1">
        <f t="array" ref="M630:N630">IF(L630&lt;&gt;"",_xlfn.TEXTSPLIT(L630, "$"),"")</f>
        <v>AOM_001126</v>
      </c>
      <c r="N630" s="145" t="str">
        <v>Forage Plants--Forage Trees--Afzelia africana</v>
      </c>
      <c r="O630" s="145" t="str" cm="1">
        <f t="array" ref="O630">IF(L630&lt;&gt;"",_xlfn.CHOOSECOLS(_xlfn.TEXTSPLIT(N630,"--"),1),"")</f>
        <v>Forage Plants</v>
      </c>
      <c r="P630" s="145" t="str" cm="1">
        <f t="array" ref="P630">IF(L630&lt;&gt;"",IFERROR(_xlfn.CHOOSECOLS(_xlfn.TEXTSPLIT(N630,"--"),2),""),"")</f>
        <v>Forage Trees</v>
      </c>
      <c r="Q630" s="145" t="str">
        <f t="shared" si="52"/>
        <v>Afzelia africana</v>
      </c>
    </row>
    <row r="631" spans="1:17" x14ac:dyDescent="0.35">
      <c r="A631" s="144"/>
      <c r="B631" s="144"/>
      <c r="C631" s="144"/>
      <c r="D631" s="144"/>
      <c r="E631" s="144" t="str">
        <f t="shared" si="48"/>
        <v/>
      </c>
      <c r="F631" s="144"/>
      <c r="G631" s="144"/>
      <c r="H631" s="144"/>
      <c r="I631" s="144"/>
      <c r="J631" s="144"/>
      <c r="K631" s="144"/>
      <c r="L631" s="144" t="str">
        <v>AOM_001793$Forage Plants--Forage Trees--Albizia harveyi</v>
      </c>
      <c r="M631" s="144" t="str" cm="1">
        <f t="array" ref="M631:N631">IF(L631&lt;&gt;"",_xlfn.TEXTSPLIT(L631, "$"),"")</f>
        <v>AOM_001793</v>
      </c>
      <c r="N631" s="144" t="str">
        <v>Forage Plants--Forage Trees--Albizia harveyi</v>
      </c>
      <c r="O631" s="144" t="str" cm="1">
        <f t="array" ref="O631">IF(L631&lt;&gt;"",_xlfn.CHOOSECOLS(_xlfn.TEXTSPLIT(N631,"--"),1),"")</f>
        <v>Forage Plants</v>
      </c>
      <c r="P631" s="144" t="str" cm="1">
        <f t="array" ref="P631">IF(L631&lt;&gt;"",IFERROR(_xlfn.CHOOSECOLS(_xlfn.TEXTSPLIT(N631,"--"),2),""),"")</f>
        <v>Forage Trees</v>
      </c>
      <c r="Q631" s="144" t="str">
        <f t="shared" si="52"/>
        <v>Albizia harveyi</v>
      </c>
    </row>
    <row r="632" spans="1:17" x14ac:dyDescent="0.35">
      <c r="A632" s="145"/>
      <c r="B632" s="145"/>
      <c r="C632" s="145"/>
      <c r="D632" s="145"/>
      <c r="E632" s="145" t="str">
        <f t="shared" si="48"/>
        <v/>
      </c>
      <c r="F632" s="145"/>
      <c r="G632" s="145"/>
      <c r="H632" s="145"/>
      <c r="I632" s="145"/>
      <c r="J632" s="145"/>
      <c r="K632" s="145"/>
      <c r="L632" s="145" t="str">
        <v>AOM_002061$Forage Plants--Forage Trees--Albizia gummifera</v>
      </c>
      <c r="M632" s="145" t="str" cm="1">
        <f t="array" ref="M632:N632">IF(L632&lt;&gt;"",_xlfn.TEXTSPLIT(L632, "$"),"")</f>
        <v>AOM_002061</v>
      </c>
      <c r="N632" s="145" t="str">
        <v>Forage Plants--Forage Trees--Albizia gummifera</v>
      </c>
      <c r="O632" s="145" t="str" cm="1">
        <f t="array" ref="O632">IF(L632&lt;&gt;"",_xlfn.CHOOSECOLS(_xlfn.TEXTSPLIT(N632,"--"),1),"")</f>
        <v>Forage Plants</v>
      </c>
      <c r="P632" s="145" t="str" cm="1">
        <f t="array" ref="P632">IF(L632&lt;&gt;"",IFERROR(_xlfn.CHOOSECOLS(_xlfn.TEXTSPLIT(N632,"--"),2),""),"")</f>
        <v>Forage Trees</v>
      </c>
      <c r="Q632" s="145" t="str">
        <f t="shared" si="52"/>
        <v>Albizia gummifera</v>
      </c>
    </row>
    <row r="633" spans="1:17" x14ac:dyDescent="0.35">
      <c r="A633" s="144"/>
      <c r="B633" s="144"/>
      <c r="C633" s="144"/>
      <c r="D633" s="144"/>
      <c r="E633" s="144" t="str">
        <f t="shared" si="48"/>
        <v/>
      </c>
      <c r="F633" s="144"/>
      <c r="G633" s="144"/>
      <c r="H633" s="144"/>
      <c r="I633" s="144"/>
      <c r="J633" s="144"/>
      <c r="K633" s="144"/>
      <c r="L633" s="144" t="str">
        <v>AOM_002064$Forage Plants--Forage Trees--Albizia lebbeck--Albizia lebbeck Leaves</v>
      </c>
      <c r="M633" s="144" t="str" cm="1">
        <f t="array" ref="M633:N633">IF(L633&lt;&gt;"",_xlfn.TEXTSPLIT(L633, "$"),"")</f>
        <v>AOM_002064</v>
      </c>
      <c r="N633" s="144" t="str">
        <v>Forage Plants--Forage Trees--Albizia lebbeck--Albizia lebbeck Leaves</v>
      </c>
      <c r="O633" s="144" t="str" cm="1">
        <f t="array" ref="O633">IF(L633&lt;&gt;"",_xlfn.CHOOSECOLS(_xlfn.TEXTSPLIT(N633,"--"),1),"")</f>
        <v>Forage Plants</v>
      </c>
      <c r="P633" s="144" t="str" cm="1">
        <f t="array" ref="P633">IF(L633&lt;&gt;"",IFERROR(_xlfn.CHOOSECOLS(_xlfn.TEXTSPLIT(N633,"--"),2),""),"")</f>
        <v>Forage Trees</v>
      </c>
      <c r="Q633" s="144" t="str">
        <f t="shared" si="52"/>
        <v>Albizia lebbeck--Albizia lebbeck Leaves</v>
      </c>
    </row>
    <row r="634" spans="1:17" x14ac:dyDescent="0.35">
      <c r="A634" s="145"/>
      <c r="B634" s="145"/>
      <c r="C634" s="145"/>
      <c r="D634" s="145"/>
      <c r="E634" s="145" t="str">
        <f t="shared" si="48"/>
        <v/>
      </c>
      <c r="F634" s="145"/>
      <c r="G634" s="145"/>
      <c r="H634" s="145"/>
      <c r="I634" s="145"/>
      <c r="J634" s="145"/>
      <c r="K634" s="145"/>
      <c r="L634" s="145" t="str">
        <v>AOM_001129$Forage Plants--Forage Trees--Annona senegalensis--Annona senegalensis Leaves</v>
      </c>
      <c r="M634" s="145" t="str" cm="1">
        <f t="array" ref="M634:N634">IF(L634&lt;&gt;"",_xlfn.TEXTSPLIT(L634, "$"),"")</f>
        <v>AOM_001129</v>
      </c>
      <c r="N634" s="145" t="str">
        <v>Forage Plants--Forage Trees--Annona senegalensis--Annona senegalensis Leaves</v>
      </c>
      <c r="O634" s="145" t="str" cm="1">
        <f t="array" ref="O634">IF(L634&lt;&gt;"",_xlfn.CHOOSECOLS(_xlfn.TEXTSPLIT(N634,"--"),1),"")</f>
        <v>Forage Plants</v>
      </c>
      <c r="P634" s="145" t="str" cm="1">
        <f t="array" ref="P634">IF(L634&lt;&gt;"",IFERROR(_xlfn.CHOOSECOLS(_xlfn.TEXTSPLIT(N634,"--"),2),""),"")</f>
        <v>Forage Trees</v>
      </c>
      <c r="Q634" s="145" t="str">
        <f t="shared" si="52"/>
        <v>Annona senegalensis--Annona senegalensis Leaves</v>
      </c>
    </row>
    <row r="635" spans="1:17" x14ac:dyDescent="0.35">
      <c r="A635" s="144"/>
      <c r="B635" s="144"/>
      <c r="C635" s="144"/>
      <c r="D635" s="144"/>
      <c r="E635" s="144" t="str">
        <f t="shared" si="48"/>
        <v/>
      </c>
      <c r="F635" s="144"/>
      <c r="G635" s="144"/>
      <c r="H635" s="144"/>
      <c r="I635" s="144"/>
      <c r="J635" s="144"/>
      <c r="K635" s="144"/>
      <c r="L635" s="144" t="str">
        <v>AOM_001901$Forage Plants--Forage Trees--Atriplex nummularia</v>
      </c>
      <c r="M635" s="144" t="str" cm="1">
        <f t="array" ref="M635:N635">IF(L635&lt;&gt;"",_xlfn.TEXTSPLIT(L635, "$"),"")</f>
        <v>AOM_001901</v>
      </c>
      <c r="N635" s="144" t="str">
        <v>Forage Plants--Forage Trees--Atriplex nummularia</v>
      </c>
      <c r="O635" s="144" t="str" cm="1">
        <f t="array" ref="O635">IF(L635&lt;&gt;"",_xlfn.CHOOSECOLS(_xlfn.TEXTSPLIT(N635,"--"),1),"")</f>
        <v>Forage Plants</v>
      </c>
      <c r="P635" s="144" t="str" cm="1">
        <f t="array" ref="P635">IF(L635&lt;&gt;"",IFERROR(_xlfn.CHOOSECOLS(_xlfn.TEXTSPLIT(N635,"--"),2),""),"")</f>
        <v>Forage Trees</v>
      </c>
      <c r="Q635" s="144" t="str">
        <f t="shared" si="52"/>
        <v>Atriplex nummularia</v>
      </c>
    </row>
    <row r="636" spans="1:17" x14ac:dyDescent="0.35">
      <c r="A636" s="145"/>
      <c r="B636" s="145"/>
      <c r="C636" s="145"/>
      <c r="D636" s="145"/>
      <c r="E636" s="145" t="str">
        <f t="shared" si="48"/>
        <v/>
      </c>
      <c r="F636" s="145"/>
      <c r="G636" s="145"/>
      <c r="H636" s="145"/>
      <c r="I636" s="145"/>
      <c r="J636" s="145"/>
      <c r="K636" s="145"/>
      <c r="L636" s="145" t="str">
        <v>AOM_001901$Forage Plants--Forage Trees--Oldman Saltbush</v>
      </c>
      <c r="M636" s="145" t="str" cm="1">
        <f t="array" ref="M636:N636">IF(L636&lt;&gt;"",_xlfn.TEXTSPLIT(L636, "$"),"")</f>
        <v>AOM_001901</v>
      </c>
      <c r="N636" s="145" t="str">
        <v>Forage Plants--Forage Trees--Oldman Saltbush</v>
      </c>
      <c r="O636" s="145" t="str" cm="1">
        <f t="array" ref="O636">IF(L636&lt;&gt;"",_xlfn.CHOOSECOLS(_xlfn.TEXTSPLIT(N636,"--"),1),"")</f>
        <v>Forage Plants</v>
      </c>
      <c r="P636" s="145" t="str" cm="1">
        <f t="array" ref="P636">IF(L636&lt;&gt;"",IFERROR(_xlfn.CHOOSECOLS(_xlfn.TEXTSPLIT(N636,"--"),2),""),"")</f>
        <v>Forage Trees</v>
      </c>
      <c r="Q636" s="145" t="str">
        <f t="shared" si="52"/>
        <v>Oldman Saltbush</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nummularia--Atriplex nummularia Leaves</v>
      </c>
      <c r="M637" s="144" t="str" cm="1">
        <f t="array" ref="M637:N637">IF(L637&lt;&gt;"",_xlfn.TEXTSPLIT(L637, "$"),"")</f>
        <v>AOM_001858</v>
      </c>
      <c r="N637" s="144" t="str">
        <v>Forage Plants--Forage Trees--Atriplex nummularia--Atriplex nummularia Leaves</v>
      </c>
      <c r="O637" s="144" t="str" cm="1">
        <f t="array" ref="O637">IF(L637&lt;&gt;"",_xlfn.CHOOSECOLS(_xlfn.TEXTSPLIT(N637,"--"),1),"")</f>
        <v>Forage Plants</v>
      </c>
      <c r="P637" s="144" t="str" cm="1">
        <f t="array" ref="P637">IF(L637&lt;&gt;"",IFERROR(_xlfn.CHOOSECOLS(_xlfn.TEXTSPLIT(N637,"--"),2),""),"")</f>
        <v>Forage Trees</v>
      </c>
      <c r="Q637" s="144" t="str">
        <f t="shared" si="52"/>
        <v>Atriplex nummularia--Atriplex nummularia Leaves</v>
      </c>
    </row>
    <row r="638" spans="1:17" x14ac:dyDescent="0.35">
      <c r="A638" s="145"/>
      <c r="B638" s="145"/>
      <c r="C638" s="145"/>
      <c r="D638" s="145"/>
      <c r="E638" s="145" t="str">
        <f t="shared" si="48"/>
        <v/>
      </c>
      <c r="F638" s="145"/>
      <c r="G638" s="145"/>
      <c r="H638" s="145"/>
      <c r="I638" s="145"/>
      <c r="J638" s="145"/>
      <c r="K638" s="145"/>
      <c r="L638" s="145" t="str">
        <v>AOM_001858$Forage Plants--Forage Trees--Atriplex nummularia--Oldman Saltbush Leaves</v>
      </c>
      <c r="M638" s="145" t="str" cm="1">
        <f t="array" ref="M638:N638">IF(L638&lt;&gt;"",_xlfn.TEXTSPLIT(L638, "$"),"")</f>
        <v>AOM_001858</v>
      </c>
      <c r="N638" s="145" t="str">
        <v>Forage Plants--Forage Trees--Atriplex nummularia--Oldman Saltbush Leaves</v>
      </c>
      <c r="O638" s="145" t="str" cm="1">
        <f t="array" ref="O638">IF(L638&lt;&gt;"",_xlfn.CHOOSECOLS(_xlfn.TEXTSPLIT(N638,"--"),1),"")</f>
        <v>Forage Plants</v>
      </c>
      <c r="P638" s="145" t="str" cm="1">
        <f t="array" ref="P638">IF(L638&lt;&gt;"",IFERROR(_xlfn.CHOOSECOLS(_xlfn.TEXTSPLIT(N638,"--"),2),""),"")</f>
        <v>Forage Trees</v>
      </c>
      <c r="Q638" s="145" t="str">
        <f t="shared" si="52"/>
        <v>Atriplex nummularia--Oldman Saltbush Leaves</v>
      </c>
    </row>
    <row r="639" spans="1:17" x14ac:dyDescent="0.35">
      <c r="A639" s="144"/>
      <c r="B639" s="144"/>
      <c r="C639" s="144"/>
      <c r="D639" s="144"/>
      <c r="E639" s="144" t="str">
        <f t="shared" si="48"/>
        <v/>
      </c>
      <c r="F639" s="144"/>
      <c r="G639" s="144"/>
      <c r="H639" s="144"/>
      <c r="I639" s="144"/>
      <c r="J639" s="144"/>
      <c r="K639" s="144"/>
      <c r="L639" s="144" t="str">
        <v>AOM_001132$Forage Plants--Forage Trees--Azadirachta indica--Azadirachta indica Leaves</v>
      </c>
      <c r="M639" s="144" t="str" cm="1">
        <f t="array" ref="M639:N639">IF(L639&lt;&gt;"",_xlfn.TEXTSPLIT(L639, "$"),"")</f>
        <v>AOM_001132</v>
      </c>
      <c r="N639" s="144" t="str">
        <v>Forage Plants--Forage Trees--Azadirachta indica--Azadirachta indica Leaves</v>
      </c>
      <c r="O639" s="144" t="str" cm="1">
        <f t="array" ref="O639">IF(L639&lt;&gt;"",_xlfn.CHOOSECOLS(_xlfn.TEXTSPLIT(N639,"--"),1),"")</f>
        <v>Forage Plants</v>
      </c>
      <c r="P639" s="144" t="str" cm="1">
        <f t="array" ref="P639">IF(L639&lt;&gt;"",IFERROR(_xlfn.CHOOSECOLS(_xlfn.TEXTSPLIT(N639,"--"),2),""),"")</f>
        <v>Forage Trees</v>
      </c>
      <c r="Q639" s="144" t="str">
        <f t="shared" si="52"/>
        <v>Azadirachta indica--Azadirachta indica Leaves</v>
      </c>
    </row>
    <row r="640" spans="1:17" x14ac:dyDescent="0.35">
      <c r="A640" s="145"/>
      <c r="B640" s="145"/>
      <c r="C640" s="145"/>
      <c r="D640" s="145"/>
      <c r="E640" s="145" t="str">
        <f t="shared" si="48"/>
        <v/>
      </c>
      <c r="F640" s="145"/>
      <c r="G640" s="145"/>
      <c r="H640" s="145"/>
      <c r="I640" s="145"/>
      <c r="J640" s="145"/>
      <c r="K640" s="145"/>
      <c r="L640" s="145" t="str">
        <v>AOM_001861$Forage Plants--Forage Trees--Berchemia discolor--Berchemia discolor Leaves</v>
      </c>
      <c r="M640" s="145" t="str" cm="1">
        <f t="array" ref="M640:N640">IF(L640&lt;&gt;"",_xlfn.TEXTSPLIT(L640, "$"),"")</f>
        <v>AOM_001861</v>
      </c>
      <c r="N640" s="145" t="str">
        <v>Forage Plants--Forage Trees--Berchemia discolor--Berchemia discolor Leaves</v>
      </c>
      <c r="O640" s="145" t="str" cm="1">
        <f t="array" ref="O640">IF(L640&lt;&gt;"",_xlfn.CHOOSECOLS(_xlfn.TEXTSPLIT(N640,"--"),1),"")</f>
        <v>Forage Plants</v>
      </c>
      <c r="P640" s="145" t="str" cm="1">
        <f t="array" ref="P640">IF(L640&lt;&gt;"",IFERROR(_xlfn.CHOOSECOLS(_xlfn.TEXTSPLIT(N640,"--"),2),""),"")</f>
        <v>Forage Trees</v>
      </c>
      <c r="Q640" s="145" t="str">
        <f t="shared" si="52"/>
        <v>Berchemia discolor--Berchemia discolor Leaves</v>
      </c>
    </row>
    <row r="641" spans="1:17" x14ac:dyDescent="0.35">
      <c r="A641" s="144"/>
      <c r="B641" s="144"/>
      <c r="C641" s="144"/>
      <c r="D641" s="144"/>
      <c r="E641" s="144" t="str">
        <f t="shared" si="48"/>
        <v/>
      </c>
      <c r="F641" s="144"/>
      <c r="G641" s="144"/>
      <c r="H641" s="144"/>
      <c r="I641" s="144"/>
      <c r="J641" s="144"/>
      <c r="K641" s="144"/>
      <c r="L641" s="144" t="str">
        <v>AOM_001134$Forage Plants--Forage Trees--Calliandra calothyrsus--Calliandra calothyrsus Leaves</v>
      </c>
      <c r="M641" s="144" t="str" cm="1">
        <f t="array" ref="M641:N641">IF(L641&lt;&gt;"",_xlfn.TEXTSPLIT(L641, "$"),"")</f>
        <v>AOM_001134</v>
      </c>
      <c r="N641" s="144" t="str">
        <v>Forage Plants--Forage Trees--Calliandra calothyrsus--Calliandra calothyrsus Leaves</v>
      </c>
      <c r="O641" s="144" t="str" cm="1">
        <f t="array" ref="O641">IF(L641&lt;&gt;"",_xlfn.CHOOSECOLS(_xlfn.TEXTSPLIT(N641,"--"),1),"")</f>
        <v>Forage Plants</v>
      </c>
      <c r="P641" s="144" t="str" cm="1">
        <f t="array" ref="P641">IF(L641&lt;&gt;"",IFERROR(_xlfn.CHOOSECOLS(_xlfn.TEXTSPLIT(N641,"--"),2),""),"")</f>
        <v>Forage Trees</v>
      </c>
      <c r="Q641" s="144" t="str">
        <f t="shared" si="52"/>
        <v>Calliandra calothyrsus--Calliandra calothyrsus Leaves</v>
      </c>
    </row>
    <row r="642" spans="1:17" x14ac:dyDescent="0.35">
      <c r="A642" s="145"/>
      <c r="B642" s="145"/>
      <c r="C642" s="145"/>
      <c r="D642" s="145"/>
      <c r="E642" s="145" t="str">
        <f t="shared" si="48"/>
        <v/>
      </c>
      <c r="F642" s="145"/>
      <c r="G642" s="145"/>
      <c r="H642" s="145"/>
      <c r="I642" s="145"/>
      <c r="J642" s="145"/>
      <c r="K642" s="145"/>
      <c r="L642" s="145" t="str">
        <v>AOM_001133$Forage Plants--Forage Trees--Calliandra calothyrsus</v>
      </c>
      <c r="M642" s="145" t="str" cm="1">
        <f t="array" ref="M642:N642">IF(L642&lt;&gt;"",_xlfn.TEXTSPLIT(L642, "$"),"")</f>
        <v>AOM_001133</v>
      </c>
      <c r="N642" s="145" t="str">
        <v>Forage Plants--Forage Trees--Calliandra calothyrsus</v>
      </c>
      <c r="O642" s="145" t="str" cm="1">
        <f t="array" ref="O642">IF(L642&lt;&gt;"",_xlfn.CHOOSECOLS(_xlfn.TEXTSPLIT(N642,"--"),1),"")</f>
        <v>Forage Plants</v>
      </c>
      <c r="P642" s="145" t="str" cm="1">
        <f t="array" ref="P642">IF(L642&lt;&gt;"",IFERROR(_xlfn.CHOOSECOLS(_xlfn.TEXTSPLIT(N642,"--"),2),""),"")</f>
        <v>Forage Trees</v>
      </c>
      <c r="Q642" s="145" t="str">
        <f t="shared" si="52"/>
        <v>Calliandra calothyrsus</v>
      </c>
    </row>
    <row r="643" spans="1:17" x14ac:dyDescent="0.35">
      <c r="A643" s="144"/>
      <c r="B643" s="144"/>
      <c r="C643" s="144"/>
      <c r="D643" s="144"/>
      <c r="E643" s="144" t="str">
        <f t="shared" ref="E643:E706" si="53">_xlfn.TEXTJOIN(";",TRUE,C643,D643)</f>
        <v/>
      </c>
      <c r="F643" s="144"/>
      <c r="G643" s="144"/>
      <c r="H643" s="144"/>
      <c r="I643" s="144"/>
      <c r="J643" s="144"/>
      <c r="K643" s="144"/>
      <c r="L643" s="144" t="str">
        <v>AOM_001135$Forage Plants--Forage Trees--Calycotome villosa</v>
      </c>
      <c r="M643" s="144" t="str" cm="1">
        <f t="array" ref="M643:N643">IF(L643&lt;&gt;"",_xlfn.TEXTSPLIT(L643, "$"),"")</f>
        <v>AOM_001135</v>
      </c>
      <c r="N643" s="144" t="str">
        <v>Forage Plants--Forage Trees--Calycotome villosa</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Calycotome villosa</v>
      </c>
    </row>
    <row r="644" spans="1:17" x14ac:dyDescent="0.35">
      <c r="A644" s="145"/>
      <c r="B644" s="145"/>
      <c r="C644" s="145"/>
      <c r="D644" s="145"/>
      <c r="E644" s="145" t="str">
        <f t="shared" si="53"/>
        <v/>
      </c>
      <c r="F644" s="145"/>
      <c r="G644" s="145"/>
      <c r="H644" s="145"/>
      <c r="I644" s="145"/>
      <c r="J644" s="145"/>
      <c r="K644" s="145"/>
      <c r="L644" s="145" t="str">
        <v>AOM_001136$Forage Plants--Forage Trees--Carissa edulis</v>
      </c>
      <c r="M644" s="145" t="str" cm="1">
        <f t="array" ref="M644:N644">IF(L644&lt;&gt;"",_xlfn.TEXTSPLIT(L644, "$"),"")</f>
        <v>AOM_001136</v>
      </c>
      <c r="N644" s="145" t="str">
        <v>Forage Plants--Forage Trees--Carissa edulis</v>
      </c>
      <c r="O644" s="145" t="str" cm="1">
        <f t="array" ref="O644">IF(L644&lt;&gt;"",_xlfn.CHOOSECOLS(_xlfn.TEXTSPLIT(N644,"--"),1),"")</f>
        <v>Forage Plants</v>
      </c>
      <c r="P644" s="145" t="str" cm="1">
        <f t="array" ref="P644">IF(L644&lt;&gt;"",IFERROR(_xlfn.CHOOSECOLS(_xlfn.TEXTSPLIT(N644,"--"),2),""),"")</f>
        <v>Forage Trees</v>
      </c>
      <c r="Q644" s="145" t="str">
        <f t="shared" si="54"/>
        <v>Carissa edulis</v>
      </c>
    </row>
    <row r="645" spans="1:17" x14ac:dyDescent="0.35">
      <c r="A645" s="144"/>
      <c r="B645" s="144"/>
      <c r="C645" s="144"/>
      <c r="D645" s="144"/>
      <c r="E645" s="144" t="str">
        <f t="shared" si="53"/>
        <v/>
      </c>
      <c r="F645" s="144"/>
      <c r="G645" s="144"/>
      <c r="H645" s="144"/>
      <c r="I645" s="144"/>
      <c r="J645" s="144"/>
      <c r="K645" s="144"/>
      <c r="L645" s="144" t="str">
        <v>AOM_001630$Forage Plants--Forage Trees--Chamaecytisus palmensis--Chamaecytisus palmensis Leaves</v>
      </c>
      <c r="M645" s="144" t="str" cm="1">
        <f t="array" ref="M645:N645">IF(L645&lt;&gt;"",_xlfn.TEXTSPLIT(L645, "$"),"")</f>
        <v>AOM_001630</v>
      </c>
      <c r="N645" s="144" t="str">
        <v>Forage Plants--Forage Trees--Chamaecytisus palmensis--Chamaecytisus palmensis Leaves</v>
      </c>
      <c r="O645" s="144" t="str" cm="1">
        <f t="array" ref="O645">IF(L645&lt;&gt;"",_xlfn.CHOOSECOLS(_xlfn.TEXTSPLIT(N645,"--"),1),"")</f>
        <v>Forage Plants</v>
      </c>
      <c r="P645" s="144" t="str" cm="1">
        <f t="array" ref="P645">IF(L645&lt;&gt;"",IFERROR(_xlfn.CHOOSECOLS(_xlfn.TEXTSPLIT(N645,"--"),2),""),"")</f>
        <v>Forage Trees</v>
      </c>
      <c r="Q645" s="144" t="str">
        <f t="shared" si="54"/>
        <v>Chamaecytisus palmensis--Chamaecytisus palmensis Leaves</v>
      </c>
    </row>
    <row r="646" spans="1:17" x14ac:dyDescent="0.35">
      <c r="A646" s="145"/>
      <c r="B646" s="145"/>
      <c r="C646" s="145"/>
      <c r="D646" s="145"/>
      <c r="E646" s="145" t="str">
        <f t="shared" si="53"/>
        <v/>
      </c>
      <c r="F646" s="145"/>
      <c r="G646" s="145"/>
      <c r="H646" s="145"/>
      <c r="I646" s="145"/>
      <c r="J646" s="145"/>
      <c r="K646" s="145"/>
      <c r="L646" s="145" t="str">
        <v>AOM_001137$Forage Plants--Forage Trees--Chamaecytisus palmensis</v>
      </c>
      <c r="M646" s="145" t="str" cm="1">
        <f t="array" ref="M646:N646">IF(L646&lt;&gt;"",_xlfn.TEXTSPLIT(L646, "$"),"")</f>
        <v>AOM_001137</v>
      </c>
      <c r="N646" s="145" t="str">
        <v>Forage Plants--Forage Trees--Chamaecytisus palmensis</v>
      </c>
      <c r="O646" s="145" t="str" cm="1">
        <f t="array" ref="O646">IF(L646&lt;&gt;"",_xlfn.CHOOSECOLS(_xlfn.TEXTSPLIT(N646,"--"),1),"")</f>
        <v>Forage Plants</v>
      </c>
      <c r="P646" s="145" t="str" cm="1">
        <f t="array" ref="P646">IF(L646&lt;&gt;"",IFERROR(_xlfn.CHOOSECOLS(_xlfn.TEXTSPLIT(N646,"--"),2),""),"")</f>
        <v>Forage Trees</v>
      </c>
      <c r="Q646" s="145" t="str">
        <f t="shared" si="54"/>
        <v>Chamaecytisus palmensis</v>
      </c>
    </row>
    <row r="647" spans="1:17" x14ac:dyDescent="0.35">
      <c r="A647" s="144"/>
      <c r="B647" s="144"/>
      <c r="C647" s="144"/>
      <c r="D647" s="144"/>
      <c r="E647" s="144" t="str">
        <f t="shared" si="53"/>
        <v/>
      </c>
      <c r="F647" s="144"/>
      <c r="G647" s="144"/>
      <c r="H647" s="144"/>
      <c r="I647" s="144"/>
      <c r="J647" s="144"/>
      <c r="K647" s="144"/>
      <c r="L647" s="144" t="str">
        <v>AOM_001138$Forage Plants--Forage Trees--Combretum apiculatum</v>
      </c>
      <c r="M647" s="144" t="str" cm="1">
        <f t="array" ref="M647:N647">IF(L647&lt;&gt;"",_xlfn.TEXTSPLIT(L647, "$"),"")</f>
        <v>AOM_001138</v>
      </c>
      <c r="N647" s="144" t="str">
        <v>Forage Plants--Forage Trees--Combretum apiculatum</v>
      </c>
      <c r="O647" s="144" t="str" cm="1">
        <f t="array" ref="O647">IF(L647&lt;&gt;"",_xlfn.CHOOSECOLS(_xlfn.TEXTSPLIT(N647,"--"),1),"")</f>
        <v>Forage Plants</v>
      </c>
      <c r="P647" s="144" t="str" cm="1">
        <f t="array" ref="P647">IF(L647&lt;&gt;"",IFERROR(_xlfn.CHOOSECOLS(_xlfn.TEXTSPLIT(N647,"--"),2),""),"")</f>
        <v>Forage Trees</v>
      </c>
      <c r="Q647" s="144" t="str">
        <f t="shared" si="54"/>
        <v>Combretum apiculatum</v>
      </c>
    </row>
    <row r="648" spans="1:17" x14ac:dyDescent="0.35">
      <c r="A648" s="145"/>
      <c r="B648" s="145"/>
      <c r="C648" s="145"/>
      <c r="D648" s="145"/>
      <c r="E648" s="145" t="str">
        <f t="shared" si="53"/>
        <v/>
      </c>
      <c r="F648" s="145"/>
      <c r="G648" s="145"/>
      <c r="H648" s="145"/>
      <c r="I648" s="145"/>
      <c r="J648" s="145"/>
      <c r="K648" s="145"/>
      <c r="L648" s="145" t="str">
        <v>AOM_001140$Forage Plants--Forage Trees--Daniellia oliveri--Daniellia oliveri Leaves</v>
      </c>
      <c r="M648" s="145" t="str" cm="1">
        <f t="array" ref="M648:N648">IF(L648&lt;&gt;"",_xlfn.TEXTSPLIT(L648, "$"),"")</f>
        <v>AOM_001140</v>
      </c>
      <c r="N648" s="145" t="str">
        <v>Forage Plants--Forage Trees--Daniellia oliveri--Daniellia oliveri Leaves</v>
      </c>
      <c r="O648" s="145" t="str" cm="1">
        <f t="array" ref="O648">IF(L648&lt;&gt;"",_xlfn.CHOOSECOLS(_xlfn.TEXTSPLIT(N648,"--"),1),"")</f>
        <v>Forage Plants</v>
      </c>
      <c r="P648" s="145" t="str" cm="1">
        <f t="array" ref="P648">IF(L648&lt;&gt;"",IFERROR(_xlfn.CHOOSECOLS(_xlfn.TEXTSPLIT(N648,"--"),2),""),"")</f>
        <v>Forage Trees</v>
      </c>
      <c r="Q648" s="145" t="str">
        <f t="shared" si="54"/>
        <v>Daniellia oliveri--Daniellia oliveri Leaves</v>
      </c>
    </row>
    <row r="649" spans="1:17" x14ac:dyDescent="0.35">
      <c r="A649" s="144"/>
      <c r="B649" s="144"/>
      <c r="C649" s="144"/>
      <c r="D649" s="144"/>
      <c r="E649" s="144" t="str">
        <f t="shared" si="53"/>
        <v/>
      </c>
      <c r="F649" s="144"/>
      <c r="G649" s="144"/>
      <c r="H649" s="144"/>
      <c r="I649" s="144"/>
      <c r="J649" s="144"/>
      <c r="K649" s="144"/>
      <c r="L649" s="144" t="str">
        <v>AOM_001139$Forage Plants--Forage Trees--Daniellia oliveri</v>
      </c>
      <c r="M649" s="144" t="str" cm="1">
        <f t="array" ref="M649:N649">IF(L649&lt;&gt;"",_xlfn.TEXTSPLIT(L649, "$"),"")</f>
        <v>AOM_001139</v>
      </c>
      <c r="N649" s="144" t="str">
        <v>Forage Plants--Forage Trees--Daniellia oliveri</v>
      </c>
      <c r="O649" s="144" t="str" cm="1">
        <f t="array" ref="O649">IF(L649&lt;&gt;"",_xlfn.CHOOSECOLS(_xlfn.TEXTSPLIT(N649,"--"),1),"")</f>
        <v>Forage Plants</v>
      </c>
      <c r="P649" s="144" t="str" cm="1">
        <f t="array" ref="P649">IF(L649&lt;&gt;"",IFERROR(_xlfn.CHOOSECOLS(_xlfn.TEXTSPLIT(N649,"--"),2),""),"")</f>
        <v>Forage Trees</v>
      </c>
      <c r="Q649" s="144" t="str">
        <f t="shared" si="54"/>
        <v>Daniellia oliveri</v>
      </c>
    </row>
    <row r="650" spans="1:17" x14ac:dyDescent="0.35">
      <c r="A650" s="145"/>
      <c r="B650" s="145"/>
      <c r="C650" s="145"/>
      <c r="D650" s="145"/>
      <c r="E650" s="145" t="str">
        <f t="shared" si="53"/>
        <v/>
      </c>
      <c r="F650" s="145"/>
      <c r="G650" s="145"/>
      <c r="H650" s="145"/>
      <c r="I650" s="145"/>
      <c r="J650" s="145"/>
      <c r="K650" s="145"/>
      <c r="L650" s="145" t="str">
        <v>AOM_001654$Forage Plants--Forage Trees--Dichrostachys cinerea--Dichrostachys cinerea Fruits</v>
      </c>
      <c r="M650" s="145" t="str" cm="1">
        <f t="array" ref="M650:N650">IF(L650&lt;&gt;"",_xlfn.TEXTSPLIT(L650, "$"),"")</f>
        <v>AOM_001654</v>
      </c>
      <c r="N650" s="145" t="str">
        <v>Forage Plants--Forage Trees--Dichrostachys cinerea--Dichrostachys cinerea Fruits</v>
      </c>
      <c r="O650" s="145" t="str" cm="1">
        <f t="array" ref="O650">IF(L650&lt;&gt;"",_xlfn.CHOOSECOLS(_xlfn.TEXTSPLIT(N650,"--"),1),"")</f>
        <v>Forage Plants</v>
      </c>
      <c r="P650" s="145" t="str" cm="1">
        <f t="array" ref="P650">IF(L650&lt;&gt;"",IFERROR(_xlfn.CHOOSECOLS(_xlfn.TEXTSPLIT(N650,"--"),2),""),"")</f>
        <v>Forage Trees</v>
      </c>
      <c r="Q650" s="145" t="str">
        <f t="shared" si="54"/>
        <v>Dichrostachys cinerea--Dichrostachys cinerea Fruits</v>
      </c>
    </row>
    <row r="651" spans="1:17" x14ac:dyDescent="0.35">
      <c r="A651" s="144"/>
      <c r="B651" s="144"/>
      <c r="C651" s="144"/>
      <c r="D651" s="144"/>
      <c r="E651" s="144" t="str">
        <f t="shared" si="53"/>
        <v/>
      </c>
      <c r="F651" s="144"/>
      <c r="G651" s="144"/>
      <c r="H651" s="144"/>
      <c r="I651" s="144"/>
      <c r="J651" s="144"/>
      <c r="K651" s="144"/>
      <c r="L651" s="144" t="str">
        <v>AOM_001141$Forage Plants--Forage Trees--Dichrostachys cinerea</v>
      </c>
      <c r="M651" s="144" t="str" cm="1">
        <f t="array" ref="M651:N651">IF(L651&lt;&gt;"",_xlfn.TEXTSPLIT(L651, "$"),"")</f>
        <v>AOM_001141</v>
      </c>
      <c r="N651" s="144" t="str">
        <v>Forage Plants--Forage Trees--Dichrostachys cinerea</v>
      </c>
      <c r="O651" s="144" t="str" cm="1">
        <f t="array" ref="O651">IF(L651&lt;&gt;"",_xlfn.CHOOSECOLS(_xlfn.TEXTSPLIT(N651,"--"),1),"")</f>
        <v>Forage Plants</v>
      </c>
      <c r="P651" s="144" t="str" cm="1">
        <f t="array" ref="P651">IF(L651&lt;&gt;"",IFERROR(_xlfn.CHOOSECOLS(_xlfn.TEXTSPLIT(N651,"--"),2),""),"")</f>
        <v>Forage Trees</v>
      </c>
      <c r="Q651" s="144" t="str">
        <f t="shared" si="54"/>
        <v>Dichrostachys cinerea</v>
      </c>
    </row>
    <row r="652" spans="1:17" x14ac:dyDescent="0.35">
      <c r="A652" s="145"/>
      <c r="B652" s="145"/>
      <c r="C652" s="145"/>
      <c r="D652" s="145"/>
      <c r="E652" s="145" t="str">
        <f t="shared" si="53"/>
        <v/>
      </c>
      <c r="F652" s="145"/>
      <c r="G652" s="145"/>
      <c r="H652" s="145"/>
      <c r="I652" s="145"/>
      <c r="J652" s="145"/>
      <c r="K652" s="145"/>
      <c r="L652" s="145" t="str">
        <v>AOM_001143$Forage Plants--Forage Trees--Erythrina brucei--Erythrina brucei Leaves</v>
      </c>
      <c r="M652" s="145" t="str" cm="1">
        <f t="array" ref="M652:N652">IF(L652&lt;&gt;"",_xlfn.TEXTSPLIT(L652, "$"),"")</f>
        <v>AOM_001143</v>
      </c>
      <c r="N652" s="145" t="str">
        <v>Forage Plants--Forage Trees--Erythrina brucei--Erythrina brucei Leaves</v>
      </c>
      <c r="O652" s="145" t="str" cm="1">
        <f t="array" ref="O652">IF(L652&lt;&gt;"",_xlfn.CHOOSECOLS(_xlfn.TEXTSPLIT(N652,"--"),1),"")</f>
        <v>Forage Plants</v>
      </c>
      <c r="P652" s="145" t="str" cm="1">
        <f t="array" ref="P652">IF(L652&lt;&gt;"",IFERROR(_xlfn.CHOOSECOLS(_xlfn.TEXTSPLIT(N652,"--"),2),""),"")</f>
        <v>Forage Trees</v>
      </c>
      <c r="Q652" s="145" t="str">
        <f t="shared" si="54"/>
        <v>Erythrina brucei--Erythrina brucei Leaves</v>
      </c>
    </row>
    <row r="653" spans="1:17" x14ac:dyDescent="0.35">
      <c r="A653" s="144"/>
      <c r="B653" s="144"/>
      <c r="C653" s="144"/>
      <c r="D653" s="144"/>
      <c r="E653" s="144" t="str">
        <f t="shared" si="53"/>
        <v/>
      </c>
      <c r="F653" s="144"/>
      <c r="G653" s="144"/>
      <c r="H653" s="144"/>
      <c r="I653" s="144"/>
      <c r="J653" s="144"/>
      <c r="K653" s="144"/>
      <c r="L653" s="144" t="str">
        <v>AOM_001795$Forage Plants--Forage Trees--Erythrina abyssinica</v>
      </c>
      <c r="M653" s="144" t="str" cm="1">
        <f t="array" ref="M653:N653">IF(L653&lt;&gt;"",_xlfn.TEXTSPLIT(L653, "$"),"")</f>
        <v>AOM_001795</v>
      </c>
      <c r="N653" s="144" t="str">
        <v>Forage Plants--Forage Trees--Erythrina abyssinica</v>
      </c>
      <c r="O653" s="144" t="str" cm="1">
        <f t="array" ref="O653">IF(L653&lt;&gt;"",_xlfn.CHOOSECOLS(_xlfn.TEXTSPLIT(N653,"--"),1),"")</f>
        <v>Forage Plants</v>
      </c>
      <c r="P653" s="144" t="str" cm="1">
        <f t="array" ref="P653">IF(L653&lt;&gt;"",IFERROR(_xlfn.CHOOSECOLS(_xlfn.TEXTSPLIT(N653,"--"),2),""),"")</f>
        <v>Forage Trees</v>
      </c>
      <c r="Q653" s="144" t="str">
        <f t="shared" si="54"/>
        <v>Erythrina abyssinica</v>
      </c>
    </row>
    <row r="654" spans="1:17" x14ac:dyDescent="0.35">
      <c r="A654" s="145"/>
      <c r="B654" s="145"/>
      <c r="C654" s="145"/>
      <c r="D654" s="145"/>
      <c r="E654" s="145" t="str">
        <f t="shared" si="53"/>
        <v/>
      </c>
      <c r="F654" s="145"/>
      <c r="G654" s="145"/>
      <c r="H654" s="145"/>
      <c r="I654" s="145"/>
      <c r="J654" s="145"/>
      <c r="K654" s="145"/>
      <c r="L654" s="145" t="str">
        <v>AOM_001144$Forage Plants--Forage Trees--Euclea schimperi</v>
      </c>
      <c r="M654" s="145" t="str" cm="1">
        <f t="array" ref="M654:N654">IF(L654&lt;&gt;"",_xlfn.TEXTSPLIT(L654, "$"),"")</f>
        <v>AOM_001144</v>
      </c>
      <c r="N654" s="145" t="str">
        <v>Forage Plants--Forage Trees--Euclea schimperi</v>
      </c>
      <c r="O654" s="145" t="str" cm="1">
        <f t="array" ref="O654">IF(L654&lt;&gt;"",_xlfn.CHOOSECOLS(_xlfn.TEXTSPLIT(N654,"--"),1),"")</f>
        <v>Forage Plants</v>
      </c>
      <c r="P654" s="145" t="str" cm="1">
        <f t="array" ref="P654">IF(L654&lt;&gt;"",IFERROR(_xlfn.CHOOSECOLS(_xlfn.TEXTSPLIT(N654,"--"),2),""),"")</f>
        <v>Forage Trees</v>
      </c>
      <c r="Q654" s="145" t="str">
        <f t="shared" si="54"/>
        <v>Euclea schimperi</v>
      </c>
    </row>
    <row r="655" spans="1:17" x14ac:dyDescent="0.35">
      <c r="A655" s="144"/>
      <c r="B655" s="144"/>
      <c r="C655" s="144"/>
      <c r="D655" s="144"/>
      <c r="E655" s="144" t="str">
        <f t="shared" si="53"/>
        <v/>
      </c>
      <c r="F655" s="144"/>
      <c r="G655" s="144"/>
      <c r="H655" s="144"/>
      <c r="I655" s="144"/>
      <c r="J655" s="144"/>
      <c r="K655" s="144"/>
      <c r="L655" s="144" t="str">
        <v>AOM_001145$Forage Plants--Forage Trees--Faidherbia albida</v>
      </c>
      <c r="M655" s="144" t="str" cm="1">
        <f t="array" ref="M655:N655">IF(L655&lt;&gt;"",_xlfn.TEXTSPLIT(L655, "$"),"")</f>
        <v>AOM_001145</v>
      </c>
      <c r="N655" s="144" t="str">
        <v>Forage Plants--Forage Trees--Faidherbia albida</v>
      </c>
      <c r="O655" s="144" t="str" cm="1">
        <f t="array" ref="O655">IF(L655&lt;&gt;"",_xlfn.CHOOSECOLS(_xlfn.TEXTSPLIT(N655,"--"),1),"")</f>
        <v>Forage Plants</v>
      </c>
      <c r="P655" s="144" t="str" cm="1">
        <f t="array" ref="P655">IF(L655&lt;&gt;"",IFERROR(_xlfn.CHOOSECOLS(_xlfn.TEXTSPLIT(N655,"--"),2),""),"")</f>
        <v>Forage Trees</v>
      </c>
      <c r="Q655" s="144" t="str">
        <f t="shared" si="54"/>
        <v>Faidherbia albida</v>
      </c>
    </row>
    <row r="656" spans="1:17" x14ac:dyDescent="0.35">
      <c r="A656" s="145"/>
      <c r="B656" s="145"/>
      <c r="C656" s="145"/>
      <c r="D656" s="145"/>
      <c r="E656" s="145" t="str">
        <f t="shared" si="53"/>
        <v/>
      </c>
      <c r="F656" s="145"/>
      <c r="G656" s="145"/>
      <c r="H656" s="145"/>
      <c r="I656" s="145"/>
      <c r="J656" s="145"/>
      <c r="K656" s="145"/>
      <c r="L656" s="145" t="str">
        <v>AOM_001145$Forage Plants--Forage Trees--White Acacia</v>
      </c>
      <c r="M656" s="145" t="str" cm="1">
        <f t="array" ref="M656:N656">IF(L656&lt;&gt;"",_xlfn.TEXTSPLIT(L656, "$"),"")</f>
        <v>AOM_001145</v>
      </c>
      <c r="N656" s="145" t="str">
        <v>Forage Plants--Forage Trees--White Acacia</v>
      </c>
      <c r="O656" s="145" t="str" cm="1">
        <f t="array" ref="O656">IF(L656&lt;&gt;"",_xlfn.CHOOSECOLS(_xlfn.TEXTSPLIT(N656,"--"),1),"")</f>
        <v>Forage Plants</v>
      </c>
      <c r="P656" s="145" t="str" cm="1">
        <f t="array" ref="P656">IF(L656&lt;&gt;"",IFERROR(_xlfn.CHOOSECOLS(_xlfn.TEXTSPLIT(N656,"--"),2),""),"")</f>
        <v>Forage Trees</v>
      </c>
      <c r="Q656" s="145" t="str">
        <f t="shared" si="54"/>
        <v>White Acacia</v>
      </c>
    </row>
    <row r="657" spans="1:17" x14ac:dyDescent="0.35">
      <c r="A657" s="144"/>
      <c r="B657" s="144"/>
      <c r="C657" s="144"/>
      <c r="D657" s="144"/>
      <c r="E657" s="144" t="str">
        <f t="shared" si="53"/>
        <v/>
      </c>
      <c r="F657" s="144"/>
      <c r="G657" s="144"/>
      <c r="H657" s="144"/>
      <c r="I657" s="144"/>
      <c r="J657" s="144"/>
      <c r="K657" s="144"/>
      <c r="L657" s="144" t="str">
        <v>AOM_001145$Forage Plants--Forage Trees--Acacia albida</v>
      </c>
      <c r="M657" s="144" t="str" cm="1">
        <f t="array" ref="M657:N657">IF(L657&lt;&gt;"",_xlfn.TEXTSPLIT(L657, "$"),"")</f>
        <v>AOM_001145</v>
      </c>
      <c r="N657" s="144" t="str">
        <v>Forage Plants--Forage Trees--Acacia albida</v>
      </c>
      <c r="O657" s="144" t="str" cm="1">
        <f t="array" ref="O657">IF(L657&lt;&gt;"",_xlfn.CHOOSECOLS(_xlfn.TEXTSPLIT(N657,"--"),1),"")</f>
        <v>Forage Plants</v>
      </c>
      <c r="P657" s="144" t="str" cm="1">
        <f t="array" ref="P657">IF(L657&lt;&gt;"",IFERROR(_xlfn.CHOOSECOLS(_xlfn.TEXTSPLIT(N657,"--"),2),""),"")</f>
        <v>Forage Trees</v>
      </c>
      <c r="Q657" s="144" t="str">
        <f t="shared" si="54"/>
        <v>Acacia albida</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albida--Faidherbia albida Pods</v>
      </c>
      <c r="M658" s="145" t="str" cm="1">
        <f t="array" ref="M658:N658">IF(L658&lt;&gt;"",_xlfn.TEXTSPLIT(L658, "$"),"")</f>
        <v>AOM_002049</v>
      </c>
      <c r="N658" s="145" t="str">
        <v>Forage Plants--Forage Trees--Faidherbia albida--Faidherbia albida Pods</v>
      </c>
      <c r="O658" s="145" t="str" cm="1">
        <f t="array" ref="O658">IF(L658&lt;&gt;"",_xlfn.CHOOSECOLS(_xlfn.TEXTSPLIT(N658,"--"),1),"")</f>
        <v>Forage Plants</v>
      </c>
      <c r="P658" s="145" t="str" cm="1">
        <f t="array" ref="P658">IF(L658&lt;&gt;"",IFERROR(_xlfn.CHOOSECOLS(_xlfn.TEXTSPLIT(N658,"--"),2),""),"")</f>
        <v>Forage Trees</v>
      </c>
      <c r="Q658" s="145" t="str">
        <f t="shared" si="54"/>
        <v>Faidherbia albida--Faidherbia albida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albida--White Acacia Pods</v>
      </c>
      <c r="M659" s="144" t="str" cm="1">
        <f t="array" ref="M659:N659">IF(L659&lt;&gt;"",_xlfn.TEXTSPLIT(L659, "$"),"")</f>
        <v>AOM_002049</v>
      </c>
      <c r="N659" s="144" t="str">
        <v>Forage Plants--Forage Trees--Faidherbia albida--White Acacia Pods</v>
      </c>
      <c r="O659" s="144" t="str" cm="1">
        <f t="array" ref="O659">IF(L659&lt;&gt;"",_xlfn.CHOOSECOLS(_xlfn.TEXTSPLIT(N659,"--"),1),"")</f>
        <v>Forage Plants</v>
      </c>
      <c r="P659" s="144" t="str" cm="1">
        <f t="array" ref="P659">IF(L659&lt;&gt;"",IFERROR(_xlfn.CHOOSECOLS(_xlfn.TEXTSPLIT(N659,"--"),2),""),"")</f>
        <v>Forage Trees</v>
      </c>
      <c r="Q659" s="144" t="str">
        <f t="shared" si="54"/>
        <v>Faidherbia albida--White Acacia Pods</v>
      </c>
    </row>
    <row r="660" spans="1:17" x14ac:dyDescent="0.35">
      <c r="A660" s="145"/>
      <c r="B660" s="145"/>
      <c r="C660" s="145"/>
      <c r="D660" s="145"/>
      <c r="E660" s="145" t="str">
        <f t="shared" si="53"/>
        <v/>
      </c>
      <c r="F660" s="145"/>
      <c r="G660" s="145"/>
      <c r="H660" s="145"/>
      <c r="I660" s="145"/>
      <c r="J660" s="145"/>
      <c r="K660" s="145"/>
      <c r="L660" s="145" t="str">
        <v>AOM_002049$Forage Plants--Forage Trees--Faidherbia albida--Acacia albida Pods</v>
      </c>
      <c r="M660" s="145" t="str" cm="1">
        <f t="array" ref="M660:N660">IF(L660&lt;&gt;"",_xlfn.TEXTSPLIT(L660, "$"),"")</f>
        <v>AOM_002049</v>
      </c>
      <c r="N660" s="145" t="str">
        <v>Forage Plants--Forage Trees--Faidherbia albida--Acacia albida Pods</v>
      </c>
      <c r="O660" s="145" t="str" cm="1">
        <f t="array" ref="O660">IF(L660&lt;&gt;"",_xlfn.CHOOSECOLS(_xlfn.TEXTSPLIT(N660,"--"),1),"")</f>
        <v>Forage Plants</v>
      </c>
      <c r="P660" s="145" t="str" cm="1">
        <f t="array" ref="P660">IF(L660&lt;&gt;"",IFERROR(_xlfn.CHOOSECOLS(_xlfn.TEXTSPLIT(N660,"--"),2),""),"")</f>
        <v>Forage Trees</v>
      </c>
      <c r="Q660" s="145" t="str">
        <f t="shared" si="54"/>
        <v>Faidherbia albida--Acacia albida Pods</v>
      </c>
    </row>
    <row r="661" spans="1:17" x14ac:dyDescent="0.35">
      <c r="A661" s="144"/>
      <c r="B661" s="144"/>
      <c r="C661" s="144"/>
      <c r="D661" s="144"/>
      <c r="E661" s="144" t="str">
        <f t="shared" si="53"/>
        <v/>
      </c>
      <c r="F661" s="144"/>
      <c r="G661" s="144"/>
      <c r="H661" s="144"/>
      <c r="I661" s="144"/>
      <c r="J661" s="144"/>
      <c r="K661" s="144"/>
      <c r="L661" s="144" t="str">
        <v>AOM_001588$Forage Plants--Forage Trees--Ficus spp</v>
      </c>
      <c r="M661" s="144" t="str" cm="1">
        <f t="array" ref="M661:N661">IF(L661&lt;&gt;"",_xlfn.TEXTSPLIT(L661, "$"),"")</f>
        <v>AOM_001588</v>
      </c>
      <c r="N661" s="144" t="str">
        <v>Forage Plants--Forage Trees--Ficus spp</v>
      </c>
      <c r="O661" s="144" t="str" cm="1">
        <f t="array" ref="O661">IF(L661&lt;&gt;"",_xlfn.CHOOSECOLS(_xlfn.TEXTSPLIT(N661,"--"),1),"")</f>
        <v>Forage Plants</v>
      </c>
      <c r="P661" s="144" t="str" cm="1">
        <f t="array" ref="P661">IF(L661&lt;&gt;"",IFERROR(_xlfn.CHOOSECOLS(_xlfn.TEXTSPLIT(N661,"--"),2),""),"")</f>
        <v>Forage Trees</v>
      </c>
      <c r="Q661" s="144" t="str">
        <f t="shared" si="54"/>
        <v>Ficus spp</v>
      </c>
    </row>
    <row r="662" spans="1:17" x14ac:dyDescent="0.35">
      <c r="A662" s="145"/>
      <c r="B662" s="145"/>
      <c r="C662" s="145"/>
      <c r="D662" s="145"/>
      <c r="E662" s="145" t="str">
        <f t="shared" si="53"/>
        <v/>
      </c>
      <c r="F662" s="145"/>
      <c r="G662" s="145"/>
      <c r="H662" s="145"/>
      <c r="I662" s="145"/>
      <c r="J662" s="145"/>
      <c r="K662" s="145"/>
      <c r="L662" s="145" t="str">
        <v>AOM_002053$Forage Plants--Forage Trees--Ficus natalensis Leaves</v>
      </c>
      <c r="M662" s="145" t="str" cm="1">
        <f t="array" ref="M662:N662">IF(L662&lt;&gt;"",_xlfn.TEXTSPLIT(L662, "$"),"")</f>
        <v>AOM_002053</v>
      </c>
      <c r="N662" s="145" t="str">
        <v>Forage Plants--Forage Trees--Ficus natalensis Leaves</v>
      </c>
      <c r="O662" s="145" t="str" cm="1">
        <f t="array" ref="O662">IF(L662&lt;&gt;"",_xlfn.CHOOSECOLS(_xlfn.TEXTSPLIT(N662,"--"),1),"")</f>
        <v>Forage Plants</v>
      </c>
      <c r="P662" s="145" t="str" cm="1">
        <f t="array" ref="P662">IF(L662&lt;&gt;"",IFERROR(_xlfn.CHOOSECOLS(_xlfn.TEXTSPLIT(N662,"--"),2),""),"")</f>
        <v>Forage Trees</v>
      </c>
      <c r="Q662" s="145" t="str">
        <f t="shared" si="54"/>
        <v>Ficus natalensis Leaves</v>
      </c>
    </row>
    <row r="663" spans="1:17" x14ac:dyDescent="0.35">
      <c r="A663" s="144"/>
      <c r="B663" s="144"/>
      <c r="C663" s="144"/>
      <c r="D663" s="144"/>
      <c r="E663" s="144" t="str">
        <f t="shared" si="53"/>
        <v/>
      </c>
      <c r="F663" s="144"/>
      <c r="G663" s="144"/>
      <c r="H663" s="144"/>
      <c r="I663" s="144"/>
      <c r="J663" s="144"/>
      <c r="K663" s="144"/>
      <c r="L663" s="144" t="str">
        <v>AOM_002054$Forage Plants--Forage Trees--Ficus polita</v>
      </c>
      <c r="M663" s="144" t="str" cm="1">
        <f t="array" ref="M663:N663">IF(L663&lt;&gt;"",_xlfn.TEXTSPLIT(L663, "$"),"")</f>
        <v>AOM_002054</v>
      </c>
      <c r="N663" s="144" t="str">
        <v>Forage Plants--Forage Trees--Ficus polita</v>
      </c>
      <c r="O663" s="144" t="str" cm="1">
        <f t="array" ref="O663">IF(L663&lt;&gt;"",_xlfn.CHOOSECOLS(_xlfn.TEXTSPLIT(N663,"--"),1),"")</f>
        <v>Forage Plants</v>
      </c>
      <c r="P663" s="144" t="str" cm="1">
        <f t="array" ref="P663">IF(L663&lt;&gt;"",IFERROR(_xlfn.CHOOSECOLS(_xlfn.TEXTSPLIT(N663,"--"),2),""),"")</f>
        <v>Forage Trees</v>
      </c>
      <c r="Q663" s="144" t="str">
        <f t="shared" si="54"/>
        <v>Ficus polita</v>
      </c>
    </row>
    <row r="664" spans="1:17" x14ac:dyDescent="0.35">
      <c r="A664" s="145"/>
      <c r="B664" s="145"/>
      <c r="C664" s="145"/>
      <c r="D664" s="145"/>
      <c r="E664" s="145" t="str">
        <f t="shared" si="53"/>
        <v/>
      </c>
      <c r="F664" s="145"/>
      <c r="G664" s="145"/>
      <c r="H664" s="145"/>
      <c r="I664" s="145"/>
      <c r="J664" s="145"/>
      <c r="K664" s="145"/>
      <c r="L664" s="145" t="str">
        <v>AOM_001148$Forage Plants--Forage Trees--Ficus thonningii --Ficus thonningii Leaves</v>
      </c>
      <c r="M664" s="145" t="str" cm="1">
        <f t="array" ref="M664:N664">IF(L664&lt;&gt;"",_xlfn.TEXTSPLIT(L664, "$"),"")</f>
        <v>AOM_001148</v>
      </c>
      <c r="N664" s="145" t="str">
        <v>Forage Plants--Forage Trees--Ficus thonningii --Ficus thonningii Leaves</v>
      </c>
      <c r="O664" s="145" t="str" cm="1">
        <f t="array" ref="O664">IF(L664&lt;&gt;"",_xlfn.CHOOSECOLS(_xlfn.TEXTSPLIT(N664,"--"),1),"")</f>
        <v>Forage Plants</v>
      </c>
      <c r="P664" s="145" t="str" cm="1">
        <f t="array" ref="P664">IF(L664&lt;&gt;"",IFERROR(_xlfn.CHOOSECOLS(_xlfn.TEXTSPLIT(N664,"--"),2),""),"")</f>
        <v>Forage Trees</v>
      </c>
      <c r="Q664" s="145" t="str">
        <f t="shared" si="54"/>
        <v>Ficus thonningii --Ficus thonningii Leaves</v>
      </c>
    </row>
    <row r="665" spans="1:17" x14ac:dyDescent="0.35">
      <c r="A665" s="144"/>
      <c r="B665" s="144"/>
      <c r="C665" s="144"/>
      <c r="D665" s="144"/>
      <c r="E665" s="144" t="str">
        <f t="shared" si="53"/>
        <v/>
      </c>
      <c r="F665" s="144"/>
      <c r="G665" s="144"/>
      <c r="H665" s="144"/>
      <c r="I665" s="144"/>
      <c r="J665" s="144"/>
      <c r="K665" s="144"/>
      <c r="L665" s="144" t="str">
        <v>AOM_001800$Forage Plants--Forage Trees--Gliciridia sepium--Gliciridia sepium Leaves</v>
      </c>
      <c r="M665" s="144" t="str" cm="1">
        <f t="array" ref="M665:N665">IF(L665&lt;&gt;"",_xlfn.TEXTSPLIT(L665, "$"),"")</f>
        <v>AOM_001800</v>
      </c>
      <c r="N665" s="144" t="str">
        <v>Forage Plants--Forage Trees--Gliciridia sepium--Gliciridia sepium Leaves</v>
      </c>
      <c r="O665" s="144" t="str" cm="1">
        <f t="array" ref="O665">IF(L665&lt;&gt;"",_xlfn.CHOOSECOLS(_xlfn.TEXTSPLIT(N665,"--"),1),"")</f>
        <v>Forage Plants</v>
      </c>
      <c r="P665" s="144" t="str" cm="1">
        <f t="array" ref="P665">IF(L665&lt;&gt;"",IFERROR(_xlfn.CHOOSECOLS(_xlfn.TEXTSPLIT(N665,"--"),2),""),"")</f>
        <v>Forage Trees</v>
      </c>
      <c r="Q665" s="144" t="str">
        <f t="shared" si="54"/>
        <v>Gliciridia sepium--Gliciridia sepium Leaves</v>
      </c>
    </row>
    <row r="666" spans="1:17" x14ac:dyDescent="0.35">
      <c r="A666" s="145"/>
      <c r="B666" s="145"/>
      <c r="C666" s="145"/>
      <c r="D666" s="145"/>
      <c r="E666" s="145" t="str">
        <f t="shared" si="53"/>
        <v/>
      </c>
      <c r="F666" s="145"/>
      <c r="G666" s="145"/>
      <c r="H666" s="145"/>
      <c r="I666" s="145"/>
      <c r="J666" s="145"/>
      <c r="K666" s="145"/>
      <c r="L666" s="145" t="str">
        <v>AOM_001797$Forage Plants--Forage Trees--Gliciridia sepium</v>
      </c>
      <c r="M666" s="145" t="str" cm="1">
        <f t="array" ref="M666:N666">IF(L666&lt;&gt;"",_xlfn.TEXTSPLIT(L666, "$"),"")</f>
        <v>AOM_001797</v>
      </c>
      <c r="N666" s="145" t="str">
        <v>Forage Plants--Forage Trees--Gliciridia sepium</v>
      </c>
      <c r="O666" s="145" t="str" cm="1">
        <f t="array" ref="O666">IF(L666&lt;&gt;"",_xlfn.CHOOSECOLS(_xlfn.TEXTSPLIT(N666,"--"),1),"")</f>
        <v>Forage Plants</v>
      </c>
      <c r="P666" s="145" t="str" cm="1">
        <f t="array" ref="P666">IF(L666&lt;&gt;"",IFERROR(_xlfn.CHOOSECOLS(_xlfn.TEXTSPLIT(N666,"--"),2),""),"")</f>
        <v>Forage Trees</v>
      </c>
      <c r="Q666" s="145" t="str">
        <f t="shared" si="54"/>
        <v>Gliciridia sepium</v>
      </c>
    </row>
    <row r="667" spans="1:17" x14ac:dyDescent="0.35">
      <c r="A667" s="144"/>
      <c r="B667" s="144"/>
      <c r="C667" s="144"/>
      <c r="D667" s="144"/>
      <c r="E667" s="144" t="str">
        <f t="shared" si="53"/>
        <v/>
      </c>
      <c r="F667" s="144"/>
      <c r="G667" s="144"/>
      <c r="H667" s="144"/>
      <c r="I667" s="144"/>
      <c r="J667" s="144"/>
      <c r="K667" s="144"/>
      <c r="L667" s="144" t="str">
        <v>AOM_001150$Forage Plants--Forage Trees--Gliricidia sepium--Gliricidia sepium Leaves and Soft Twig</v>
      </c>
      <c r="M667" s="144" t="str" cm="1">
        <f t="array" ref="M667:N667">IF(L667&lt;&gt;"",_xlfn.TEXTSPLIT(L667, "$"),"")</f>
        <v>AOM_001150</v>
      </c>
      <c r="N667" s="144" t="str">
        <v>Forage Plants--Forage Trees--Gliricidia sepium--Gliricidia sepium Leaves and Soft Twig</v>
      </c>
      <c r="O667" s="144" t="str" cm="1">
        <f t="array" ref="O667">IF(L667&lt;&gt;"",_xlfn.CHOOSECOLS(_xlfn.TEXTSPLIT(N667,"--"),1),"")</f>
        <v>Forage Plants</v>
      </c>
      <c r="P667" s="144" t="str" cm="1">
        <f t="array" ref="P667">IF(L667&lt;&gt;"",IFERROR(_xlfn.CHOOSECOLS(_xlfn.TEXTSPLIT(N667,"--"),2),""),"")</f>
        <v>Forage Trees</v>
      </c>
      <c r="Q667" s="144" t="str">
        <f t="shared" si="54"/>
        <v>Gliricidia sepium--Gliricidia sepium Leaves and Soft Twig</v>
      </c>
    </row>
    <row r="668" spans="1:17" x14ac:dyDescent="0.35">
      <c r="A668" s="145"/>
      <c r="B668" s="145"/>
      <c r="C668" s="145"/>
      <c r="D668" s="145"/>
      <c r="E668" s="145" t="str">
        <f t="shared" si="53"/>
        <v/>
      </c>
      <c r="F668" s="145"/>
      <c r="G668" s="145"/>
      <c r="H668" s="145"/>
      <c r="I668" s="145"/>
      <c r="J668" s="145"/>
      <c r="K668" s="145"/>
      <c r="L668" s="145" t="str">
        <v>AOM_003083$Forage Plants--Forage Trees--Gmelina arborea--Gmelina arborea Leaves</v>
      </c>
      <c r="M668" s="145" t="str" cm="1">
        <f t="array" ref="M668:N668">IF(L668&lt;&gt;"",_xlfn.TEXTSPLIT(L668, "$"),"")</f>
        <v>AOM_003083</v>
      </c>
      <c r="N668" s="145" t="str">
        <v>Forage Plants--Forage Trees--Gmelina arborea--Gmelina arborea Leaves</v>
      </c>
      <c r="O668" s="145" t="str" cm="1">
        <f t="array" ref="O668">IF(L668&lt;&gt;"",_xlfn.CHOOSECOLS(_xlfn.TEXTSPLIT(N668,"--"),1),"")</f>
        <v>Forage Plants</v>
      </c>
      <c r="P668" s="145" t="str" cm="1">
        <f t="array" ref="P668">IF(L668&lt;&gt;"",IFERROR(_xlfn.CHOOSECOLS(_xlfn.TEXTSPLIT(N668,"--"),2),""),"")</f>
        <v>Forage Trees</v>
      </c>
      <c r="Q668" s="145" t="str">
        <f t="shared" si="54"/>
        <v>Gmelina arborea--Gmelina arborea Leaves</v>
      </c>
    </row>
    <row r="669" spans="1:17" x14ac:dyDescent="0.35">
      <c r="A669" s="144"/>
      <c r="B669" s="144"/>
      <c r="C669" s="144"/>
      <c r="D669" s="144"/>
      <c r="E669" s="144" t="str">
        <f t="shared" si="53"/>
        <v/>
      </c>
      <c r="F669" s="144"/>
      <c r="G669" s="144"/>
      <c r="H669" s="144"/>
      <c r="I669" s="144"/>
      <c r="J669" s="144"/>
      <c r="K669" s="144"/>
      <c r="L669" s="144" t="str">
        <v>AOM_001967$Forage Plants--Forage Trees--Grewia spp.</v>
      </c>
      <c r="M669" s="144" t="str" cm="1">
        <f t="array" ref="M669:N669">IF(L669&lt;&gt;"",_xlfn.TEXTSPLIT(L669, "$"),"")</f>
        <v>AOM_001967</v>
      </c>
      <c r="N669" s="144" t="str">
        <v>Forage Plants--Forage Trees--Grewia spp.</v>
      </c>
      <c r="O669" s="144" t="str" cm="1">
        <f t="array" ref="O669">IF(L669&lt;&gt;"",_xlfn.CHOOSECOLS(_xlfn.TEXTSPLIT(N669,"--"),1),"")</f>
        <v>Forage Plants</v>
      </c>
      <c r="P669" s="144" t="str" cm="1">
        <f t="array" ref="P669">IF(L669&lt;&gt;"",IFERROR(_xlfn.CHOOSECOLS(_xlfn.TEXTSPLIT(N669,"--"),2),""),"")</f>
        <v>Forage Trees</v>
      </c>
      <c r="Q669" s="144" t="str">
        <f t="shared" si="54"/>
        <v>Grewia spp.</v>
      </c>
    </row>
    <row r="670" spans="1:17" x14ac:dyDescent="0.35">
      <c r="A670" s="145"/>
      <c r="B670" s="145"/>
      <c r="C670" s="145"/>
      <c r="D670" s="145"/>
      <c r="E670" s="145" t="str">
        <f t="shared" si="53"/>
        <v/>
      </c>
      <c r="F670" s="145"/>
      <c r="G670" s="145"/>
      <c r="H670" s="145"/>
      <c r="I670" s="145"/>
      <c r="J670" s="145"/>
      <c r="K670" s="145"/>
      <c r="L670" s="145" t="str">
        <v>AOM_002090$Forage Plants--Forage Trees--Harissonia abyssinica--Harissonia abyssinica Leaves</v>
      </c>
      <c r="M670" s="145" t="str" cm="1">
        <f t="array" ref="M670:N670">IF(L670&lt;&gt;"",_xlfn.TEXTSPLIT(L670, "$"),"")</f>
        <v>AOM_002090</v>
      </c>
      <c r="N670" s="145" t="str">
        <v>Forage Plants--Forage Trees--Harissonia abyssinica--Harissonia abyssinica Leaves</v>
      </c>
      <c r="O670" s="145" t="str" cm="1">
        <f t="array" ref="O670">IF(L670&lt;&gt;"",_xlfn.CHOOSECOLS(_xlfn.TEXTSPLIT(N670,"--"),1),"")</f>
        <v>Forage Plants</v>
      </c>
      <c r="P670" s="145" t="str" cm="1">
        <f t="array" ref="P670">IF(L670&lt;&gt;"",IFERROR(_xlfn.CHOOSECOLS(_xlfn.TEXTSPLIT(N670,"--"),2),""),"")</f>
        <v>Forage Trees</v>
      </c>
      <c r="Q670" s="145" t="str">
        <f t="shared" si="54"/>
        <v>Harissonia abyssinica--Harissonia abyssinica Leaves</v>
      </c>
    </row>
    <row r="671" spans="1:17" x14ac:dyDescent="0.35">
      <c r="A671" s="144"/>
      <c r="B671" s="144"/>
      <c r="C671" s="144"/>
      <c r="D671" s="144"/>
      <c r="E671" s="144" t="str">
        <f t="shared" si="53"/>
        <v/>
      </c>
      <c r="F671" s="144"/>
      <c r="G671" s="144"/>
      <c r="H671" s="144"/>
      <c r="I671" s="144"/>
      <c r="J671" s="144"/>
      <c r="K671" s="144"/>
      <c r="L671" s="144" t="str">
        <v>AOM_001153$Forage Plants--Forage Trees--Hoodia gordonii</v>
      </c>
      <c r="M671" s="144" t="str" cm="1">
        <f t="array" ref="M671:N671">IF(L671&lt;&gt;"",_xlfn.TEXTSPLIT(L671, "$"),"")</f>
        <v>AOM_001153</v>
      </c>
      <c r="N671" s="144" t="str">
        <v>Forage Plants--Forage Trees--Hoodia gordonii</v>
      </c>
      <c r="O671" s="144" t="str" cm="1">
        <f t="array" ref="O671">IF(L671&lt;&gt;"",_xlfn.CHOOSECOLS(_xlfn.TEXTSPLIT(N671,"--"),1),"")</f>
        <v>Forage Plants</v>
      </c>
      <c r="P671" s="144" t="str" cm="1">
        <f t="array" ref="P671">IF(L671&lt;&gt;"",IFERROR(_xlfn.CHOOSECOLS(_xlfn.TEXTSPLIT(N671,"--"),2),""),"")</f>
        <v>Forage Trees</v>
      </c>
      <c r="Q671" s="144" t="str">
        <f t="shared" si="54"/>
        <v>Hoodia gordonii</v>
      </c>
    </row>
    <row r="672" spans="1:17" x14ac:dyDescent="0.35">
      <c r="A672" s="145"/>
      <c r="B672" s="145"/>
      <c r="C672" s="145"/>
      <c r="D672" s="145"/>
      <c r="E672" s="145" t="str">
        <f t="shared" si="53"/>
        <v/>
      </c>
      <c r="F672" s="145"/>
      <c r="G672" s="145"/>
      <c r="H672" s="145"/>
      <c r="I672" s="145"/>
      <c r="J672" s="145"/>
      <c r="K672" s="145"/>
      <c r="L672" s="145" t="str">
        <v>AOM_001154$Forage Plants--Forage Trees--Jatropha curcas--Jatropha curcas Kernel</v>
      </c>
      <c r="M672" s="145" t="str" cm="1">
        <f t="array" ref="M672:N672">IF(L672&lt;&gt;"",_xlfn.TEXTSPLIT(L672, "$"),"")</f>
        <v>AOM_001154</v>
      </c>
      <c r="N672" s="145" t="str">
        <v>Forage Plants--Forage Trees--Jatropha curcas--Jatropha curcas Kernel</v>
      </c>
      <c r="O672" s="145" t="str" cm="1">
        <f t="array" ref="O672">IF(L672&lt;&gt;"",_xlfn.CHOOSECOLS(_xlfn.TEXTSPLIT(N672,"--"),1),"")</f>
        <v>Forage Plants</v>
      </c>
      <c r="P672" s="145" t="str" cm="1">
        <f t="array" ref="P672">IF(L672&lt;&gt;"",IFERROR(_xlfn.CHOOSECOLS(_xlfn.TEXTSPLIT(N672,"--"),2),""),"")</f>
        <v>Forage Trees</v>
      </c>
      <c r="Q672" s="145" t="str">
        <f t="shared" si="54"/>
        <v>Jatropha curcas--Jatropha curcas Kernel</v>
      </c>
    </row>
    <row r="673" spans="1:17" x14ac:dyDescent="0.35">
      <c r="A673" s="144"/>
      <c r="B673" s="144"/>
      <c r="C673" s="144"/>
      <c r="D673" s="144"/>
      <c r="E673" s="144" t="str">
        <f t="shared" si="53"/>
        <v/>
      </c>
      <c r="F673" s="144"/>
      <c r="G673" s="144"/>
      <c r="H673" s="144"/>
      <c r="I673" s="144"/>
      <c r="J673" s="144"/>
      <c r="K673" s="144"/>
      <c r="L673" s="144" t="str">
        <v>AOM_001156$Forage Plants--Forage Trees--Jatropha curcas--Jatropha curcas Seed</v>
      </c>
      <c r="M673" s="144" t="str" cm="1">
        <f t="array" ref="M673:N673">IF(L673&lt;&gt;"",_xlfn.TEXTSPLIT(L673, "$"),"")</f>
        <v>AOM_001156</v>
      </c>
      <c r="N673" s="144" t="str">
        <v>Forage Plants--Forage Trees--Jatropha curcas--Jatropha curcas Seed</v>
      </c>
      <c r="O673" s="144" t="str" cm="1">
        <f t="array" ref="O673">IF(L673&lt;&gt;"",_xlfn.CHOOSECOLS(_xlfn.TEXTSPLIT(N673,"--"),1),"")</f>
        <v>Forage Plants</v>
      </c>
      <c r="P673" s="144" t="str" cm="1">
        <f t="array" ref="P673">IF(L673&lt;&gt;"",IFERROR(_xlfn.CHOOSECOLS(_xlfn.TEXTSPLIT(N673,"--"),2),""),"")</f>
        <v>Forage Trees</v>
      </c>
      <c r="Q673" s="144" t="str">
        <f t="shared" si="54"/>
        <v>Jatropha curcas--Jatropha curcas Seed</v>
      </c>
    </row>
    <row r="674" spans="1:17" x14ac:dyDescent="0.35">
      <c r="A674" s="145"/>
      <c r="B674" s="145"/>
      <c r="C674" s="145"/>
      <c r="D674" s="145"/>
      <c r="E674" s="145" t="str">
        <f t="shared" si="53"/>
        <v/>
      </c>
      <c r="F674" s="145"/>
      <c r="G674" s="145"/>
      <c r="H674" s="145"/>
      <c r="I674" s="145"/>
      <c r="J674" s="145"/>
      <c r="K674" s="145"/>
      <c r="L674" s="145" t="str">
        <v>AOM_000710$Forage Plants--Forage Trees--Leucaena leucocephala</v>
      </c>
      <c r="M674" s="145" t="str" cm="1">
        <f t="array" ref="M674:N674">IF(L674&lt;&gt;"",_xlfn.TEXTSPLIT(L674, "$"),"")</f>
        <v>AOM_000710</v>
      </c>
      <c r="N674" s="145" t="str">
        <v>Forage Plants--Forage Trees--Leucaena leucocephala</v>
      </c>
      <c r="O674" s="145" t="str" cm="1">
        <f t="array" ref="O674">IF(L674&lt;&gt;"",_xlfn.CHOOSECOLS(_xlfn.TEXTSPLIT(N674,"--"),1),"")</f>
        <v>Forage Plants</v>
      </c>
      <c r="P674" s="145" t="str" cm="1">
        <f t="array" ref="P674">IF(L674&lt;&gt;"",IFERROR(_xlfn.CHOOSECOLS(_xlfn.TEXTSPLIT(N674,"--"),2),""),"")</f>
        <v>Forage Trees</v>
      </c>
      <c r="Q674" s="145" t="str">
        <f t="shared" si="54"/>
        <v>Leucaena leucocephala</v>
      </c>
    </row>
    <row r="675" spans="1:17" x14ac:dyDescent="0.35">
      <c r="A675" s="144"/>
      <c r="B675" s="144"/>
      <c r="C675" s="144"/>
      <c r="D675" s="144"/>
      <c r="E675" s="144" t="str">
        <f t="shared" si="53"/>
        <v/>
      </c>
      <c r="F675" s="144"/>
      <c r="G675" s="144"/>
      <c r="H675" s="144"/>
      <c r="I675" s="144"/>
      <c r="J675" s="144"/>
      <c r="K675" s="144"/>
      <c r="L675" s="144" t="str">
        <v>AOM_000710$Forage Plants--Forage Trees--Leucaena glauca</v>
      </c>
      <c r="M675" s="144" t="str" cm="1">
        <f t="array" ref="M675:N675">IF(L675&lt;&gt;"",_xlfn.TEXTSPLIT(L675, "$"),"")</f>
        <v>AOM_000710</v>
      </c>
      <c r="N675" s="144" t="str">
        <v>Forage Plants--Forage Trees--Leucaena glauca</v>
      </c>
      <c r="O675" s="144" t="str" cm="1">
        <f t="array" ref="O675">IF(L675&lt;&gt;"",_xlfn.CHOOSECOLS(_xlfn.TEXTSPLIT(N675,"--"),1),"")</f>
        <v>Forage Plants</v>
      </c>
      <c r="P675" s="144" t="str" cm="1">
        <f t="array" ref="P675">IF(L675&lt;&gt;"",IFERROR(_xlfn.CHOOSECOLS(_xlfn.TEXTSPLIT(N675,"--"),2),""),"")</f>
        <v>Forage Trees</v>
      </c>
      <c r="Q675" s="144" t="str">
        <f t="shared" si="54"/>
        <v>Leucaena glauca</v>
      </c>
    </row>
    <row r="676" spans="1:17" x14ac:dyDescent="0.35">
      <c r="A676" s="145"/>
      <c r="B676" s="145"/>
      <c r="C676" s="145"/>
      <c r="D676" s="145"/>
      <c r="E676" s="145" t="str">
        <f t="shared" si="53"/>
        <v/>
      </c>
      <c r="F676" s="145"/>
      <c r="G676" s="145"/>
      <c r="H676" s="145"/>
      <c r="I676" s="145"/>
      <c r="J676" s="145"/>
      <c r="K676" s="145"/>
      <c r="L676" s="145" t="str">
        <v>AOM_001672$Forage Plants--Forage Trees--Leucaena leucocephala--Leucaena leucocephala Leaves</v>
      </c>
      <c r="M676" s="145" t="str" cm="1">
        <f t="array" ref="M676:N676">IF(L676&lt;&gt;"",_xlfn.TEXTSPLIT(L676, "$"),"")</f>
        <v>AOM_001672</v>
      </c>
      <c r="N676" s="145" t="str">
        <v>Forage Plants--Forage Trees--Leucaena leucocephala--Leucaena leucocephala Leaves</v>
      </c>
      <c r="O676" s="145" t="str" cm="1">
        <f t="array" ref="O676">IF(L676&lt;&gt;"",_xlfn.CHOOSECOLS(_xlfn.TEXTSPLIT(N676,"--"),1),"")</f>
        <v>Forage Plants</v>
      </c>
      <c r="P676" s="145" t="str" cm="1">
        <f t="array" ref="P676">IF(L676&lt;&gt;"",IFERROR(_xlfn.CHOOSECOLS(_xlfn.TEXTSPLIT(N676,"--"),2),""),"")</f>
        <v>Forage Trees</v>
      </c>
      <c r="Q676" s="145" t="str">
        <f t="shared" si="54"/>
        <v>Leucaena leucocephala--Leucaena leucocephala Leaves</v>
      </c>
    </row>
    <row r="677" spans="1:17" x14ac:dyDescent="0.35">
      <c r="A677" s="144"/>
      <c r="B677" s="144"/>
      <c r="C677" s="144"/>
      <c r="D677" s="144"/>
      <c r="E677" s="144" t="str">
        <f t="shared" si="53"/>
        <v/>
      </c>
      <c r="F677" s="144"/>
      <c r="G677" s="144"/>
      <c r="H677" s="144"/>
      <c r="I677" s="144"/>
      <c r="J677" s="144"/>
      <c r="K677" s="144"/>
      <c r="L677" s="144" t="str">
        <v>AOM_001771$Forage Plants--Forage Trees--Leucaena pallida</v>
      </c>
      <c r="M677" s="144" t="str" cm="1">
        <f t="array" ref="M677:N677">IF(L677&lt;&gt;"",_xlfn.TEXTSPLIT(L677, "$"),"")</f>
        <v>AOM_001771</v>
      </c>
      <c r="N677" s="144" t="str">
        <v>Forage Plants--Forage Trees--Leucaena pallida</v>
      </c>
      <c r="O677" s="144" t="str" cm="1">
        <f t="array" ref="O677">IF(L677&lt;&gt;"",_xlfn.CHOOSECOLS(_xlfn.TEXTSPLIT(N677,"--"),1),"")</f>
        <v>Forage Plants</v>
      </c>
      <c r="P677" s="144" t="str" cm="1">
        <f t="array" ref="P677">IF(L677&lt;&gt;"",IFERROR(_xlfn.CHOOSECOLS(_xlfn.TEXTSPLIT(N677,"--"),2),""),"")</f>
        <v>Forage Trees</v>
      </c>
      <c r="Q677" s="144" t="str">
        <f t="shared" si="54"/>
        <v>Leucaena pallida</v>
      </c>
    </row>
    <row r="678" spans="1:17" x14ac:dyDescent="0.35">
      <c r="A678" s="145"/>
      <c r="B678" s="145"/>
      <c r="C678" s="145"/>
      <c r="D678" s="145"/>
      <c r="E678" s="145" t="str">
        <f t="shared" si="53"/>
        <v/>
      </c>
      <c r="F678" s="145"/>
      <c r="G678" s="145"/>
      <c r="H678" s="145"/>
      <c r="I678" s="145"/>
      <c r="J678" s="145"/>
      <c r="K678" s="145"/>
      <c r="L678" s="145" t="str">
        <v>AOM_001769$Forage Plants--Forage Trees--Leucaena pallida--Leucaena pallida Leaves</v>
      </c>
      <c r="M678" s="145" t="str" cm="1">
        <f t="array" ref="M678:N678">IF(L678&lt;&gt;"",_xlfn.TEXTSPLIT(L678, "$"),"")</f>
        <v>AOM_001769</v>
      </c>
      <c r="N678" s="145" t="str">
        <v>Forage Plants--Forage Trees--Leucaena pallida--Leucaena pallida Leaves</v>
      </c>
      <c r="O678" s="145" t="str" cm="1">
        <f t="array" ref="O678">IF(L678&lt;&gt;"",_xlfn.CHOOSECOLS(_xlfn.TEXTSPLIT(N678,"--"),1),"")</f>
        <v>Forage Plants</v>
      </c>
      <c r="P678" s="145" t="str" cm="1">
        <f t="array" ref="P678">IF(L678&lt;&gt;"",IFERROR(_xlfn.CHOOSECOLS(_xlfn.TEXTSPLIT(N678,"--"),2),""),"")</f>
        <v>Forage Trees</v>
      </c>
      <c r="Q678" s="145" t="str">
        <f t="shared" si="54"/>
        <v>Leucaena pallida--Leucaena pallida Leaves</v>
      </c>
    </row>
    <row r="679" spans="1:17" x14ac:dyDescent="0.35">
      <c r="A679" s="144"/>
      <c r="B679" s="144"/>
      <c r="C679" s="144"/>
      <c r="D679" s="144"/>
      <c r="E679" s="144" t="str">
        <f t="shared" si="53"/>
        <v/>
      </c>
      <c r="F679" s="144"/>
      <c r="G679" s="144"/>
      <c r="H679" s="144"/>
      <c r="I679" s="144"/>
      <c r="J679" s="144"/>
      <c r="K679" s="144"/>
      <c r="L679" s="144" t="str">
        <v>AOM_001979$Forage Plants--Forage Trees--Moringa oleifera--Moringa oleifera Leaves Extract</v>
      </c>
      <c r="M679" s="144" t="str" cm="1">
        <f t="array" ref="M679:N679">IF(L679&lt;&gt;"",_xlfn.TEXTSPLIT(L679, "$"),"")</f>
        <v>AOM_001979</v>
      </c>
      <c r="N679" s="144" t="str">
        <v>Forage Plants--Forage Trees--Moringa oleifera--Moringa oleifera Leaves Extract</v>
      </c>
      <c r="O679" s="144" t="str" cm="1">
        <f t="array" ref="O679">IF(L679&lt;&gt;"",_xlfn.CHOOSECOLS(_xlfn.TEXTSPLIT(N679,"--"),1),"")</f>
        <v>Forage Plants</v>
      </c>
      <c r="P679" s="144" t="str" cm="1">
        <f t="array" ref="P679">IF(L679&lt;&gt;"",IFERROR(_xlfn.CHOOSECOLS(_xlfn.TEXTSPLIT(N679,"--"),2),""),"")</f>
        <v>Forage Trees</v>
      </c>
      <c r="Q679" s="144" t="str">
        <f t="shared" si="54"/>
        <v>Moringa oleifera--Moringa oleifera Leaves Extract</v>
      </c>
    </row>
    <row r="680" spans="1:17" x14ac:dyDescent="0.35">
      <c r="A680" s="145"/>
      <c r="B680" s="145"/>
      <c r="C680" s="145"/>
      <c r="D680" s="145"/>
      <c r="E680" s="145" t="str">
        <f t="shared" si="53"/>
        <v/>
      </c>
      <c r="F680" s="145"/>
      <c r="G680" s="145"/>
      <c r="H680" s="145"/>
      <c r="I680" s="145"/>
      <c r="J680" s="145"/>
      <c r="K680" s="145"/>
      <c r="L680" s="145" t="str">
        <v>AOM_001152$Forage Plants--Forage Trees--Moringa oleifera</v>
      </c>
      <c r="M680" s="145" t="str" cm="1">
        <f t="array" ref="M680:N680">IF(L680&lt;&gt;"",_xlfn.TEXTSPLIT(L680, "$"),"")</f>
        <v>AOM_001152</v>
      </c>
      <c r="N680" s="145" t="str">
        <v>Forage Plants--Forage Trees--Moringa oleifera</v>
      </c>
      <c r="O680" s="145" t="str" cm="1">
        <f t="array" ref="O680">IF(L680&lt;&gt;"",_xlfn.CHOOSECOLS(_xlfn.TEXTSPLIT(N680,"--"),1),"")</f>
        <v>Forage Plants</v>
      </c>
      <c r="P680" s="145" t="str" cm="1">
        <f t="array" ref="P680">IF(L680&lt;&gt;"",IFERROR(_xlfn.CHOOSECOLS(_xlfn.TEXTSPLIT(N680,"--"),2),""),"")</f>
        <v>Forage Trees</v>
      </c>
      <c r="Q680" s="145" t="str">
        <f t="shared" si="54"/>
        <v>Moringa oleifera</v>
      </c>
    </row>
    <row r="681" spans="1:17" x14ac:dyDescent="0.35">
      <c r="A681" s="144"/>
      <c r="B681" s="144"/>
      <c r="C681" s="144"/>
      <c r="D681" s="144"/>
      <c r="E681" s="144" t="str">
        <f t="shared" si="53"/>
        <v/>
      </c>
      <c r="F681" s="144"/>
      <c r="G681" s="144"/>
      <c r="H681" s="144"/>
      <c r="I681" s="144"/>
      <c r="J681" s="144"/>
      <c r="K681" s="144"/>
      <c r="L681" s="144" t="str">
        <v>AOM_001791$Forage Plants--Forage Trees--Moringa stenopetala</v>
      </c>
      <c r="M681" s="144" t="str" cm="1">
        <f t="array" ref="M681:N681">IF(L681&lt;&gt;"",_xlfn.TEXTSPLIT(L681, "$"),"")</f>
        <v>AOM_001791</v>
      </c>
      <c r="N681" s="144" t="str">
        <v>Forage Plants--Forage Trees--Moringa stenopetala</v>
      </c>
      <c r="O681" s="144" t="str" cm="1">
        <f t="array" ref="O681">IF(L681&lt;&gt;"",_xlfn.CHOOSECOLS(_xlfn.TEXTSPLIT(N681,"--"),1),"")</f>
        <v>Forage Plants</v>
      </c>
      <c r="P681" s="144" t="str" cm="1">
        <f t="array" ref="P681">IF(L681&lt;&gt;"",IFERROR(_xlfn.CHOOSECOLS(_xlfn.TEXTSPLIT(N681,"--"),2),""),"")</f>
        <v>Forage Trees</v>
      </c>
      <c r="Q681" s="144" t="str">
        <f t="shared" si="54"/>
        <v>Moringa stenopetala</v>
      </c>
    </row>
    <row r="682" spans="1:17" x14ac:dyDescent="0.35">
      <c r="A682" s="145"/>
      <c r="B682" s="145"/>
      <c r="C682" s="145"/>
      <c r="D682" s="145"/>
      <c r="E682" s="145" t="str">
        <f t="shared" si="53"/>
        <v/>
      </c>
      <c r="F682" s="145"/>
      <c r="G682" s="145"/>
      <c r="H682" s="145"/>
      <c r="I682" s="145"/>
      <c r="J682" s="145"/>
      <c r="K682" s="145"/>
      <c r="L682" s="145" t="str">
        <v>AOM_001164$Forage Plants--Forage Trees--Mucuna pruriens--Mucuna pruriens Beans</v>
      </c>
      <c r="M682" s="145" t="str" cm="1">
        <f t="array" ref="M682:N682">IF(L682&lt;&gt;"",_xlfn.TEXTSPLIT(L682, "$"),"")</f>
        <v>AOM_001164</v>
      </c>
      <c r="N682" s="145" t="str">
        <v>Forage Plants--Forage Trees--Mucuna pruriens--Mucuna pruriens Beans</v>
      </c>
      <c r="O682" s="145" t="str" cm="1">
        <f t="array" ref="O682">IF(L682&lt;&gt;"",_xlfn.CHOOSECOLS(_xlfn.TEXTSPLIT(N682,"--"),1),"")</f>
        <v>Forage Plants</v>
      </c>
      <c r="P682" s="145" t="str" cm="1">
        <f t="array" ref="P682">IF(L682&lt;&gt;"",IFERROR(_xlfn.CHOOSECOLS(_xlfn.TEXTSPLIT(N682,"--"),2),""),"")</f>
        <v>Forage Trees</v>
      </c>
      <c r="Q682" s="145" t="str">
        <f t="shared" si="54"/>
        <v>Mucuna pruriens--Mucuna pruriens Beans</v>
      </c>
    </row>
    <row r="683" spans="1:17" x14ac:dyDescent="0.35">
      <c r="A683" s="144"/>
      <c r="B683" s="144"/>
      <c r="C683" s="144"/>
      <c r="D683" s="144"/>
      <c r="E683" s="144" t="str">
        <f t="shared" si="53"/>
        <v/>
      </c>
      <c r="F683" s="144"/>
      <c r="G683" s="144"/>
      <c r="H683" s="144"/>
      <c r="I683" s="144"/>
      <c r="J683" s="144"/>
      <c r="K683" s="144"/>
      <c r="L683" s="144" t="str">
        <v>AOM_000730$Forage Plants--Forage Trees--Olive--Olive Leaves</v>
      </c>
      <c r="M683" s="144" t="str" cm="1">
        <f t="array" ref="M683:N683">IF(L683&lt;&gt;"",_xlfn.TEXTSPLIT(L683, "$"),"")</f>
        <v>AOM_000730</v>
      </c>
      <c r="N683" s="144" t="str">
        <v>Forage Plants--Forage Trees--Olive--Olive Leaves</v>
      </c>
      <c r="O683" s="144" t="str" cm="1">
        <f t="array" ref="O683">IF(L683&lt;&gt;"",_xlfn.CHOOSECOLS(_xlfn.TEXTSPLIT(N683,"--"),1),"")</f>
        <v>Forage Plants</v>
      </c>
      <c r="P683" s="144" t="str" cm="1">
        <f t="array" ref="P683">IF(L683&lt;&gt;"",IFERROR(_xlfn.CHOOSECOLS(_xlfn.TEXTSPLIT(N683,"--"),2),""),"")</f>
        <v>Forage Trees</v>
      </c>
      <c r="Q683" s="144" t="str">
        <f t="shared" si="54"/>
        <v>Olive--Olive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Trees--Olive--Common Olive Leaves</v>
      </c>
      <c r="M684" s="145" t="str" cm="1">
        <f t="array" ref="M684:N684">IF(L684&lt;&gt;"",_xlfn.TEXTSPLIT(L684, "$"),"")</f>
        <v>AOM_000730</v>
      </c>
      <c r="N684" s="145" t="str">
        <v>Forage Plants--Forage Trees--Olive--Common Olive Leaves</v>
      </c>
      <c r="O684" s="145" t="str" cm="1">
        <f t="array" ref="O684">IF(L684&lt;&gt;"",_xlfn.CHOOSECOLS(_xlfn.TEXTSPLIT(N684,"--"),1),"")</f>
        <v>Forage Plants</v>
      </c>
      <c r="P684" s="145" t="str" cm="1">
        <f t="array" ref="P684">IF(L684&lt;&gt;"",IFERROR(_xlfn.CHOOSECOLS(_xlfn.TEXTSPLIT(N684,"--"),2),""),"")</f>
        <v>Forage Trees</v>
      </c>
      <c r="Q684" s="145" t="str">
        <f t="shared" si="54"/>
        <v>Olive--Common Olive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sativa Leaves</v>
      </c>
      <c r="M685" s="144" t="str" cm="1">
        <f t="array" ref="M685:N685">IF(L685&lt;&gt;"",_xlfn.TEXTSPLIT(L685, "$"),"")</f>
        <v>AOM_000730</v>
      </c>
      <c r="N685" s="144" t="str">
        <v>Forage Plants--Forage Trees--Olive--Olea sativa Leaves</v>
      </c>
      <c r="O685" s="144" t="str" cm="1">
        <f t="array" ref="O685">IF(L685&lt;&gt;"",_xlfn.CHOOSECOLS(_xlfn.TEXTSPLIT(N685,"--"),1),"")</f>
        <v>Forage Plants</v>
      </c>
      <c r="P685" s="144" t="str" cm="1">
        <f t="array" ref="P685">IF(L685&lt;&gt;"",IFERROR(_xlfn.CHOOSECOLS(_xlfn.TEXTSPLIT(N685,"--"),2),""),"")</f>
        <v>Forage Trees</v>
      </c>
      <c r="Q685" s="144" t="str">
        <f t="shared" si="54"/>
        <v>Olive--Olea sativa Leaves</v>
      </c>
    </row>
    <row r="686" spans="1:17" x14ac:dyDescent="0.35">
      <c r="A686" s="145"/>
      <c r="B686" s="145"/>
      <c r="C686" s="145"/>
      <c r="D686" s="145"/>
      <c r="E686" s="145" t="str">
        <f t="shared" si="53"/>
        <v/>
      </c>
      <c r="F686" s="145"/>
      <c r="G686" s="145"/>
      <c r="H686" s="145"/>
      <c r="I686" s="145"/>
      <c r="J686" s="145"/>
      <c r="K686" s="145"/>
      <c r="L686" s="145" t="str">
        <v>AOM_000730$Forage Plants--Forage Trees--Olive--Olea europaea Leaves</v>
      </c>
      <c r="M686" s="145" t="str" cm="1">
        <f t="array" ref="M686:N686">IF(L686&lt;&gt;"",_xlfn.TEXTSPLIT(L686, "$"),"")</f>
        <v>AOM_000730</v>
      </c>
      <c r="N686" s="145" t="str">
        <v>Forage Plants--Forage Trees--Olive--Olea europaea Leaves</v>
      </c>
      <c r="O686" s="145" t="str" cm="1">
        <f t="array" ref="O686">IF(L686&lt;&gt;"",_xlfn.CHOOSECOLS(_xlfn.TEXTSPLIT(N686,"--"),1),"")</f>
        <v>Forage Plants</v>
      </c>
      <c r="P686" s="145" t="str" cm="1">
        <f t="array" ref="P686">IF(L686&lt;&gt;"",IFERROR(_xlfn.CHOOSECOLS(_xlfn.TEXTSPLIT(N686,"--"),2),""),"")</f>
        <v>Forage Trees</v>
      </c>
      <c r="Q686" s="145" t="str">
        <f t="shared" si="54"/>
        <v>Olive--Olea europaea Leaves</v>
      </c>
    </row>
    <row r="687" spans="1:17" x14ac:dyDescent="0.35">
      <c r="A687" s="144"/>
      <c r="B687" s="144"/>
      <c r="C687" s="144"/>
      <c r="D687" s="144"/>
      <c r="E687" s="144" t="str">
        <f t="shared" si="53"/>
        <v/>
      </c>
      <c r="F687" s="144"/>
      <c r="G687" s="144"/>
      <c r="H687" s="144"/>
      <c r="I687" s="144"/>
      <c r="J687" s="144"/>
      <c r="K687" s="144"/>
      <c r="L687" s="144" t="str">
        <v>AOM_001914$Forage Plants--Forage Trees--Opuntia ficus indica--Opuntia ficus indica Cladode</v>
      </c>
      <c r="M687" s="144" t="str" cm="1">
        <f t="array" ref="M687:N687">IF(L687&lt;&gt;"",_xlfn.TEXTSPLIT(L687, "$"),"")</f>
        <v>AOM_001914</v>
      </c>
      <c r="N687" s="144" t="str">
        <v>Forage Plants--Forage Trees--Opuntia ficus indica--Opuntia ficus indica Cladode</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Cladode</v>
      </c>
    </row>
    <row r="688" spans="1:17" x14ac:dyDescent="0.35">
      <c r="A688" s="145"/>
      <c r="B688" s="145"/>
      <c r="C688" s="145"/>
      <c r="D688" s="145"/>
      <c r="E688" s="145" t="str">
        <f t="shared" si="53"/>
        <v/>
      </c>
      <c r="F688" s="145"/>
      <c r="G688" s="145"/>
      <c r="H688" s="145"/>
      <c r="I688" s="145"/>
      <c r="J688" s="145"/>
      <c r="K688" s="145"/>
      <c r="L688" s="145" t="str">
        <v>AOM_002111$Forage Plants--Forage Trees--Opuntia ficus indica--Opuntia ficus indica Fruits</v>
      </c>
      <c r="M688" s="145" t="str" cm="1">
        <f t="array" ref="M688:N688">IF(L688&lt;&gt;"",_xlfn.TEXTSPLIT(L688, "$"),"")</f>
        <v>AOM_002111</v>
      </c>
      <c r="N688" s="145" t="str">
        <v>Forage Plants--Forage Trees--Opuntia ficus indica--Opuntia ficus indica Fruits</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Fruits</v>
      </c>
    </row>
    <row r="689" spans="1:17" x14ac:dyDescent="0.35">
      <c r="A689" s="144"/>
      <c r="B689" s="144"/>
      <c r="C689" s="144"/>
      <c r="D689" s="144"/>
      <c r="E689" s="144" t="str">
        <f t="shared" si="53"/>
        <v/>
      </c>
      <c r="F689" s="144"/>
      <c r="G689" s="144"/>
      <c r="H689" s="144"/>
      <c r="I689" s="144"/>
      <c r="J689" s="144"/>
      <c r="K689" s="144"/>
      <c r="L689" s="144" t="str">
        <v>AOM_001167$Forage Plants--Forage Trees--Opuntia ficus indica--Opuntia ficus indica Juice</v>
      </c>
      <c r="M689" s="144" t="str" cm="1">
        <f t="array" ref="M689:N689">IF(L689&lt;&gt;"",_xlfn.TEXTSPLIT(L689, "$"),"")</f>
        <v>AOM_001167</v>
      </c>
      <c r="N689" s="144" t="str">
        <v>Forage Plants--Forage Trees--Opuntia ficus indica--Opuntia ficus indica Juice</v>
      </c>
      <c r="O689" s="144" t="str" cm="1">
        <f t="array" ref="O689">IF(L689&lt;&gt;"",_xlfn.CHOOSECOLS(_xlfn.TEXTSPLIT(N689,"--"),1),"")</f>
        <v>Forage Plants</v>
      </c>
      <c r="P689" s="144" t="str" cm="1">
        <f t="array" ref="P689">IF(L689&lt;&gt;"",IFERROR(_xlfn.CHOOSECOLS(_xlfn.TEXTSPLIT(N689,"--"),2),""),"")</f>
        <v>Forage Trees</v>
      </c>
      <c r="Q689" s="144" t="str">
        <f t="shared" si="54"/>
        <v>Opuntia ficus indica--Opuntia ficus indica Juice</v>
      </c>
    </row>
    <row r="690" spans="1:17" x14ac:dyDescent="0.35">
      <c r="A690" s="145"/>
      <c r="B690" s="145"/>
      <c r="C690" s="145"/>
      <c r="D690" s="145"/>
      <c r="E690" s="145" t="str">
        <f t="shared" si="53"/>
        <v/>
      </c>
      <c r="F690" s="145"/>
      <c r="G690" s="145"/>
      <c r="H690" s="145"/>
      <c r="I690" s="145"/>
      <c r="J690" s="145"/>
      <c r="K690" s="145"/>
      <c r="L690" s="145" t="str">
        <v>AOM_001166$Forage Plants--Forage Trees--Opuntia ficus indica</v>
      </c>
      <c r="M690" s="145" t="str" cm="1">
        <f t="array" ref="M690:N690">IF(L690&lt;&gt;"",_xlfn.TEXTSPLIT(L690, "$"),"")</f>
        <v>AOM_001166</v>
      </c>
      <c r="N690" s="145" t="str">
        <v>Forage Plants--Forage Trees--Opuntia ficus indica</v>
      </c>
      <c r="O690" s="145" t="str" cm="1">
        <f t="array" ref="O690">IF(L690&lt;&gt;"",_xlfn.CHOOSECOLS(_xlfn.TEXTSPLIT(N690,"--"),1),"")</f>
        <v>Forage Plants</v>
      </c>
      <c r="P690" s="145" t="str" cm="1">
        <f t="array" ref="P690">IF(L690&lt;&gt;"",IFERROR(_xlfn.CHOOSECOLS(_xlfn.TEXTSPLIT(N690,"--"),2),""),"")</f>
        <v>Forage Trees</v>
      </c>
      <c r="Q690" s="145" t="str">
        <f t="shared" si="54"/>
        <v>Opuntia ficus indica</v>
      </c>
    </row>
    <row r="691" spans="1:17" x14ac:dyDescent="0.35">
      <c r="A691" s="144"/>
      <c r="B691" s="144"/>
      <c r="C691" s="144"/>
      <c r="D691" s="144"/>
      <c r="E691" s="144" t="str">
        <f t="shared" si="53"/>
        <v/>
      </c>
      <c r="F691" s="144"/>
      <c r="G691" s="144"/>
      <c r="H691" s="144"/>
      <c r="I691" s="144"/>
      <c r="J691" s="144"/>
      <c r="K691" s="144"/>
      <c r="L691" s="144" t="str">
        <v>AOM_001525$Forage Plants--Forage Trees--Piliostigma thonningii--Piliostigma thonningii Leaves</v>
      </c>
      <c r="M691" s="144" t="str" cm="1">
        <f t="array" ref="M691:N691">IF(L691&lt;&gt;"",_xlfn.TEXTSPLIT(L691, "$"),"")</f>
        <v>AOM_001525</v>
      </c>
      <c r="N691" s="144" t="str">
        <v>Forage Plants--Forage Trees--Piliostigma thonningii--Piliostigma thonningii Leaves</v>
      </c>
      <c r="O691" s="144" t="str" cm="1">
        <f t="array" ref="O691">IF(L691&lt;&gt;"",_xlfn.CHOOSECOLS(_xlfn.TEXTSPLIT(N691,"--"),1),"")</f>
        <v>Forage Plants</v>
      </c>
      <c r="P691" s="144" t="str" cm="1">
        <f t="array" ref="P691">IF(L691&lt;&gt;"",IFERROR(_xlfn.CHOOSECOLS(_xlfn.TEXTSPLIT(N691,"--"),2),""),"")</f>
        <v>Forage Trees</v>
      </c>
      <c r="Q691" s="144" t="str">
        <f t="shared" si="54"/>
        <v>Piliostigma thonningii--Piliostigma thonningii Leaves</v>
      </c>
    </row>
    <row r="692" spans="1:17" x14ac:dyDescent="0.35">
      <c r="A692" s="145"/>
      <c r="B692" s="145"/>
      <c r="C692" s="145"/>
      <c r="D692" s="145"/>
      <c r="E692" s="145" t="str">
        <f t="shared" si="53"/>
        <v/>
      </c>
      <c r="F692" s="145"/>
      <c r="G692" s="145"/>
      <c r="H692" s="145"/>
      <c r="I692" s="145"/>
      <c r="J692" s="145"/>
      <c r="K692" s="145"/>
      <c r="L692" s="145" t="str">
        <v>AOM_001170$Forage Plants--Forage Trees--Pithecellobium dulce--Pithecellobium dulce Leaves</v>
      </c>
      <c r="M692" s="145" t="str" cm="1">
        <f t="array" ref="M692:N692">IF(L692&lt;&gt;"",_xlfn.TEXTSPLIT(L692, "$"),"")</f>
        <v>AOM_001170</v>
      </c>
      <c r="N692" s="145" t="str">
        <v>Forage Plants--Forage Trees--Pithecellobium dulce--Pithecellobium dulce Leaves</v>
      </c>
      <c r="O692" s="145" t="str" cm="1">
        <f t="array" ref="O692">IF(L692&lt;&gt;"",_xlfn.CHOOSECOLS(_xlfn.TEXTSPLIT(N692,"--"),1),"")</f>
        <v>Forage Plants</v>
      </c>
      <c r="P692" s="145" t="str" cm="1">
        <f t="array" ref="P692">IF(L692&lt;&gt;"",IFERROR(_xlfn.CHOOSECOLS(_xlfn.TEXTSPLIT(N692,"--"),2),""),"")</f>
        <v>Forage Trees</v>
      </c>
      <c r="Q692" s="145" t="str">
        <f t="shared" si="54"/>
        <v>Pithecellobium dulce--Pithecellobium dulce Leaves</v>
      </c>
    </row>
    <row r="693" spans="1:17" x14ac:dyDescent="0.35">
      <c r="A693" s="144"/>
      <c r="B693" s="144"/>
      <c r="C693" s="144"/>
      <c r="D693" s="144"/>
      <c r="E693" s="144" t="str">
        <f t="shared" si="53"/>
        <v/>
      </c>
      <c r="F693" s="144"/>
      <c r="G693" s="144"/>
      <c r="H693" s="144"/>
      <c r="I693" s="144"/>
      <c r="J693" s="144"/>
      <c r="K693" s="144"/>
      <c r="L693" s="144" t="str">
        <v>AOM_001171$Forage Plants--Forage Trees--Prosopis africana</v>
      </c>
      <c r="M693" s="144" t="str" cm="1">
        <f t="array" ref="M693:N693">IF(L693&lt;&gt;"",_xlfn.TEXTSPLIT(L693, "$"),"")</f>
        <v>AOM_001171</v>
      </c>
      <c r="N693" s="144" t="str">
        <v>Forage Plants--Forage Trees--Prosopis africana</v>
      </c>
      <c r="O693" s="144" t="str" cm="1">
        <f t="array" ref="O693">IF(L693&lt;&gt;"",_xlfn.CHOOSECOLS(_xlfn.TEXTSPLIT(N693,"--"),1),"")</f>
        <v>Forage Plants</v>
      </c>
      <c r="P693" s="144" t="str" cm="1">
        <f t="array" ref="P693">IF(L693&lt;&gt;"",IFERROR(_xlfn.CHOOSECOLS(_xlfn.TEXTSPLIT(N693,"--"),2),""),"")</f>
        <v>Forage Trees</v>
      </c>
      <c r="Q693" s="144" t="str">
        <f t="shared" si="54"/>
        <v>Prosopis africana</v>
      </c>
    </row>
    <row r="694" spans="1:17" x14ac:dyDescent="0.35">
      <c r="A694" s="145"/>
      <c r="B694" s="145"/>
      <c r="C694" s="145"/>
      <c r="D694" s="145"/>
      <c r="E694" s="145" t="str">
        <f t="shared" si="53"/>
        <v/>
      </c>
      <c r="F694" s="145"/>
      <c r="G694" s="145"/>
      <c r="H694" s="145"/>
      <c r="I694" s="145"/>
      <c r="J694" s="145"/>
      <c r="K694" s="145"/>
      <c r="L694" s="145" t="str">
        <v>AOM_001982$Forage Plants--Forage Trees--Prosopis africana--Prosopis africana Seed</v>
      </c>
      <c r="M694" s="145" t="str" cm="1">
        <f t="array" ref="M694:N694">IF(L694&lt;&gt;"",_xlfn.TEXTSPLIT(L694, "$"),"")</f>
        <v>AOM_001982</v>
      </c>
      <c r="N694" s="145" t="str">
        <v>Forage Plants--Forage Trees--Prosopis africana--Prosopis africana Seed</v>
      </c>
      <c r="O694" s="145" t="str" cm="1">
        <f t="array" ref="O694">IF(L694&lt;&gt;"",_xlfn.CHOOSECOLS(_xlfn.TEXTSPLIT(N694,"--"),1),"")</f>
        <v>Forage Plants</v>
      </c>
      <c r="P694" s="145" t="str" cm="1">
        <f t="array" ref="P694">IF(L694&lt;&gt;"",IFERROR(_xlfn.CHOOSECOLS(_xlfn.TEXTSPLIT(N694,"--"),2),""),"")</f>
        <v>Forage Trees</v>
      </c>
      <c r="Q694" s="145" t="str">
        <f t="shared" si="54"/>
        <v>Prosopis africana--Prosopis africana Seed</v>
      </c>
    </row>
    <row r="695" spans="1:17" x14ac:dyDescent="0.35">
      <c r="A695" s="144"/>
      <c r="B695" s="144"/>
      <c r="C695" s="144"/>
      <c r="D695" s="144"/>
      <c r="E695" s="144" t="str">
        <f t="shared" si="53"/>
        <v/>
      </c>
      <c r="F695" s="144"/>
      <c r="G695" s="144"/>
      <c r="H695" s="144"/>
      <c r="I695" s="144"/>
      <c r="J695" s="144"/>
      <c r="K695" s="144"/>
      <c r="L695" s="144" t="str">
        <v>AOM_000712$Forage Plants--Forage Trees--Prosopis juliflora</v>
      </c>
      <c r="M695" s="144" t="str" cm="1">
        <f t="array" ref="M695:N695">IF(L695&lt;&gt;"",_xlfn.TEXTSPLIT(L695, "$"),"")</f>
        <v>AOM_000712</v>
      </c>
      <c r="N695" s="144" t="str">
        <v>Forage Plants--Forage Trees--Prosopis juliflora</v>
      </c>
      <c r="O695" s="144" t="str" cm="1">
        <f t="array" ref="O695">IF(L695&lt;&gt;"",_xlfn.CHOOSECOLS(_xlfn.TEXTSPLIT(N695,"--"),1),"")</f>
        <v>Forage Plants</v>
      </c>
      <c r="P695" s="144" t="str" cm="1">
        <f t="array" ref="P695">IF(L695&lt;&gt;"",IFERROR(_xlfn.CHOOSECOLS(_xlfn.TEXTSPLIT(N695,"--"),2),""),"")</f>
        <v>Forage Trees</v>
      </c>
      <c r="Q695" s="144" t="str">
        <f t="shared" si="54"/>
        <v>Prosopis juliflora</v>
      </c>
    </row>
    <row r="696" spans="1:17" x14ac:dyDescent="0.35">
      <c r="A696" s="145"/>
      <c r="B696" s="145"/>
      <c r="C696" s="145"/>
      <c r="D696" s="145"/>
      <c r="E696" s="145" t="str">
        <f t="shared" si="53"/>
        <v/>
      </c>
      <c r="F696" s="145"/>
      <c r="G696" s="145"/>
      <c r="H696" s="145"/>
      <c r="I696" s="145"/>
      <c r="J696" s="145"/>
      <c r="K696" s="145"/>
      <c r="L696" s="145" t="str">
        <v>AOM_000712$Forage Plants--Forage Trees--Ironwood</v>
      </c>
      <c r="M696" s="145" t="str" cm="1">
        <f t="array" ref="M696:N696">IF(L696&lt;&gt;"",_xlfn.TEXTSPLIT(L696, "$"),"")</f>
        <v>AOM_000712</v>
      </c>
      <c r="N696" s="145" t="str">
        <v>Forage Plants--Forage Trees--Ironwood</v>
      </c>
      <c r="O696" s="145" t="str" cm="1">
        <f t="array" ref="O696">IF(L696&lt;&gt;"",_xlfn.CHOOSECOLS(_xlfn.TEXTSPLIT(N696,"--"),1),"")</f>
        <v>Forage Plants</v>
      </c>
      <c r="P696" s="145" t="str" cm="1">
        <f t="array" ref="P696">IF(L696&lt;&gt;"",IFERROR(_xlfn.CHOOSECOLS(_xlfn.TEXTSPLIT(N696,"--"),2),""),"")</f>
        <v>Forage Trees</v>
      </c>
      <c r="Q696" s="145" t="str">
        <f t="shared" si="54"/>
        <v>Ironwood</v>
      </c>
    </row>
    <row r="697" spans="1:17" x14ac:dyDescent="0.35">
      <c r="A697" s="144"/>
      <c r="B697" s="144"/>
      <c r="C697" s="144"/>
      <c r="D697" s="144"/>
      <c r="E697" s="144" t="str">
        <f t="shared" si="53"/>
        <v/>
      </c>
      <c r="F697" s="144"/>
      <c r="G697" s="144"/>
      <c r="H697" s="144"/>
      <c r="I697" s="144"/>
      <c r="J697" s="144"/>
      <c r="K697" s="144"/>
      <c r="L697" s="144" t="str">
        <v>AOM_000712$Forage Plants--Forage Trees--Algorrobo</v>
      </c>
      <c r="M697" s="144" t="str" cm="1">
        <f t="array" ref="M697:N697">IF(L697&lt;&gt;"",_xlfn.TEXTSPLIT(L697, "$"),"")</f>
        <v>AOM_000712</v>
      </c>
      <c r="N697" s="144" t="str">
        <v>Forage Plants--Forage Trees--Algorrobo</v>
      </c>
      <c r="O697" s="144" t="str" cm="1">
        <f t="array" ref="O697">IF(L697&lt;&gt;"",_xlfn.CHOOSECOLS(_xlfn.TEXTSPLIT(N697,"--"),1),"")</f>
        <v>Forage Plants</v>
      </c>
      <c r="P697" s="144" t="str" cm="1">
        <f t="array" ref="P697">IF(L697&lt;&gt;"",IFERROR(_xlfn.CHOOSECOLS(_xlfn.TEXTSPLIT(N697,"--"),2),""),"")</f>
        <v>Forage Trees</v>
      </c>
      <c r="Q697" s="144" t="str">
        <f t="shared" si="54"/>
        <v>Algorrobo</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juliflora--Prosopis juliflora Pods</v>
      </c>
      <c r="M698" s="145" t="str" cm="1">
        <f t="array" ref="M698:N698">IF(L698&lt;&gt;"",_xlfn.TEXTSPLIT(L698, "$"),"")</f>
        <v>AOM_000713</v>
      </c>
      <c r="N698" s="145" t="str">
        <v>Forage Plants--Forage Trees--Prosopis juliflora--Prosopis juliflora Pods</v>
      </c>
      <c r="O698" s="145" t="str" cm="1">
        <f t="array" ref="O698">IF(L698&lt;&gt;"",_xlfn.CHOOSECOLS(_xlfn.TEXTSPLIT(N698,"--"),1),"")</f>
        <v>Forage Plants</v>
      </c>
      <c r="P698" s="145" t="str" cm="1">
        <f t="array" ref="P698">IF(L698&lt;&gt;"",IFERROR(_xlfn.CHOOSECOLS(_xlfn.TEXTSPLIT(N698,"--"),2),""),"")</f>
        <v>Forage Trees</v>
      </c>
      <c r="Q698" s="145" t="str">
        <f t="shared" si="54"/>
        <v>Prosopis juliflora--Prosopis juliflora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juliflora--Ironwood Pods</v>
      </c>
      <c r="M699" s="144" t="str" cm="1">
        <f t="array" ref="M699:N699">IF(L699&lt;&gt;"",_xlfn.TEXTSPLIT(L699, "$"),"")</f>
        <v>AOM_000713</v>
      </c>
      <c r="N699" s="144" t="str">
        <v>Forage Plants--Forage Trees--Prosopis juliflora--Ironwood Pods</v>
      </c>
      <c r="O699" s="144" t="str" cm="1">
        <f t="array" ref="O699">IF(L699&lt;&gt;"",_xlfn.CHOOSECOLS(_xlfn.TEXTSPLIT(N699,"--"),1),"")</f>
        <v>Forage Plants</v>
      </c>
      <c r="P699" s="144" t="str" cm="1">
        <f t="array" ref="P699">IF(L699&lt;&gt;"",IFERROR(_xlfn.CHOOSECOLS(_xlfn.TEXTSPLIT(N699,"--"),2),""),"")</f>
        <v>Forage Trees</v>
      </c>
      <c r="Q699" s="144" t="str">
        <f t="shared" si="54"/>
        <v>Prosopis juliflora--Ironwood Pods</v>
      </c>
    </row>
    <row r="700" spans="1:17" x14ac:dyDescent="0.35">
      <c r="A700" s="145"/>
      <c r="B700" s="145"/>
      <c r="C700" s="145"/>
      <c r="D700" s="145"/>
      <c r="E700" s="145" t="str">
        <f t="shared" si="53"/>
        <v/>
      </c>
      <c r="F700" s="145"/>
      <c r="G700" s="145"/>
      <c r="H700" s="145"/>
      <c r="I700" s="145"/>
      <c r="J700" s="145"/>
      <c r="K700" s="145"/>
      <c r="L700" s="145" t="str">
        <v>AOM_000713$Forage Plants--Forage Trees--Prosopis juliflora--Algorrobo Pods</v>
      </c>
      <c r="M700" s="145" t="str" cm="1">
        <f t="array" ref="M700:N700">IF(L700&lt;&gt;"",_xlfn.TEXTSPLIT(L700, "$"),"")</f>
        <v>AOM_000713</v>
      </c>
      <c r="N700" s="145" t="str">
        <v>Forage Plants--Forage Trees--Prosopis juliflora--Algorrobo Pods</v>
      </c>
      <c r="O700" s="145" t="str" cm="1">
        <f t="array" ref="O700">IF(L700&lt;&gt;"",_xlfn.CHOOSECOLS(_xlfn.TEXTSPLIT(N700,"--"),1),"")</f>
        <v>Forage Plants</v>
      </c>
      <c r="P700" s="145" t="str" cm="1">
        <f t="array" ref="P700">IF(L700&lt;&gt;"",IFERROR(_xlfn.CHOOSECOLS(_xlfn.TEXTSPLIT(N700,"--"),2),""),"")</f>
        <v>Forage Trees</v>
      </c>
      <c r="Q700" s="145" t="str">
        <f t="shared" si="54"/>
        <v>Prosopis juliflora--Algorrobo Pods</v>
      </c>
    </row>
    <row r="701" spans="1:17" x14ac:dyDescent="0.35">
      <c r="A701" s="144"/>
      <c r="B701" s="144"/>
      <c r="C701" s="144"/>
      <c r="D701" s="144"/>
      <c r="E701" s="144" t="str">
        <f t="shared" si="53"/>
        <v/>
      </c>
      <c r="F701" s="144"/>
      <c r="G701" s="144"/>
      <c r="H701" s="144"/>
      <c r="I701" s="144"/>
      <c r="J701" s="144"/>
      <c r="K701" s="144"/>
      <c r="L701" s="144" t="str">
        <v>AOM_001802$Forage Plants--Forage Trees--Pterocarpus erinaceus</v>
      </c>
      <c r="M701" s="144" t="str" cm="1">
        <f t="array" ref="M701:N701">IF(L701&lt;&gt;"",_xlfn.TEXTSPLIT(L701, "$"),"")</f>
        <v>AOM_001802</v>
      </c>
      <c r="N701" s="144" t="str">
        <v>Forage Plants--Forage Trees--Pterocarpus erinaceus</v>
      </c>
      <c r="O701" s="144" t="str" cm="1">
        <f t="array" ref="O701">IF(L701&lt;&gt;"",_xlfn.CHOOSECOLS(_xlfn.TEXTSPLIT(N701,"--"),1),"")</f>
        <v>Forage Plants</v>
      </c>
      <c r="P701" s="144" t="str" cm="1">
        <f t="array" ref="P701">IF(L701&lt;&gt;"",IFERROR(_xlfn.CHOOSECOLS(_xlfn.TEXTSPLIT(N701,"--"),2),""),"")</f>
        <v>Forage Trees</v>
      </c>
      <c r="Q701" s="144" t="str">
        <f t="shared" si="54"/>
        <v>Pterocarpus erinaceus</v>
      </c>
    </row>
    <row r="702" spans="1:17" x14ac:dyDescent="0.35">
      <c r="A702" s="145"/>
      <c r="B702" s="145"/>
      <c r="C702" s="145"/>
      <c r="D702" s="145"/>
      <c r="E702" s="145" t="str">
        <f t="shared" si="53"/>
        <v/>
      </c>
      <c r="F702" s="145"/>
      <c r="G702" s="145"/>
      <c r="H702" s="145"/>
      <c r="I702" s="145"/>
      <c r="J702" s="145"/>
      <c r="K702" s="145"/>
      <c r="L702" s="145" t="str">
        <v>AOM_006009$Forage Plants--Forage Trees--Pterocarpus lucens--Pterocarpus lucens Leaves</v>
      </c>
      <c r="M702" s="145" t="str" cm="1">
        <f t="array" ref="M702:N702">IF(L702&lt;&gt;"",_xlfn.TEXTSPLIT(L702, "$"),"")</f>
        <v>AOM_006009</v>
      </c>
      <c r="N702" s="145" t="str">
        <v>Forage Plants--Forage Trees--Pterocarpus lucens--Pterocarpus lucens Leaves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Leaves</v>
      </c>
    </row>
    <row r="703" spans="1:17" x14ac:dyDescent="0.35">
      <c r="A703" s="144"/>
      <c r="B703" s="144"/>
      <c r="C703" s="144"/>
      <c r="D703" s="144"/>
      <c r="E703" s="144" t="str">
        <f t="shared" si="53"/>
        <v/>
      </c>
      <c r="F703" s="144"/>
      <c r="G703" s="144"/>
      <c r="H703" s="144"/>
      <c r="I703" s="144"/>
      <c r="J703" s="144"/>
      <c r="K703" s="144"/>
      <c r="L703" s="144" t="str">
        <v>AOM_006011$Forage Plants--Forage Trees--Pterocarpus lucens--Pterocarpus lucens Pods</v>
      </c>
      <c r="M703" s="144" t="str" cm="1">
        <f t="array" ref="M703:N703">IF(L703&lt;&gt;"",_xlfn.TEXTSPLIT(L703, "$"),"")</f>
        <v>AOM_006011</v>
      </c>
      <c r="N703" s="144" t="str">
        <v>Forage Plants--Forage Trees--Pterocarpus lucens--Pterocarpus lucens Pods</v>
      </c>
      <c r="O703" s="144" t="str" cm="1">
        <f t="array" ref="O703">IF(L703&lt;&gt;"",_xlfn.CHOOSECOLS(_xlfn.TEXTSPLIT(N703,"--"),1),"")</f>
        <v>Forage Plants</v>
      </c>
      <c r="P703" s="144" t="str" cm="1">
        <f t="array" ref="P703">IF(L703&lt;&gt;"",IFERROR(_xlfn.CHOOSECOLS(_xlfn.TEXTSPLIT(N703,"--"),2),""),"")</f>
        <v>Forage Trees</v>
      </c>
      <c r="Q703" s="144" t="str">
        <f t="shared" si="54"/>
        <v>Pterocarpus lucens--Pterocarpus lucens Pods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senegalensis--Khaya senegalensis Leaves</v>
      </c>
      <c r="M704" s="145" t="str" cm="1">
        <f t="array" ref="M704:N704">IF(L704&lt;&gt;"",_xlfn.TEXTSPLIT(L704, "$"),"")</f>
        <v>AOM_002100</v>
      </c>
      <c r="N704" s="145" t="str">
        <v>Forage Plants--Forage Trees--Khaya senegalensis--Khaya senegalensis Leaves</v>
      </c>
      <c r="O704" s="145" t="str" cm="1">
        <f t="array" ref="O704">IF(L704&lt;&gt;"",_xlfn.CHOOSECOLS(_xlfn.TEXTSPLIT(N704,"--"),1),"")</f>
        <v>Forage Plants</v>
      </c>
      <c r="P704" s="145" t="str" cm="1">
        <f t="array" ref="P704">IF(L704&lt;&gt;"",IFERROR(_xlfn.CHOOSECOLS(_xlfn.TEXTSPLIT(N704,"--"),2),""),"")</f>
        <v>Forage Trees</v>
      </c>
      <c r="Q704" s="145" t="str">
        <f t="shared" si="54"/>
        <v>Khaya senegalensis--Khaya senegalensis Leaves</v>
      </c>
    </row>
    <row r="705" spans="1:17" x14ac:dyDescent="0.35">
      <c r="A705" s="144"/>
      <c r="B705" s="144"/>
      <c r="C705" s="144"/>
      <c r="D705" s="144"/>
      <c r="E705" s="144" t="str">
        <f t="shared" si="53"/>
        <v/>
      </c>
      <c r="F705" s="144"/>
      <c r="G705" s="144"/>
      <c r="H705" s="144"/>
      <c r="I705" s="144"/>
      <c r="J705" s="144"/>
      <c r="K705" s="144"/>
      <c r="L705" s="144" t="str">
        <v>AOM_002100$Forage Plants--Forage Trees--Khaya senegalensis--Savannah Mahogany Leaves</v>
      </c>
      <c r="M705" s="144" t="str" cm="1">
        <f t="array" ref="M705:N705">IF(L705&lt;&gt;"",_xlfn.TEXTSPLIT(L705, "$"),"")</f>
        <v>AOM_002100</v>
      </c>
      <c r="N705" s="144" t="str">
        <v>Forage Plants--Forage Trees--Khaya senegalensis--Savannah Mahogany Leaves</v>
      </c>
      <c r="O705" s="144" t="str" cm="1">
        <f t="array" ref="O705">IF(L705&lt;&gt;"",_xlfn.CHOOSECOLS(_xlfn.TEXTSPLIT(N705,"--"),1),"")</f>
        <v>Forage Plants</v>
      </c>
      <c r="P705" s="144" t="str" cm="1">
        <f t="array" ref="P705">IF(L705&lt;&gt;"",IFERROR(_xlfn.CHOOSECOLS(_xlfn.TEXTSPLIT(N705,"--"),2),""),"")</f>
        <v>Forage Trees</v>
      </c>
      <c r="Q705" s="144" t="str">
        <f t="shared" si="54"/>
        <v>Khaya senegalensis--Savannah Mahogany Leaves</v>
      </c>
    </row>
    <row r="706" spans="1:17" x14ac:dyDescent="0.35">
      <c r="A706" s="145"/>
      <c r="B706" s="145"/>
      <c r="C706" s="145"/>
      <c r="D706" s="145"/>
      <c r="E706" s="145" t="str">
        <f t="shared" si="53"/>
        <v/>
      </c>
      <c r="F706" s="145"/>
      <c r="G706" s="145"/>
      <c r="H706" s="145"/>
      <c r="I706" s="145"/>
      <c r="J706" s="145"/>
      <c r="K706" s="145"/>
      <c r="L706" s="145" t="str">
        <v>AOM_001174$Forage Plants--Forage Trees--Sesbania goetzei</v>
      </c>
      <c r="M706" s="145" t="str" cm="1">
        <f t="array" ref="M706:N706">IF(L706&lt;&gt;"",_xlfn.TEXTSPLIT(L706, "$"),"")</f>
        <v>AOM_001174</v>
      </c>
      <c r="N706" s="145" t="str">
        <v>Forage Plants--Forage Trees--Sesbania goetzei</v>
      </c>
      <c r="O706" s="145" t="str" cm="1">
        <f t="array" ref="O706">IF(L706&lt;&gt;"",_xlfn.CHOOSECOLS(_xlfn.TEXTSPLIT(N706,"--"),1),"")</f>
        <v>Forage Plants</v>
      </c>
      <c r="P706" s="145" t="str" cm="1">
        <f t="array" ref="P706">IF(L706&lt;&gt;"",IFERROR(_xlfn.CHOOSECOLS(_xlfn.TEXTSPLIT(N706,"--"),2),""),"")</f>
        <v>Forage Trees</v>
      </c>
      <c r="Q706" s="145" t="str">
        <f t="shared" si="54"/>
        <v>Sesbania goetzei</v>
      </c>
    </row>
    <row r="707" spans="1:17" x14ac:dyDescent="0.35">
      <c r="A707" s="144"/>
      <c r="B707" s="144"/>
      <c r="C707" s="144"/>
      <c r="D707" s="144"/>
      <c r="E707" s="144" t="str">
        <f t="shared" ref="E707:E770" si="55">_xlfn.TEXTJOIN(";",TRUE,C707,D707)</f>
        <v/>
      </c>
      <c r="F707" s="144"/>
      <c r="G707" s="144"/>
      <c r="H707" s="144"/>
      <c r="I707" s="144"/>
      <c r="J707" s="144"/>
      <c r="K707" s="144"/>
      <c r="L707" s="144" t="str">
        <v>AOM_003079$Forage Plants--Forage Trees--Sesbania sesban</v>
      </c>
      <c r="M707" s="144" t="str" cm="1">
        <f t="array" ref="M707:N707">IF(L707&lt;&gt;"",_xlfn.TEXTSPLIT(L707, "$"),"")</f>
        <v>AOM_003079</v>
      </c>
      <c r="N707" s="144" t="str">
        <v>Forage Plants--Forage Trees--Sesbania sesban</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v>
      </c>
    </row>
    <row r="708" spans="1:17" x14ac:dyDescent="0.35">
      <c r="A708" s="145"/>
      <c r="B708" s="145"/>
      <c r="C708" s="145"/>
      <c r="D708" s="145"/>
      <c r="E708" s="145" t="str">
        <f t="shared" si="55"/>
        <v/>
      </c>
      <c r="F708" s="145"/>
      <c r="G708" s="145"/>
      <c r="H708" s="145"/>
      <c r="I708" s="145"/>
      <c r="J708" s="145"/>
      <c r="K708" s="145"/>
      <c r="L708" s="145" t="str">
        <v>AOM_001740$Forage Plants--Forage Trees--Sesbania sesban--Sesbania sesban Leaves</v>
      </c>
      <c r="M708" s="145" t="str" cm="1">
        <f t="array" ref="M708:N708">IF(L708&lt;&gt;"",_xlfn.TEXTSPLIT(L708, "$"),"")</f>
        <v>AOM_001740</v>
      </c>
      <c r="N708" s="145" t="str">
        <v>Forage Plants--Forage Trees--Sesbania sesban--Sesbania sesban Leaves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v>
      </c>
    </row>
    <row r="709" spans="1:17" x14ac:dyDescent="0.35">
      <c r="A709" s="144"/>
      <c r="B709" s="144"/>
      <c r="C709" s="144"/>
      <c r="D709" s="144"/>
      <c r="E709" s="144" t="str">
        <f t="shared" si="55"/>
        <v/>
      </c>
      <c r="F709" s="144"/>
      <c r="G709" s="144"/>
      <c r="H709" s="144"/>
      <c r="I709" s="144"/>
      <c r="J709" s="144"/>
      <c r="K709" s="144"/>
      <c r="L709" s="144" t="str">
        <v>AOM_001230$Forage Plants--Forage Trees--Sesbania sesban--Sesbania sesban Leaves and Twigs</v>
      </c>
      <c r="M709" s="144" t="str" cm="1">
        <f t="array" ref="M709:N709">IF(L709&lt;&gt;"",_xlfn.TEXTSPLIT(L709, "$"),"")</f>
        <v>AOM_001230</v>
      </c>
      <c r="N709" s="144" t="str">
        <v>Forage Plants--Forage Trees--Sesbania sesban--Sesbania sesban Leaves and Twigs</v>
      </c>
      <c r="O709" s="144" t="str" cm="1">
        <f t="array" ref="O709">IF(L709&lt;&gt;"",_xlfn.CHOOSECOLS(_xlfn.TEXTSPLIT(N709,"--"),1),"")</f>
        <v>Forage Plants</v>
      </c>
      <c r="P709" s="144" t="str" cm="1">
        <f t="array" ref="P709">IF(L709&lt;&gt;"",IFERROR(_xlfn.CHOOSECOLS(_xlfn.TEXTSPLIT(N709,"--"),2),""),"")</f>
        <v>Forage Trees</v>
      </c>
      <c r="Q709" s="144" t="str">
        <f t="shared" si="56"/>
        <v>Sesbania sesban--Sesbania sesban Leaves and Twigs</v>
      </c>
    </row>
    <row r="710" spans="1:17" x14ac:dyDescent="0.35">
      <c r="A710" s="145"/>
      <c r="B710" s="145"/>
      <c r="C710" s="145"/>
      <c r="D710" s="145"/>
      <c r="E710" s="145" t="str">
        <f t="shared" si="55"/>
        <v/>
      </c>
      <c r="F710" s="145"/>
      <c r="G710" s="145"/>
      <c r="H710" s="145"/>
      <c r="I710" s="145"/>
      <c r="J710" s="145"/>
      <c r="K710" s="145"/>
      <c r="L710" s="145" t="str">
        <v>AOM_001228$Forage Plants--Forage Trees--Sesbania sesban</v>
      </c>
      <c r="M710" s="145" t="str" cm="1">
        <f t="array" ref="M710:N710">IF(L710&lt;&gt;"",_xlfn.TEXTSPLIT(L710, "$"),"")</f>
        <v>AOM_001228</v>
      </c>
      <c r="N710" s="145" t="str">
        <v>Forage Plants--Forage Trees--Sesbania sesban</v>
      </c>
      <c r="O710" s="145" t="str" cm="1">
        <f t="array" ref="O710">IF(L710&lt;&gt;"",_xlfn.CHOOSECOLS(_xlfn.TEXTSPLIT(N710,"--"),1),"")</f>
        <v>Forage Plants</v>
      </c>
      <c r="P710" s="145" t="str" cm="1">
        <f t="array" ref="P710">IF(L710&lt;&gt;"",IFERROR(_xlfn.CHOOSECOLS(_xlfn.TEXTSPLIT(N710,"--"),2),""),"")</f>
        <v>Forage Trees</v>
      </c>
      <c r="Q710" s="145" t="str">
        <f t="shared" si="56"/>
        <v>Sesbania sesban</v>
      </c>
    </row>
    <row r="711" spans="1:17" x14ac:dyDescent="0.35">
      <c r="A711" s="144"/>
      <c r="B711" s="144"/>
      <c r="C711" s="144"/>
      <c r="D711" s="144"/>
      <c r="E711" s="144" t="str">
        <f t="shared" si="55"/>
        <v/>
      </c>
      <c r="F711" s="144"/>
      <c r="G711" s="144"/>
      <c r="H711" s="144"/>
      <c r="I711" s="144"/>
      <c r="J711" s="144"/>
      <c r="K711" s="144"/>
      <c r="L711" s="144" t="str">
        <v>AOM_002058$Forage Plants--Forage Trees--Stereospermum kunthianum</v>
      </c>
      <c r="M711" s="144" t="str" cm="1">
        <f t="array" ref="M711:N711">IF(L711&lt;&gt;"",_xlfn.TEXTSPLIT(L711, "$"),"")</f>
        <v>AOM_002058</v>
      </c>
      <c r="N711" s="144" t="str">
        <v>Forage Plants--Forage Trees--Stereospermum kunthianum</v>
      </c>
      <c r="O711" s="144" t="str" cm="1">
        <f t="array" ref="O711">IF(L711&lt;&gt;"",_xlfn.CHOOSECOLS(_xlfn.TEXTSPLIT(N711,"--"),1),"")</f>
        <v>Forage Plants</v>
      </c>
      <c r="P711" s="144" t="str" cm="1">
        <f t="array" ref="P711">IF(L711&lt;&gt;"",IFERROR(_xlfn.CHOOSECOLS(_xlfn.TEXTSPLIT(N711,"--"),2),""),"")</f>
        <v>Forage Trees</v>
      </c>
      <c r="Q711" s="144" t="str">
        <f t="shared" si="56"/>
        <v>Stereospermum kunthianum</v>
      </c>
    </row>
    <row r="712" spans="1:17" x14ac:dyDescent="0.35">
      <c r="A712" s="145"/>
      <c r="B712" s="145"/>
      <c r="C712" s="145"/>
      <c r="D712" s="145"/>
      <c r="E712" s="145" t="str">
        <f t="shared" si="55"/>
        <v/>
      </c>
      <c r="F712" s="145"/>
      <c r="G712" s="145"/>
      <c r="H712" s="145"/>
      <c r="I712" s="145"/>
      <c r="J712" s="145"/>
      <c r="K712" s="145"/>
      <c r="L712" s="145" t="str">
        <v>AOM_001822$Forage Plants--Forage Trees--Terminalia brownii--Terminalia brownii Leaves</v>
      </c>
      <c r="M712" s="145" t="str" cm="1">
        <f t="array" ref="M712:N712">IF(L712&lt;&gt;"",_xlfn.TEXTSPLIT(L712, "$"),"")</f>
        <v>AOM_001822</v>
      </c>
      <c r="N712" s="145" t="str">
        <v>Forage Plants--Forage Trees--Terminalia brownii--Terminalia brownii Leaves</v>
      </c>
      <c r="O712" s="145" t="str" cm="1">
        <f t="array" ref="O712">IF(L712&lt;&gt;"",_xlfn.CHOOSECOLS(_xlfn.TEXTSPLIT(N712,"--"),1),"")</f>
        <v>Forage Plants</v>
      </c>
      <c r="P712" s="145" t="str" cm="1">
        <f t="array" ref="P712">IF(L712&lt;&gt;"",IFERROR(_xlfn.CHOOSECOLS(_xlfn.TEXTSPLIT(N712,"--"),2),""),"")</f>
        <v>Forage Trees</v>
      </c>
      <c r="Q712" s="145" t="str">
        <f t="shared" si="56"/>
        <v>Terminalia brownii--Terminalia brownii Leaves</v>
      </c>
    </row>
    <row r="713" spans="1:17" x14ac:dyDescent="0.35">
      <c r="A713" s="144"/>
      <c r="B713" s="144"/>
      <c r="C713" s="144"/>
      <c r="D713" s="144"/>
      <c r="E713" s="144" t="str">
        <f t="shared" si="55"/>
        <v/>
      </c>
      <c r="F713" s="144"/>
      <c r="G713" s="144"/>
      <c r="H713" s="144"/>
      <c r="I713" s="144"/>
      <c r="J713" s="144"/>
      <c r="K713" s="144"/>
      <c r="L713" s="144" t="str">
        <v>AOM_000716$Forage Plants--Forage Trees--Tithonia diversifolia</v>
      </c>
      <c r="M713" s="144" t="str" cm="1">
        <f t="array" ref="M713:N713">IF(L713&lt;&gt;"",_xlfn.TEXTSPLIT(L713, "$"),"")</f>
        <v>AOM_000716</v>
      </c>
      <c r="N713" s="144" t="str">
        <v>Forage Plants--Forage Trees--Tithonia diversifolia</v>
      </c>
      <c r="O713" s="144" t="str" cm="1">
        <f t="array" ref="O713">IF(L713&lt;&gt;"",_xlfn.CHOOSECOLS(_xlfn.TEXTSPLIT(N713,"--"),1),"")</f>
        <v>Forage Plants</v>
      </c>
      <c r="P713" s="144" t="str" cm="1">
        <f t="array" ref="P713">IF(L713&lt;&gt;"",IFERROR(_xlfn.CHOOSECOLS(_xlfn.TEXTSPLIT(N713,"--"),2),""),"")</f>
        <v>Forage Trees</v>
      </c>
      <c r="Q713" s="144" t="str">
        <f t="shared" si="56"/>
        <v>Tithonia diversifolia</v>
      </c>
    </row>
    <row r="714" spans="1:17" x14ac:dyDescent="0.35">
      <c r="A714" s="145"/>
      <c r="B714" s="145"/>
      <c r="C714" s="145"/>
      <c r="D714" s="145"/>
      <c r="E714" s="145" t="str">
        <f t="shared" si="55"/>
        <v/>
      </c>
      <c r="F714" s="145"/>
      <c r="G714" s="145"/>
      <c r="H714" s="145"/>
      <c r="I714" s="145"/>
      <c r="J714" s="145"/>
      <c r="K714" s="145"/>
      <c r="L714" s="145" t="str">
        <v>AOM_002059$Forage Plants--Forage Trees--Terminalia sericea</v>
      </c>
      <c r="M714" s="145" t="str" cm="1">
        <f t="array" ref="M714:N714">IF(L714&lt;&gt;"",_xlfn.TEXTSPLIT(L714, "$"),"")</f>
        <v>AOM_002059</v>
      </c>
      <c r="N714" s="145" t="str">
        <v>Forage Plants--Forage Trees--Terminalia sericea</v>
      </c>
      <c r="O714" s="145" t="str" cm="1">
        <f t="array" ref="O714">IF(L714&lt;&gt;"",_xlfn.CHOOSECOLS(_xlfn.TEXTSPLIT(N714,"--"),1),"")</f>
        <v>Forage Plants</v>
      </c>
      <c r="P714" s="145" t="str" cm="1">
        <f t="array" ref="P714">IF(L714&lt;&gt;"",IFERROR(_xlfn.CHOOSECOLS(_xlfn.TEXTSPLIT(N714,"--"),2),""),"")</f>
        <v>Forage Trees</v>
      </c>
      <c r="Q714" s="145" t="str">
        <f t="shared" si="56"/>
        <v>Terminalia sericea</v>
      </c>
    </row>
    <row r="715" spans="1:17" x14ac:dyDescent="0.35">
      <c r="A715" s="144"/>
      <c r="B715" s="144"/>
      <c r="C715" s="144"/>
      <c r="D715" s="144"/>
      <c r="E715" s="144" t="str">
        <f t="shared" si="55"/>
        <v/>
      </c>
      <c r="F715" s="144"/>
      <c r="G715" s="144"/>
      <c r="H715" s="144"/>
      <c r="I715" s="144"/>
      <c r="J715" s="144"/>
      <c r="K715" s="144"/>
      <c r="L715" s="144" t="str">
        <v>AOM_001175$Forage Plants--Forage Trees--Unspecified Indigenous Trees</v>
      </c>
      <c r="M715" s="144" t="str" cm="1">
        <f t="array" ref="M715:N715">IF(L715&lt;&gt;"",_xlfn.TEXTSPLIT(L715, "$"),"")</f>
        <v>AOM_001175</v>
      </c>
      <c r="N715" s="144" t="str">
        <v>Forage Plants--Forage Trees--Unspecified Indigenous Trees</v>
      </c>
      <c r="O715" s="144" t="str" cm="1">
        <f t="array" ref="O715">IF(L715&lt;&gt;"",_xlfn.CHOOSECOLS(_xlfn.TEXTSPLIT(N715,"--"),1),"")</f>
        <v>Forage Plants</v>
      </c>
      <c r="P715" s="144" t="str" cm="1">
        <f t="array" ref="P715">IF(L715&lt;&gt;"",IFERROR(_xlfn.CHOOSECOLS(_xlfn.TEXTSPLIT(N715,"--"),2),""),"")</f>
        <v>Forage Trees</v>
      </c>
      <c r="Q715" s="144" t="str">
        <f t="shared" si="56"/>
        <v>Unspecified Indigenous Trees</v>
      </c>
    </row>
    <row r="716" spans="1:17" x14ac:dyDescent="0.35">
      <c r="A716" s="145"/>
      <c r="B716" s="145"/>
      <c r="C716" s="145"/>
      <c r="D716" s="145"/>
      <c r="E716" s="145" t="str">
        <f t="shared" si="55"/>
        <v/>
      </c>
      <c r="F716" s="145"/>
      <c r="G716" s="145"/>
      <c r="H716" s="145"/>
      <c r="I716" s="145"/>
      <c r="J716" s="145"/>
      <c r="K716" s="145"/>
      <c r="L716" s="145" t="str">
        <v>AOM_002060$Forage Plants--Forage Trees--Vitex simplex</v>
      </c>
      <c r="M716" s="145" t="str" cm="1">
        <f t="array" ref="M716:N716">IF(L716&lt;&gt;"",_xlfn.TEXTSPLIT(L716, "$"),"")</f>
        <v>AOM_002060</v>
      </c>
      <c r="N716" s="145" t="str">
        <v>Forage Plants--Forage Trees--Vitex simplex</v>
      </c>
      <c r="O716" s="145" t="str" cm="1">
        <f t="array" ref="O716">IF(L716&lt;&gt;"",_xlfn.CHOOSECOLS(_xlfn.TEXTSPLIT(N716,"--"),1),"")</f>
        <v>Forage Plants</v>
      </c>
      <c r="P716" s="145" t="str" cm="1">
        <f t="array" ref="P716">IF(L716&lt;&gt;"",IFERROR(_xlfn.CHOOSECOLS(_xlfn.TEXTSPLIT(N716,"--"),2),""),"")</f>
        <v>Forage Trees</v>
      </c>
      <c r="Q716" s="145" t="str">
        <f t="shared" si="56"/>
        <v>Vitex simplex</v>
      </c>
    </row>
    <row r="717" spans="1:17" x14ac:dyDescent="0.35">
      <c r="A717" s="144"/>
      <c r="B717" s="144"/>
      <c r="C717" s="144"/>
      <c r="D717" s="144"/>
      <c r="E717" s="144" t="str">
        <f t="shared" si="55"/>
        <v/>
      </c>
      <c r="F717" s="144"/>
      <c r="G717" s="144"/>
      <c r="H717" s="144"/>
      <c r="I717" s="144"/>
      <c r="J717" s="144"/>
      <c r="K717" s="144"/>
      <c r="L717" s="144" t="str">
        <v>AOM_001205$Forage Plants--Legume Forages--Aeschynomene histrix</v>
      </c>
      <c r="M717" s="144" t="str" cm="1">
        <f t="array" ref="M717:N717">IF(L717&lt;&gt;"",_xlfn.TEXTSPLIT(L717, "$"),"")</f>
        <v>AOM_001205</v>
      </c>
      <c r="N717" s="144" t="str">
        <v>Forage Plants--Legume Forages--Aeschynomene histrix</v>
      </c>
      <c r="O717" s="144" t="str" cm="1">
        <f t="array" ref="O717">IF(L717&lt;&gt;"",_xlfn.CHOOSECOLS(_xlfn.TEXTSPLIT(N717,"--"),1),"")</f>
        <v>Forage Plants</v>
      </c>
      <c r="P717" s="144" t="str" cm="1">
        <f t="array" ref="P717">IF(L717&lt;&gt;"",IFERROR(_xlfn.CHOOSECOLS(_xlfn.TEXTSPLIT(N717,"--"),2),""),"")</f>
        <v>Legume Forages</v>
      </c>
      <c r="Q717" s="144" t="str">
        <f t="shared" si="56"/>
        <v>Aeschynomene histrix</v>
      </c>
    </row>
    <row r="718" spans="1:17" x14ac:dyDescent="0.35">
      <c r="A718" s="145"/>
      <c r="B718" s="145"/>
      <c r="C718" s="145"/>
      <c r="D718" s="145"/>
      <c r="E718" s="145" t="str">
        <f t="shared" si="55"/>
        <v/>
      </c>
      <c r="F718" s="145"/>
      <c r="G718" s="145"/>
      <c r="H718" s="145"/>
      <c r="I718" s="145"/>
      <c r="J718" s="145"/>
      <c r="K718" s="145"/>
      <c r="L718" s="145" t="str">
        <v>AOM_000719$Forage Plants--Legume Forages--Alfalfa</v>
      </c>
      <c r="M718" s="145" t="str" cm="1">
        <f t="array" ref="M718:N718">IF(L718&lt;&gt;"",_xlfn.TEXTSPLIT(L718, "$"),"")</f>
        <v>AOM_000719</v>
      </c>
      <c r="N718" s="145" t="str">
        <v>Forage Plants--Legume Forages--Alfalfa</v>
      </c>
      <c r="O718" s="145" t="str" cm="1">
        <f t="array" ref="O718">IF(L718&lt;&gt;"",_xlfn.CHOOSECOLS(_xlfn.TEXTSPLIT(N718,"--"),1),"")</f>
        <v>Forage Plants</v>
      </c>
      <c r="P718" s="145" t="str" cm="1">
        <f t="array" ref="P718">IF(L718&lt;&gt;"",IFERROR(_xlfn.CHOOSECOLS(_xlfn.TEXTSPLIT(N718,"--"),2),""),"")</f>
        <v>Legume Forages</v>
      </c>
      <c r="Q718" s="145" t="str">
        <f t="shared" si="56"/>
        <v>Alfalfa</v>
      </c>
    </row>
    <row r="719" spans="1:17" x14ac:dyDescent="0.35">
      <c r="A719" s="144"/>
      <c r="B719" s="144"/>
      <c r="C719" s="144"/>
      <c r="D719" s="144"/>
      <c r="E719" s="144" t="str">
        <f t="shared" si="55"/>
        <v/>
      </c>
      <c r="F719" s="144"/>
      <c r="G719" s="144"/>
      <c r="H719" s="144"/>
      <c r="I719" s="144"/>
      <c r="J719" s="144"/>
      <c r="K719" s="144"/>
      <c r="L719" s="144" t="str">
        <v>AOM_000719$Forage Plants--Legume Forages--Lucerne</v>
      </c>
      <c r="M719" s="144" t="str" cm="1">
        <f t="array" ref="M719:N719">IF(L719&lt;&gt;"",_xlfn.TEXTSPLIT(L719, "$"),"")</f>
        <v>AOM_000719</v>
      </c>
      <c r="N719" s="144" t="str">
        <v>Forage Plants--Legume Forages--Lucerne</v>
      </c>
      <c r="O719" s="144" t="str" cm="1">
        <f t="array" ref="O719">IF(L719&lt;&gt;"",_xlfn.CHOOSECOLS(_xlfn.TEXTSPLIT(N719,"--"),1),"")</f>
        <v>Forage Plants</v>
      </c>
      <c r="P719" s="144" t="str" cm="1">
        <f t="array" ref="P719">IF(L719&lt;&gt;"",IFERROR(_xlfn.CHOOSECOLS(_xlfn.TEXTSPLIT(N719,"--"),2),""),"")</f>
        <v>Legume Forages</v>
      </c>
      <c r="Q719" s="144" t="str">
        <f t="shared" si="56"/>
        <v>Lucerne</v>
      </c>
    </row>
    <row r="720" spans="1:17" x14ac:dyDescent="0.35">
      <c r="A720" s="145"/>
      <c r="B720" s="145"/>
      <c r="C720" s="145"/>
      <c r="D720" s="145"/>
      <c r="E720" s="145" t="str">
        <f t="shared" si="55"/>
        <v/>
      </c>
      <c r="F720" s="145"/>
      <c r="G720" s="145"/>
      <c r="H720" s="145"/>
      <c r="I720" s="145"/>
      <c r="J720" s="145"/>
      <c r="K720" s="145"/>
      <c r="L720" s="145" t="str">
        <v>AOM_000719$Forage Plants--Legume Forages--Medicago sativa</v>
      </c>
      <c r="M720" s="145" t="str" cm="1">
        <f t="array" ref="M720:N720">IF(L720&lt;&gt;"",_xlfn.TEXTSPLIT(L720, "$"),"")</f>
        <v>AOM_000719</v>
      </c>
      <c r="N720" s="145" t="str">
        <v>Forage Plants--Legume Forages--Medicago sativa</v>
      </c>
      <c r="O720" s="145" t="str" cm="1">
        <f t="array" ref="O720">IF(L720&lt;&gt;"",_xlfn.CHOOSECOLS(_xlfn.TEXTSPLIT(N720,"--"),1),"")</f>
        <v>Forage Plants</v>
      </c>
      <c r="P720" s="145" t="str" cm="1">
        <f t="array" ref="P720">IF(L720&lt;&gt;"",IFERROR(_xlfn.CHOOSECOLS(_xlfn.TEXTSPLIT(N720,"--"),2),""),"")</f>
        <v>Legume Forages</v>
      </c>
      <c r="Q720" s="145" t="str">
        <f t="shared" si="56"/>
        <v>Medicago sativa</v>
      </c>
    </row>
    <row r="721" spans="1:17" x14ac:dyDescent="0.35">
      <c r="A721" s="144"/>
      <c r="B721" s="144"/>
      <c r="C721" s="144"/>
      <c r="D721" s="144"/>
      <c r="E721" s="144" t="str">
        <f t="shared" si="55"/>
        <v/>
      </c>
      <c r="F721" s="144"/>
      <c r="G721" s="144"/>
      <c r="H721" s="144"/>
      <c r="I721" s="144"/>
      <c r="J721" s="144"/>
      <c r="K721" s="144"/>
      <c r="L721" s="144" t="str">
        <v>AOM_002088$Forage Plants--Legume Forages--Alfalfa--Alfalfa Pods</v>
      </c>
      <c r="M721" s="144" t="str" cm="1">
        <f t="array" ref="M721:N721">IF(L721&lt;&gt;"",_xlfn.TEXTSPLIT(L721, "$"),"")</f>
        <v>AOM_002088</v>
      </c>
      <c r="N721" s="144" t="str">
        <v>Forage Plants--Legume Forages--Alfalfa--Alfalfa Pods</v>
      </c>
      <c r="O721" s="144" t="str" cm="1">
        <f t="array" ref="O721">IF(L721&lt;&gt;"",_xlfn.CHOOSECOLS(_xlfn.TEXTSPLIT(N721,"--"),1),"")</f>
        <v>Forage Plants</v>
      </c>
      <c r="P721" s="144" t="str" cm="1">
        <f t="array" ref="P721">IF(L721&lt;&gt;"",IFERROR(_xlfn.CHOOSECOLS(_xlfn.TEXTSPLIT(N721,"--"),2),""),"")</f>
        <v>Legume Forages</v>
      </c>
      <c r="Q721" s="144" t="str">
        <f t="shared" si="56"/>
        <v>Alfalfa--Alfalfa Pods</v>
      </c>
    </row>
    <row r="722" spans="1:17" x14ac:dyDescent="0.35">
      <c r="A722" s="145"/>
      <c r="B722" s="145"/>
      <c r="C722" s="145"/>
      <c r="D722" s="145"/>
      <c r="E722" s="145" t="str">
        <f t="shared" si="55"/>
        <v/>
      </c>
      <c r="F722" s="145"/>
      <c r="G722" s="145"/>
      <c r="H722" s="145"/>
      <c r="I722" s="145"/>
      <c r="J722" s="145"/>
      <c r="K722" s="145"/>
      <c r="L722" s="145" t="str">
        <v>AOM_002088$Forage Plants--Legume Forages--Alfalfa--Lucerne Pods</v>
      </c>
      <c r="M722" s="145" t="str" cm="1">
        <f t="array" ref="M722:N722">IF(L722&lt;&gt;"",_xlfn.TEXTSPLIT(L722, "$"),"")</f>
        <v>AOM_002088</v>
      </c>
      <c r="N722" s="145" t="str">
        <v>Forage Plants--Legume Forages--Alfalfa--Lucerne Pods</v>
      </c>
      <c r="O722" s="145" t="str" cm="1">
        <f t="array" ref="O722">IF(L722&lt;&gt;"",_xlfn.CHOOSECOLS(_xlfn.TEXTSPLIT(N722,"--"),1),"")</f>
        <v>Forage Plants</v>
      </c>
      <c r="P722" s="145" t="str" cm="1">
        <f t="array" ref="P722">IF(L722&lt;&gt;"",IFERROR(_xlfn.CHOOSECOLS(_xlfn.TEXTSPLIT(N722,"--"),2),""),"")</f>
        <v>Legume Forages</v>
      </c>
      <c r="Q722" s="145" t="str">
        <f t="shared" si="56"/>
        <v>Alfalfa--Lucerne Pods</v>
      </c>
    </row>
    <row r="723" spans="1:17" x14ac:dyDescent="0.35">
      <c r="A723" s="144"/>
      <c r="B723" s="144"/>
      <c r="C723" s="144"/>
      <c r="D723" s="144"/>
      <c r="E723" s="144" t="str">
        <f t="shared" si="55"/>
        <v/>
      </c>
      <c r="F723" s="144"/>
      <c r="G723" s="144"/>
      <c r="H723" s="144"/>
      <c r="I723" s="144"/>
      <c r="J723" s="144"/>
      <c r="K723" s="144"/>
      <c r="L723" s="144" t="str">
        <v>AOM_001206$Forage Plants--Legume Forages--Anthyllis tetraphylla</v>
      </c>
      <c r="M723" s="144" t="str" cm="1">
        <f t="array" ref="M723:N723">IF(L723&lt;&gt;"",_xlfn.TEXTSPLIT(L723, "$"),"")</f>
        <v>AOM_001206</v>
      </c>
      <c r="N723" s="144" t="str">
        <v>Forage Plants--Legume Forages--Anthyllis tetraphylla</v>
      </c>
      <c r="O723" s="144" t="str" cm="1">
        <f t="array" ref="O723">IF(L723&lt;&gt;"",_xlfn.CHOOSECOLS(_xlfn.TEXTSPLIT(N723,"--"),1),"")</f>
        <v>Forage Plants</v>
      </c>
      <c r="P723" s="144" t="str" cm="1">
        <f t="array" ref="P723">IF(L723&lt;&gt;"",IFERROR(_xlfn.CHOOSECOLS(_xlfn.TEXTSPLIT(N723,"--"),2),""),"")</f>
        <v>Legume Forages</v>
      </c>
      <c r="Q723" s="144" t="str">
        <f t="shared" si="56"/>
        <v>Anthyllis tetraphylla</v>
      </c>
    </row>
    <row r="724" spans="1:17" x14ac:dyDescent="0.35">
      <c r="A724" s="145"/>
      <c r="B724" s="145"/>
      <c r="C724" s="145"/>
      <c r="D724" s="145"/>
      <c r="E724" s="145" t="str">
        <f t="shared" si="55"/>
        <v/>
      </c>
      <c r="F724" s="145"/>
      <c r="G724" s="145"/>
      <c r="H724" s="145"/>
      <c r="I724" s="145"/>
      <c r="J724" s="145"/>
      <c r="K724" s="145"/>
      <c r="L724" s="145" t="str">
        <v>AOM_001207$Forage Plants--Legume Forages--Canavalia gladiata</v>
      </c>
      <c r="M724" s="145" t="str" cm="1">
        <f t="array" ref="M724:N724">IF(L724&lt;&gt;"",_xlfn.TEXTSPLIT(L724, "$"),"")</f>
        <v>AOM_001207</v>
      </c>
      <c r="N724" s="145" t="str">
        <v>Forage Plants--Legume Forages--Canavalia gladiata</v>
      </c>
      <c r="O724" s="145" t="str" cm="1">
        <f t="array" ref="O724">IF(L724&lt;&gt;"",_xlfn.CHOOSECOLS(_xlfn.TEXTSPLIT(N724,"--"),1),"")</f>
        <v>Forage Plants</v>
      </c>
      <c r="P724" s="145" t="str" cm="1">
        <f t="array" ref="P724">IF(L724&lt;&gt;"",IFERROR(_xlfn.CHOOSECOLS(_xlfn.TEXTSPLIT(N724,"--"),2),""),"")</f>
        <v>Legume Forages</v>
      </c>
      <c r="Q724" s="145" t="str">
        <f t="shared" si="56"/>
        <v>Canavalia gladiata</v>
      </c>
    </row>
    <row r="725" spans="1:17" x14ac:dyDescent="0.35">
      <c r="A725" s="144"/>
      <c r="B725" s="144"/>
      <c r="C725" s="144"/>
      <c r="D725" s="144"/>
      <c r="E725" s="144" t="str">
        <f t="shared" si="55"/>
        <v/>
      </c>
      <c r="F725" s="144"/>
      <c r="G725" s="144"/>
      <c r="H725" s="144"/>
      <c r="I725" s="144"/>
      <c r="J725" s="144"/>
      <c r="K725" s="144"/>
      <c r="L725" s="144" t="str">
        <v>AOM_001528$Forage Plants--Legume Forages--Centrosema molle--Centrosema molle Leaves</v>
      </c>
      <c r="M725" s="144" t="str" cm="1">
        <f t="array" ref="M725:N725">IF(L725&lt;&gt;"",_xlfn.TEXTSPLIT(L725, "$"),"")</f>
        <v>AOM_001528</v>
      </c>
      <c r="N725" s="144" t="str">
        <v>Forage Plants--Legume Forages--Centrosema molle--Centrosema molle Leaves</v>
      </c>
      <c r="O725" s="144" t="str" cm="1">
        <f t="array" ref="O725">IF(L725&lt;&gt;"",_xlfn.CHOOSECOLS(_xlfn.TEXTSPLIT(N725,"--"),1),"")</f>
        <v>Forage Plants</v>
      </c>
      <c r="P725" s="144" t="str" cm="1">
        <f t="array" ref="P725">IF(L725&lt;&gt;"",IFERROR(_xlfn.CHOOSECOLS(_xlfn.TEXTSPLIT(N725,"--"),2),""),"")</f>
        <v>Legume Forages</v>
      </c>
      <c r="Q725" s="144" t="str">
        <f t="shared" si="56"/>
        <v>Centrosema molle--Centrosema molle Leaves</v>
      </c>
    </row>
    <row r="726" spans="1:17" x14ac:dyDescent="0.35">
      <c r="A726" s="145"/>
      <c r="B726" s="145"/>
      <c r="C726" s="145"/>
      <c r="D726" s="145"/>
      <c r="E726" s="145" t="str">
        <f t="shared" si="55"/>
        <v/>
      </c>
      <c r="F726" s="145"/>
      <c r="G726" s="145"/>
      <c r="H726" s="145"/>
      <c r="I726" s="145"/>
      <c r="J726" s="145"/>
      <c r="K726" s="145"/>
      <c r="L726" s="145" t="str">
        <v>AOM_001208$Forage Plants--Legume Forages--Centrosema pubescens</v>
      </c>
      <c r="M726" s="145" t="str" cm="1">
        <f t="array" ref="M726:N726">IF(L726&lt;&gt;"",_xlfn.TEXTSPLIT(L726, "$"),"")</f>
        <v>AOM_001208</v>
      </c>
      <c r="N726" s="145" t="str">
        <v>Forage Plants--Legume Forages--Centrosema pubescens</v>
      </c>
      <c r="O726" s="145" t="str" cm="1">
        <f t="array" ref="O726">IF(L726&lt;&gt;"",_xlfn.CHOOSECOLS(_xlfn.TEXTSPLIT(N726,"--"),1),"")</f>
        <v>Forage Plants</v>
      </c>
      <c r="P726" s="145" t="str" cm="1">
        <f t="array" ref="P726">IF(L726&lt;&gt;"",IFERROR(_xlfn.CHOOSECOLS(_xlfn.TEXTSPLIT(N726,"--"),2),""),"")</f>
        <v>Legume Forages</v>
      </c>
      <c r="Q726" s="145" t="str">
        <f t="shared" si="56"/>
        <v>Centrosema pubescens</v>
      </c>
    </row>
    <row r="727" spans="1:17" x14ac:dyDescent="0.35">
      <c r="A727" s="144"/>
      <c r="B727" s="144"/>
      <c r="C727" s="144"/>
      <c r="D727" s="144"/>
      <c r="E727" s="144" t="str">
        <f t="shared" si="55"/>
        <v/>
      </c>
      <c r="F727" s="144"/>
      <c r="G727" s="144"/>
      <c r="H727" s="144"/>
      <c r="I727" s="144"/>
      <c r="J727" s="144"/>
      <c r="K727" s="144"/>
      <c r="L727" s="144" t="str">
        <v>AOM_001208$Forage Plants--Legume Forages--Centro</v>
      </c>
      <c r="M727" s="144" t="str" cm="1">
        <f t="array" ref="M727:N727">IF(L727&lt;&gt;"",_xlfn.TEXTSPLIT(L727, "$"),"")</f>
        <v>AOM_001208</v>
      </c>
      <c r="N727" s="144" t="str">
        <v>Forage Plants--Legume Forages--Centro</v>
      </c>
      <c r="O727" s="144" t="str" cm="1">
        <f t="array" ref="O727">IF(L727&lt;&gt;"",_xlfn.CHOOSECOLS(_xlfn.TEXTSPLIT(N727,"--"),1),"")</f>
        <v>Forage Plants</v>
      </c>
      <c r="P727" s="144" t="str" cm="1">
        <f t="array" ref="P727">IF(L727&lt;&gt;"",IFERROR(_xlfn.CHOOSECOLS(_xlfn.TEXTSPLIT(N727,"--"),2),""),"")</f>
        <v>Legume Forages</v>
      </c>
      <c r="Q727" s="144" t="str">
        <f t="shared" si="56"/>
        <v>Centro</v>
      </c>
    </row>
    <row r="728" spans="1:17" x14ac:dyDescent="0.35">
      <c r="A728" s="145"/>
      <c r="B728" s="145"/>
      <c r="C728" s="145"/>
      <c r="D728" s="145"/>
      <c r="E728" s="145" t="str">
        <f t="shared" si="55"/>
        <v/>
      </c>
      <c r="F728" s="145"/>
      <c r="G728" s="145"/>
      <c r="H728" s="145"/>
      <c r="I728" s="145"/>
      <c r="J728" s="145"/>
      <c r="K728" s="145"/>
      <c r="L728" s="145" t="str">
        <v>AOM_001208$Forage Plants--Legume Forages--Butterfly Pea</v>
      </c>
      <c r="M728" s="145" t="str" cm="1">
        <f t="array" ref="M728:N728">IF(L728&lt;&gt;"",_xlfn.TEXTSPLIT(L728, "$"),"")</f>
        <v>AOM_001208</v>
      </c>
      <c r="N728" s="145" t="str">
        <v>Forage Plants--Legume Forages--Butterfly Pea</v>
      </c>
      <c r="O728" s="145" t="str" cm="1">
        <f t="array" ref="O728">IF(L728&lt;&gt;"",_xlfn.CHOOSECOLS(_xlfn.TEXTSPLIT(N728,"--"),1),"")</f>
        <v>Forage Plants</v>
      </c>
      <c r="P728" s="145" t="str" cm="1">
        <f t="array" ref="P728">IF(L728&lt;&gt;"",IFERROR(_xlfn.CHOOSECOLS(_xlfn.TEXTSPLIT(N728,"--"),2),""),"")</f>
        <v>Legume Forages</v>
      </c>
      <c r="Q728" s="145" t="str">
        <f t="shared" si="56"/>
        <v>Butterfly Pea</v>
      </c>
    </row>
    <row r="729" spans="1:17" x14ac:dyDescent="0.35">
      <c r="A729" s="144"/>
      <c r="B729" s="144"/>
      <c r="C729" s="144"/>
      <c r="D729" s="144"/>
      <c r="E729" s="144" t="str">
        <f t="shared" si="55"/>
        <v/>
      </c>
      <c r="F729" s="144"/>
      <c r="G729" s="144"/>
      <c r="H729" s="144"/>
      <c r="I729" s="144"/>
      <c r="J729" s="144"/>
      <c r="K729" s="144"/>
      <c r="L729" s="144" t="str">
        <v>AOM_001575$Forage Plants--Legume Forages--Crotalaria ochroleuca</v>
      </c>
      <c r="M729" s="144" t="str" cm="1">
        <f t="array" ref="M729:N729">IF(L729&lt;&gt;"",_xlfn.TEXTSPLIT(L729, "$"),"")</f>
        <v>AOM_001575</v>
      </c>
      <c r="N729" s="144" t="str">
        <v>Forage Plants--Legume Forages--Crotalaria ochroleuca</v>
      </c>
      <c r="O729" s="144" t="str" cm="1">
        <f t="array" ref="O729">IF(L729&lt;&gt;"",_xlfn.CHOOSECOLS(_xlfn.TEXTSPLIT(N729,"--"),1),"")</f>
        <v>Forage Plants</v>
      </c>
      <c r="P729" s="144" t="str" cm="1">
        <f t="array" ref="P729">IF(L729&lt;&gt;"",IFERROR(_xlfn.CHOOSECOLS(_xlfn.TEXTSPLIT(N729,"--"),2),""),"")</f>
        <v>Legume Forages</v>
      </c>
      <c r="Q729" s="144" t="str">
        <f t="shared" si="56"/>
        <v>Crotalaria ochroleuca</v>
      </c>
    </row>
    <row r="730" spans="1:17" x14ac:dyDescent="0.35">
      <c r="A730" s="145"/>
      <c r="B730" s="145"/>
      <c r="C730" s="145"/>
      <c r="D730" s="145"/>
      <c r="E730" s="145" t="str">
        <f t="shared" si="55"/>
        <v/>
      </c>
      <c r="F730" s="145"/>
      <c r="G730" s="145"/>
      <c r="H730" s="145"/>
      <c r="I730" s="145"/>
      <c r="J730" s="145"/>
      <c r="K730" s="145"/>
      <c r="L730" s="145" t="str">
        <v>AOM_001209$Forage Plants--Legume Forages--Desmodium</v>
      </c>
      <c r="M730" s="145" t="str" cm="1">
        <f t="array" ref="M730:N730">IF(L730&lt;&gt;"",_xlfn.TEXTSPLIT(L730, "$"),"")</f>
        <v>AOM_001209</v>
      </c>
      <c r="N730" s="145" t="str">
        <v>Forage Plants--Legume Forages--Desmodium</v>
      </c>
      <c r="O730" s="145" t="str" cm="1">
        <f t="array" ref="O730">IF(L730&lt;&gt;"",_xlfn.CHOOSECOLS(_xlfn.TEXTSPLIT(N730,"--"),1),"")</f>
        <v>Forage Plants</v>
      </c>
      <c r="P730" s="145" t="str" cm="1">
        <f t="array" ref="P730">IF(L730&lt;&gt;"",IFERROR(_xlfn.CHOOSECOLS(_xlfn.TEXTSPLIT(N730,"--"),2),""),"")</f>
        <v>Legume Forages</v>
      </c>
      <c r="Q730" s="145" t="str">
        <f t="shared" si="56"/>
        <v>Desmodium</v>
      </c>
    </row>
    <row r="731" spans="1:17" x14ac:dyDescent="0.35">
      <c r="A731" s="144"/>
      <c r="B731" s="144"/>
      <c r="C731" s="144"/>
      <c r="D731" s="144"/>
      <c r="E731" s="144" t="str">
        <f t="shared" si="55"/>
        <v/>
      </c>
      <c r="F731" s="144"/>
      <c r="G731" s="144"/>
      <c r="H731" s="144"/>
      <c r="I731" s="144"/>
      <c r="J731" s="144"/>
      <c r="K731" s="144"/>
      <c r="L731" s="144" t="str">
        <v>AOM_001211$Forage Plants--Legume Forages--Desmodium distortum</v>
      </c>
      <c r="M731" s="144" t="str" cm="1">
        <f t="array" ref="M731:N731">IF(L731&lt;&gt;"",_xlfn.TEXTSPLIT(L731, "$"),"")</f>
        <v>AOM_001211</v>
      </c>
      <c r="N731" s="144" t="str">
        <v>Forage Plants--Legume Forages--Desmodium distortum</v>
      </c>
      <c r="O731" s="144" t="str" cm="1">
        <f t="array" ref="O731">IF(L731&lt;&gt;"",_xlfn.CHOOSECOLS(_xlfn.TEXTSPLIT(N731,"--"),1),"")</f>
        <v>Forage Plants</v>
      </c>
      <c r="P731" s="144" t="str" cm="1">
        <f t="array" ref="P731">IF(L731&lt;&gt;"",IFERROR(_xlfn.CHOOSECOLS(_xlfn.TEXTSPLIT(N731,"--"),2),""),"")</f>
        <v>Legume Forages</v>
      </c>
      <c r="Q731" s="144" t="str">
        <f t="shared" si="56"/>
        <v>Desmodium distortum</v>
      </c>
    </row>
    <row r="732" spans="1:17" x14ac:dyDescent="0.35">
      <c r="A732" s="145"/>
      <c r="B732" s="145"/>
      <c r="C732" s="145"/>
      <c r="D732" s="145"/>
      <c r="E732" s="145" t="str">
        <f t="shared" si="55"/>
        <v/>
      </c>
      <c r="F732" s="145"/>
      <c r="G732" s="145"/>
      <c r="H732" s="145"/>
      <c r="I732" s="145"/>
      <c r="J732" s="145"/>
      <c r="K732" s="145"/>
      <c r="L732" s="145" t="str">
        <v>AOM_001212$Forage Plants--Legume Forages--Desmodium intortum</v>
      </c>
      <c r="M732" s="145" t="str" cm="1">
        <f t="array" ref="M732:N732">IF(L732&lt;&gt;"",_xlfn.TEXTSPLIT(L732, "$"),"")</f>
        <v>AOM_001212</v>
      </c>
      <c r="N732" s="145" t="str">
        <v>Forage Plants--Legume Forages--Desmodium intortum</v>
      </c>
      <c r="O732" s="145" t="str" cm="1">
        <f t="array" ref="O732">IF(L732&lt;&gt;"",_xlfn.CHOOSECOLS(_xlfn.TEXTSPLIT(N732,"--"),1),"")</f>
        <v>Forage Plants</v>
      </c>
      <c r="P732" s="145" t="str" cm="1">
        <f t="array" ref="P732">IF(L732&lt;&gt;"",IFERROR(_xlfn.CHOOSECOLS(_xlfn.TEXTSPLIT(N732,"--"),2),""),"")</f>
        <v>Legume Forages</v>
      </c>
      <c r="Q732" s="145" t="str">
        <f t="shared" si="56"/>
        <v>Desmodium intortum</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purpureus Leaves</v>
      </c>
      <c r="M733" s="144" t="str" cm="1">
        <f t="array" ref="M733:N733">IF(L733&lt;&gt;"",_xlfn.TEXTSPLIT(L733, "$"),"")</f>
        <v>AOM_001215</v>
      </c>
      <c r="N733" s="144" t="str">
        <v>Forage Plants--Legume Forages--Lablab purpureus--Lablab purpureus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purpureus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purpureus--Lablab Leaves</v>
      </c>
      <c r="M734" s="145" t="str" cm="1">
        <f t="array" ref="M734:N734">IF(L734&lt;&gt;"",_xlfn.TEXTSPLIT(L734, "$"),"")</f>
        <v>AOM_001215</v>
      </c>
      <c r="N734" s="145" t="str">
        <v>Forage Plants--Legume Forages--Lablab purpureus--Lablab Leaves</v>
      </c>
      <c r="O734" s="145" t="str" cm="1">
        <f t="array" ref="O734">IF(L734&lt;&gt;"",_xlfn.CHOOSECOLS(_xlfn.TEXTSPLIT(N734,"--"),1),"")</f>
        <v>Forage Plants</v>
      </c>
      <c r="P734" s="145" t="str" cm="1">
        <f t="array" ref="P734">IF(L734&lt;&gt;"",IFERROR(_xlfn.CHOOSECOLS(_xlfn.TEXTSPLIT(N734,"--"),2),""),"")</f>
        <v>Legume Forages</v>
      </c>
      <c r="Q734" s="145" t="str">
        <f t="shared" si="56"/>
        <v>Lablab purpureus--Lablab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AOM_001215$Forage Plants--Legume Forages--Lablab purpureus--Dolichos lablab  Leaves</v>
      </c>
      <c r="M736" s="145" t="str" cm="1">
        <f t="array" ref="M736:N736">IF(L736&lt;&gt;"",_xlfn.TEXTSPLIT(L736, "$"),"")</f>
        <v>AOM_001215</v>
      </c>
      <c r="N736" s="145" t="str">
        <v>Forage Plants--Legume Forages--Lablab purpureus--Dolichos lablab  Leaves</v>
      </c>
      <c r="O736" s="145" t="str" cm="1">
        <f t="array" ref="O736">IF(L736&lt;&gt;"",_xlfn.CHOOSECOLS(_xlfn.TEXTSPLIT(N736,"--"),1),"")</f>
        <v>Forage Plants</v>
      </c>
      <c r="P736" s="145" t="str" cm="1">
        <f t="array" ref="P736">IF(L736&lt;&gt;"",IFERROR(_xlfn.CHOOSECOLS(_xlfn.TEXTSPLIT(N736,"--"),2),""),"")</f>
        <v>Legume Forages</v>
      </c>
      <c r="Q736" s="145" t="str">
        <f t="shared" si="56"/>
        <v>Lablab purpureus--Dolichos lablab  Leaves</v>
      </c>
    </row>
    <row r="737" spans="1:17" x14ac:dyDescent="0.35">
      <c r="A737" s="144"/>
      <c r="B737" s="144"/>
      <c r="C737" s="144"/>
      <c r="D737" s="144"/>
      <c r="E737" s="144" t="str">
        <f t="shared" si="55"/>
        <v/>
      </c>
      <c r="F737" s="144"/>
      <c r="G737" s="144"/>
      <c r="H737" s="144"/>
      <c r="I737" s="144"/>
      <c r="J737" s="144"/>
      <c r="K737" s="144"/>
      <c r="L737" s="144" t="str">
        <v>AOM_001216$Forage Plants--Legume Forages--Indigofera indica</v>
      </c>
      <c r="M737" s="144" t="str" cm="1">
        <f t="array" ref="M737:N737">IF(L737&lt;&gt;"",_xlfn.TEXTSPLIT(L737, "$"),"")</f>
        <v>AOM_001216</v>
      </c>
      <c r="N737" s="144" t="str">
        <v>Forage Plants--Legume Forages--Indigofera indica</v>
      </c>
      <c r="O737" s="144" t="str" cm="1">
        <f t="array" ref="O737">IF(L737&lt;&gt;"",_xlfn.CHOOSECOLS(_xlfn.TEXTSPLIT(N737,"--"),1),"")</f>
        <v>Forage Plants</v>
      </c>
      <c r="P737" s="144" t="str" cm="1">
        <f t="array" ref="P737">IF(L737&lt;&gt;"",IFERROR(_xlfn.CHOOSECOLS(_xlfn.TEXTSPLIT(N737,"--"),2),""),"")</f>
        <v>Legume Forages</v>
      </c>
      <c r="Q737" s="144" t="str">
        <f t="shared" si="56"/>
        <v>Indigofera indica</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purpureus--Lablab purpureus Stover</v>
      </c>
      <c r="M738" s="145" t="str" cm="1">
        <f t="array" ref="M738:N738">IF(L738&lt;&gt;"",_xlfn.TEXTSPLIT(L738, "$"),"")</f>
        <v>AOM_001219</v>
      </c>
      <c r="N738" s="145" t="str">
        <v>Forage Plants--Legume Forages--Lablab purpureus--Lablab purpureus Stover</v>
      </c>
      <c r="O738" s="145" t="str" cm="1">
        <f t="array" ref="O738">IF(L738&lt;&gt;"",_xlfn.CHOOSECOLS(_xlfn.TEXTSPLIT(N738,"--"),1),"")</f>
        <v>Forage Plants</v>
      </c>
      <c r="P738" s="145" t="str" cm="1">
        <f t="array" ref="P738">IF(L738&lt;&gt;"",IFERROR(_xlfn.CHOOSECOLS(_xlfn.TEXTSPLIT(N738,"--"),2),""),"")</f>
        <v>Legume Forages</v>
      </c>
      <c r="Q738" s="145" t="str">
        <f t="shared" si="56"/>
        <v>Lablab purpureus--Lablab purpureus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purpureus--Dolichos lablab Stover</v>
      </c>
      <c r="M739" s="144" t="str" cm="1">
        <f t="array" ref="M739:N739">IF(L739&lt;&gt;"",_xlfn.TEXTSPLIT(L739, "$"),"")</f>
        <v>AOM_001219</v>
      </c>
      <c r="N739" s="144" t="str">
        <v>Forage Plants--Legume Forages--Lablab purpureus--Dolichos lablab Stover</v>
      </c>
      <c r="O739" s="144" t="str" cm="1">
        <f t="array" ref="O739">IF(L739&lt;&gt;"",_xlfn.CHOOSECOLS(_xlfn.TEXTSPLIT(N739,"--"),1),"")</f>
        <v>Forage Plants</v>
      </c>
      <c r="P739" s="144" t="str" cm="1">
        <f t="array" ref="P739">IF(L739&lt;&gt;"",IFERROR(_xlfn.CHOOSECOLS(_xlfn.TEXTSPLIT(N739,"--"),2),""),"")</f>
        <v>Legume Forages</v>
      </c>
      <c r="Q739" s="144" t="str">
        <f t="shared" si="56"/>
        <v>Lablab purpureus--Dolichos lablab Stover</v>
      </c>
    </row>
    <row r="740" spans="1:17" x14ac:dyDescent="0.35">
      <c r="A740" s="145"/>
      <c r="B740" s="145"/>
      <c r="C740" s="145"/>
      <c r="D740" s="145"/>
      <c r="E740" s="145" t="str">
        <f t="shared" si="55"/>
        <v/>
      </c>
      <c r="F740" s="145"/>
      <c r="G740" s="145"/>
      <c r="H740" s="145"/>
      <c r="I740" s="145"/>
      <c r="J740" s="145"/>
      <c r="K740" s="145"/>
      <c r="L740" s="145" t="str">
        <v>AOM_001219$Forage Plants--Legume Forages--Lablab purpureus--Lablab Stover</v>
      </c>
      <c r="M740" s="145" t="str" cm="1">
        <f t="array" ref="M740:N740">IF(L740&lt;&gt;"",_xlfn.TEXTSPLIT(L740, "$"),"")</f>
        <v>AOM_001219</v>
      </c>
      <c r="N740" s="145" t="str">
        <v>Forage Plants--Legume Forages--Lablab purpureus--Lablab Stover</v>
      </c>
      <c r="O740" s="145" t="str" cm="1">
        <f t="array" ref="O740">IF(L740&lt;&gt;"",_xlfn.CHOOSECOLS(_xlfn.TEXTSPLIT(N740,"--"),1),"")</f>
        <v>Forage Plants</v>
      </c>
      <c r="P740" s="145" t="str" cm="1">
        <f t="array" ref="P740">IF(L740&lt;&gt;"",IFERROR(_xlfn.CHOOSECOLS(_xlfn.TEXTSPLIT(N740,"--"),2),""),"")</f>
        <v>Legume Forages</v>
      </c>
      <c r="Q740" s="145" t="str">
        <f t="shared" si="56"/>
        <v>Lablab purpureus--Lablab Stover</v>
      </c>
    </row>
    <row r="741" spans="1:17" x14ac:dyDescent="0.35">
      <c r="A741" s="144"/>
      <c r="B741" s="144"/>
      <c r="C741" s="144"/>
      <c r="D741" s="144"/>
      <c r="E741" s="144" t="str">
        <f t="shared" si="55"/>
        <v/>
      </c>
      <c r="F741" s="144"/>
      <c r="G741" s="144"/>
      <c r="H741" s="144"/>
      <c r="I741" s="144"/>
      <c r="J741" s="144"/>
      <c r="K741" s="144"/>
      <c r="L741" s="144" t="str">
        <v>AOM_001217$Forage Plants--Legume Forages--Lablab purpureus</v>
      </c>
      <c r="M741" s="144" t="str" cm="1">
        <f t="array" ref="M741:N741">IF(L741&lt;&gt;"",_xlfn.TEXTSPLIT(L741, "$"),"")</f>
        <v>AOM_001217</v>
      </c>
      <c r="N741" s="144" t="str">
        <v>Forage Plants--Legume Forages--Lablab purpureus</v>
      </c>
      <c r="O741" s="144" t="str" cm="1">
        <f t="array" ref="O741">IF(L741&lt;&gt;"",_xlfn.CHOOSECOLS(_xlfn.TEXTSPLIT(N741,"--"),1),"")</f>
        <v>Forage Plants</v>
      </c>
      <c r="P741" s="144" t="str" cm="1">
        <f t="array" ref="P741">IF(L741&lt;&gt;"",IFERROR(_xlfn.CHOOSECOLS(_xlfn.TEXTSPLIT(N741,"--"),2),""),"")</f>
        <v>Legume Forages</v>
      </c>
      <c r="Q741" s="144" t="str">
        <f t="shared" si="56"/>
        <v>Lablab purpureus</v>
      </c>
    </row>
    <row r="742" spans="1:17" x14ac:dyDescent="0.35">
      <c r="A742" s="145"/>
      <c r="B742" s="145"/>
      <c r="C742" s="145"/>
      <c r="D742" s="145"/>
      <c r="E742" s="145" t="str">
        <f t="shared" si="55"/>
        <v/>
      </c>
      <c r="F742" s="145"/>
      <c r="G742" s="145"/>
      <c r="H742" s="145"/>
      <c r="I742" s="145"/>
      <c r="J742" s="145"/>
      <c r="K742" s="145"/>
      <c r="L742" s="145" t="str">
        <v>AOM_001217$Forage Plants--Legume Forages--Dolichos lablab</v>
      </c>
      <c r="M742" s="145" t="str" cm="1">
        <f t="array" ref="M742:N742">IF(L742&lt;&gt;"",_xlfn.TEXTSPLIT(L742, "$"),"")</f>
        <v>AOM_001217</v>
      </c>
      <c r="N742" s="145" t="str">
        <v>Forage Plants--Legume Forages--Dolichos lablab</v>
      </c>
      <c r="O742" s="145" t="str" cm="1">
        <f t="array" ref="O742">IF(L742&lt;&gt;"",_xlfn.CHOOSECOLS(_xlfn.TEXTSPLIT(N742,"--"),1),"")</f>
        <v>Forage Plants</v>
      </c>
      <c r="P742" s="145" t="str" cm="1">
        <f t="array" ref="P742">IF(L742&lt;&gt;"",IFERROR(_xlfn.CHOOSECOLS(_xlfn.TEXTSPLIT(N742,"--"),2),""),"")</f>
        <v>Legume Forages</v>
      </c>
      <c r="Q742" s="145" t="str">
        <f t="shared" si="56"/>
        <v>Dolichos lablab</v>
      </c>
    </row>
    <row r="743" spans="1:17" x14ac:dyDescent="0.35">
      <c r="A743" s="144"/>
      <c r="B743" s="144"/>
      <c r="C743" s="144"/>
      <c r="D743" s="144"/>
      <c r="E743" s="144" t="str">
        <f t="shared" si="55"/>
        <v/>
      </c>
      <c r="F743" s="144"/>
      <c r="G743" s="144"/>
      <c r="H743" s="144"/>
      <c r="I743" s="144"/>
      <c r="J743" s="144"/>
      <c r="K743" s="144"/>
      <c r="L743" s="144" t="str">
        <v>AOM_001217$Forage Plants--Legume Forages--Lablab</v>
      </c>
      <c r="M743" s="144" t="str" cm="1">
        <f t="array" ref="M743:N743">IF(L743&lt;&gt;"",_xlfn.TEXTSPLIT(L743, "$"),"")</f>
        <v>AOM_001217</v>
      </c>
      <c r="N743" s="144" t="str">
        <v>Forage Plants--Legume Forages--Lablab</v>
      </c>
      <c r="O743" s="144" t="str" cm="1">
        <f t="array" ref="O743">IF(L743&lt;&gt;"",_xlfn.CHOOSECOLS(_xlfn.TEXTSPLIT(N743,"--"),1),"")</f>
        <v>Forage Plants</v>
      </c>
      <c r="P743" s="144" t="str" cm="1">
        <f t="array" ref="P743">IF(L743&lt;&gt;"",IFERROR(_xlfn.CHOOSECOLS(_xlfn.TEXTSPLIT(N743,"--"),2),""),"")</f>
        <v>Legume Forages</v>
      </c>
      <c r="Q743" s="144" t="str">
        <f t="shared" si="56"/>
        <v>Lablab</v>
      </c>
    </row>
    <row r="744" spans="1:17" x14ac:dyDescent="0.35">
      <c r="A744" s="145"/>
      <c r="B744" s="145"/>
      <c r="C744" s="145"/>
      <c r="D744" s="145"/>
      <c r="E744" s="145" t="str">
        <f t="shared" si="55"/>
        <v/>
      </c>
      <c r="F744" s="145"/>
      <c r="G744" s="145"/>
      <c r="H744" s="145"/>
      <c r="I744" s="145"/>
      <c r="J744" s="145"/>
      <c r="K744" s="145"/>
      <c r="L744" s="145" t="str">
        <v>AOM_001244$Forage Plants--Legume Forages--Legume Mixtures Weeds</v>
      </c>
      <c r="M744" s="145" t="str" cm="1">
        <f t="array" ref="M744:N744">IF(L744&lt;&gt;"",_xlfn.TEXTSPLIT(L744, "$"),"")</f>
        <v>AOM_001244</v>
      </c>
      <c r="N744" s="145" t="str">
        <v>Forage Plants--Legume Forages--Legume Mixtures Weeds</v>
      </c>
      <c r="O744" s="145" t="str" cm="1">
        <f t="array" ref="O744">IF(L744&lt;&gt;"",_xlfn.CHOOSECOLS(_xlfn.TEXTSPLIT(N744,"--"),1),"")</f>
        <v>Forage Plants</v>
      </c>
      <c r="P744" s="145" t="str" cm="1">
        <f t="array" ref="P744">IF(L744&lt;&gt;"",IFERROR(_xlfn.CHOOSECOLS(_xlfn.TEXTSPLIT(N744,"--"),2),""),"")</f>
        <v>Legume Forages</v>
      </c>
      <c r="Q744" s="145" t="str">
        <f t="shared" si="56"/>
        <v>Legume Mixtures Weeds</v>
      </c>
    </row>
    <row r="745" spans="1:17" x14ac:dyDescent="0.35">
      <c r="A745" s="144"/>
      <c r="B745" s="144"/>
      <c r="C745" s="144"/>
      <c r="D745" s="144"/>
      <c r="E745" s="144" t="str">
        <f t="shared" si="55"/>
        <v/>
      </c>
      <c r="F745" s="144"/>
      <c r="G745" s="144"/>
      <c r="H745" s="144"/>
      <c r="I745" s="144"/>
      <c r="J745" s="144"/>
      <c r="K745" s="144"/>
      <c r="L745" s="144" t="str">
        <v>AOM_001244$Forage Plants--Legume Forages--Fabaceae spp Weeds</v>
      </c>
      <c r="M745" s="144" t="str" cm="1">
        <f t="array" ref="M745:N745">IF(L745&lt;&gt;"",_xlfn.TEXTSPLIT(L745, "$"),"")</f>
        <v>AOM_001244</v>
      </c>
      <c r="N745" s="144" t="str">
        <v>Forage Plants--Legume Forages--Fabaceae spp Weeds</v>
      </c>
      <c r="O745" s="144" t="str" cm="1">
        <f t="array" ref="O745">IF(L745&lt;&gt;"",_xlfn.CHOOSECOLS(_xlfn.TEXTSPLIT(N745,"--"),1),"")</f>
        <v>Forage Plants</v>
      </c>
      <c r="P745" s="144" t="str" cm="1">
        <f t="array" ref="P745">IF(L745&lt;&gt;"",IFERROR(_xlfn.CHOOSECOLS(_xlfn.TEXTSPLIT(N745,"--"),2),""),"")</f>
        <v>Legume Forages</v>
      </c>
      <c r="Q745" s="144" t="str">
        <f t="shared" si="56"/>
        <v>Fabaceae spp Weeds</v>
      </c>
    </row>
    <row r="746" spans="1:17" x14ac:dyDescent="0.35">
      <c r="A746" s="145"/>
      <c r="B746" s="145"/>
      <c r="C746" s="145"/>
      <c r="D746" s="145"/>
      <c r="E746" s="145" t="str">
        <f t="shared" si="55"/>
        <v/>
      </c>
      <c r="F746" s="145"/>
      <c r="G746" s="145"/>
      <c r="H746" s="145"/>
      <c r="I746" s="145"/>
      <c r="J746" s="145"/>
      <c r="K746" s="145"/>
      <c r="L746" s="145" t="str">
        <v>AOM_001526$Forage Plants--Legume Forages--Lotus corniculatus</v>
      </c>
      <c r="M746" s="145" t="str" cm="1">
        <f t="array" ref="M746:N746">IF(L746&lt;&gt;"",_xlfn.TEXTSPLIT(L746, "$"),"")</f>
        <v>AOM_001526</v>
      </c>
      <c r="N746" s="145" t="str">
        <v>Forage Plants--Legume Forages--Lotus corniculatus</v>
      </c>
      <c r="O746" s="145" t="str" cm="1">
        <f t="array" ref="O746">IF(L746&lt;&gt;"",_xlfn.CHOOSECOLS(_xlfn.TEXTSPLIT(N746,"--"),1),"")</f>
        <v>Forage Plants</v>
      </c>
      <c r="P746" s="145" t="str" cm="1">
        <f t="array" ref="P746">IF(L746&lt;&gt;"",IFERROR(_xlfn.CHOOSECOLS(_xlfn.TEXTSPLIT(N746,"--"),2),""),"")</f>
        <v>Legume Forages</v>
      </c>
      <c r="Q746" s="145" t="str">
        <f t="shared" si="56"/>
        <v>Lotus corniculatus</v>
      </c>
    </row>
    <row r="747" spans="1:17" x14ac:dyDescent="0.35">
      <c r="A747" s="144"/>
      <c r="B747" s="144"/>
      <c r="C747" s="144"/>
      <c r="D747" s="144"/>
      <c r="E747" s="144" t="str">
        <f t="shared" si="55"/>
        <v/>
      </c>
      <c r="F747" s="144"/>
      <c r="G747" s="144"/>
      <c r="H747" s="144"/>
      <c r="I747" s="144"/>
      <c r="J747" s="144"/>
      <c r="K747" s="144"/>
      <c r="L747" s="144" t="str">
        <v>AOM_001526$Forage Plants--Legume Forages--Birdsfoot Trefoil</v>
      </c>
      <c r="M747" s="144" t="str" cm="1">
        <f t="array" ref="M747:N747">IF(L747&lt;&gt;"",_xlfn.TEXTSPLIT(L747, "$"),"")</f>
        <v>AOM_001526</v>
      </c>
      <c r="N747" s="144" t="str">
        <v>Forage Plants--Legume Forages--Birdsfoot Trefoil</v>
      </c>
      <c r="O747" s="144" t="str" cm="1">
        <f t="array" ref="O747">IF(L747&lt;&gt;"",_xlfn.CHOOSECOLS(_xlfn.TEXTSPLIT(N747,"--"),1),"")</f>
        <v>Forage Plants</v>
      </c>
      <c r="P747" s="144" t="str" cm="1">
        <f t="array" ref="P747">IF(L747&lt;&gt;"",IFERROR(_xlfn.CHOOSECOLS(_xlfn.TEXTSPLIT(N747,"--"),2),""),"")</f>
        <v>Legume Forages</v>
      </c>
      <c r="Q747" s="144" t="str">
        <f t="shared" si="56"/>
        <v>Birdsfoot Trefoil</v>
      </c>
    </row>
    <row r="748" spans="1:17" x14ac:dyDescent="0.35">
      <c r="A748" s="145"/>
      <c r="B748" s="145"/>
      <c r="C748" s="145"/>
      <c r="D748" s="145"/>
      <c r="E748" s="145" t="str">
        <f t="shared" si="55"/>
        <v/>
      </c>
      <c r="F748" s="145"/>
      <c r="G748" s="145"/>
      <c r="H748" s="145"/>
      <c r="I748" s="145"/>
      <c r="J748" s="145"/>
      <c r="K748" s="145"/>
      <c r="L748" s="145" t="str">
        <v>AOM_001220$Forage Plants--Legume Forages--Lupinus angustifolius</v>
      </c>
      <c r="M748" s="145" t="str" cm="1">
        <f t="array" ref="M748:N748">IF(L748&lt;&gt;"",_xlfn.TEXTSPLIT(L748, "$"),"")</f>
        <v>AOM_001220</v>
      </c>
      <c r="N748" s="145" t="str">
        <v>Forage Plants--Legume Forages--Lupinus angustifolius</v>
      </c>
      <c r="O748" s="145" t="str" cm="1">
        <f t="array" ref="O748">IF(L748&lt;&gt;"",_xlfn.CHOOSECOLS(_xlfn.TEXTSPLIT(N748,"--"),1),"")</f>
        <v>Forage Plants</v>
      </c>
      <c r="P748" s="145" t="str" cm="1">
        <f t="array" ref="P748">IF(L748&lt;&gt;"",IFERROR(_xlfn.CHOOSECOLS(_xlfn.TEXTSPLIT(N748,"--"),2),""),"")</f>
        <v>Legume Forages</v>
      </c>
      <c r="Q748" s="145" t="str">
        <f t="shared" si="56"/>
        <v>Lupinus angustifolius</v>
      </c>
    </row>
    <row r="749" spans="1:17" x14ac:dyDescent="0.35">
      <c r="A749" s="144"/>
      <c r="B749" s="144"/>
      <c r="C749" s="144"/>
      <c r="D749" s="144"/>
      <c r="E749" s="144" t="str">
        <f t="shared" si="55"/>
        <v/>
      </c>
      <c r="F749" s="144"/>
      <c r="G749" s="144"/>
      <c r="H749" s="144"/>
      <c r="I749" s="144"/>
      <c r="J749" s="144"/>
      <c r="K749" s="144"/>
      <c r="L749" s="144" t="str">
        <v>AOM_001221$Forage Plants--Legume Forages--Macroptilium atropurpureum</v>
      </c>
      <c r="M749" s="144" t="str" cm="1">
        <f t="array" ref="M749:N749">IF(L749&lt;&gt;"",_xlfn.TEXTSPLIT(L749, "$"),"")</f>
        <v>AOM_001221</v>
      </c>
      <c r="N749" s="144" t="str">
        <v>Forage Plants--Legume Forages--Macroptilium atropurpureum</v>
      </c>
      <c r="O749" s="144" t="str" cm="1">
        <f t="array" ref="O749">IF(L749&lt;&gt;"",_xlfn.CHOOSECOLS(_xlfn.TEXTSPLIT(N749,"--"),1),"")</f>
        <v>Forage Plants</v>
      </c>
      <c r="P749" s="144" t="str" cm="1">
        <f t="array" ref="P749">IF(L749&lt;&gt;"",IFERROR(_xlfn.CHOOSECOLS(_xlfn.TEXTSPLIT(N749,"--"),2),""),"")</f>
        <v>Legume Forages</v>
      </c>
      <c r="Q749" s="144" t="str">
        <f t="shared" si="56"/>
        <v>Macroptilium atropurpureum</v>
      </c>
    </row>
    <row r="750" spans="1:17" x14ac:dyDescent="0.35">
      <c r="A750" s="145"/>
      <c r="B750" s="145"/>
      <c r="C750" s="145"/>
      <c r="D750" s="145"/>
      <c r="E750" s="145" t="str">
        <f t="shared" si="55"/>
        <v/>
      </c>
      <c r="F750" s="145"/>
      <c r="G750" s="145"/>
      <c r="H750" s="145"/>
      <c r="I750" s="145"/>
      <c r="J750" s="145"/>
      <c r="K750" s="145"/>
      <c r="L750" s="145" t="str">
        <v>AOM_001221$Forage Plants--Legume Forages--Siratro</v>
      </c>
      <c r="M750" s="145" t="str" cm="1">
        <f t="array" ref="M750:N750">IF(L750&lt;&gt;"",_xlfn.TEXTSPLIT(L750, "$"),"")</f>
        <v>AOM_001221</v>
      </c>
      <c r="N750" s="145" t="str">
        <v>Forage Plants--Legume Forages--Siratro</v>
      </c>
      <c r="O750" s="145" t="str" cm="1">
        <f t="array" ref="O750">IF(L750&lt;&gt;"",_xlfn.CHOOSECOLS(_xlfn.TEXTSPLIT(N750,"--"),1),"")</f>
        <v>Forage Plants</v>
      </c>
      <c r="P750" s="145" t="str" cm="1">
        <f t="array" ref="P750">IF(L750&lt;&gt;"",IFERROR(_xlfn.CHOOSECOLS(_xlfn.TEXTSPLIT(N750,"--"),2),""),"")</f>
        <v>Legume Forages</v>
      </c>
      <c r="Q750" s="145" t="str">
        <f t="shared" si="56"/>
        <v>Siratro</v>
      </c>
    </row>
    <row r="751" spans="1:17" x14ac:dyDescent="0.35">
      <c r="A751" s="144"/>
      <c r="B751" s="144"/>
      <c r="C751" s="144"/>
      <c r="D751" s="144"/>
      <c r="E751" s="144" t="str">
        <f t="shared" si="55"/>
        <v/>
      </c>
      <c r="F751" s="144"/>
      <c r="G751" s="144"/>
      <c r="H751" s="144"/>
      <c r="I751" s="144"/>
      <c r="J751" s="144"/>
      <c r="K751" s="144"/>
      <c r="L751" s="144" t="str">
        <v>AOM_001222$Forage Plants--Legume Forages--Macrotyloma axillare</v>
      </c>
      <c r="M751" s="144" t="str" cm="1">
        <f t="array" ref="M751:N751">IF(L751&lt;&gt;"",_xlfn.TEXTSPLIT(L751, "$"),"")</f>
        <v>AOM_001222</v>
      </c>
      <c r="N751" s="144" t="str">
        <v>Forage Plants--Legume Forages--Macrotyloma axillare</v>
      </c>
      <c r="O751" s="144" t="str" cm="1">
        <f t="array" ref="O751">IF(L751&lt;&gt;"",_xlfn.CHOOSECOLS(_xlfn.TEXTSPLIT(N751,"--"),1),"")</f>
        <v>Forage Plants</v>
      </c>
      <c r="P751" s="144" t="str" cm="1">
        <f t="array" ref="P751">IF(L751&lt;&gt;"",IFERROR(_xlfn.CHOOSECOLS(_xlfn.TEXTSPLIT(N751,"--"),2),""),"")</f>
        <v>Legume Forages</v>
      </c>
      <c r="Q751" s="144" t="str">
        <f t="shared" si="56"/>
        <v>Macrotyloma axillare</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Pods</v>
      </c>
      <c r="M752" s="145" t="str" cm="1">
        <f t="array" ref="M752:N752">IF(L752&lt;&gt;"",_xlfn.TEXTSPLIT(L752, "$"),"")</f>
        <v>AOM_001225</v>
      </c>
      <c r="N752" s="145" t="str">
        <v>Forage Plants--Legume Forages--Medicago--Medicago Pods</v>
      </c>
      <c r="O752" s="145" t="str" cm="1">
        <f t="array" ref="O752">IF(L752&lt;&gt;"",_xlfn.CHOOSECOLS(_xlfn.TEXTSPLIT(N752,"--"),1),"")</f>
        <v>Forage Plants</v>
      </c>
      <c r="P752" s="145" t="str" cm="1">
        <f t="array" ref="P752">IF(L752&lt;&gt;"",IFERROR(_xlfn.CHOOSECOLS(_xlfn.TEXTSPLIT(N752,"--"),2),""),"")</f>
        <v>Legume Forages</v>
      </c>
      <c r="Q752" s="145" t="str">
        <f t="shared" si="56"/>
        <v>Medicago--Medicago Pods</v>
      </c>
    </row>
    <row r="753" spans="1:17" x14ac:dyDescent="0.35">
      <c r="A753" s="144"/>
      <c r="B753" s="144"/>
      <c r="C753" s="144"/>
      <c r="D753" s="144"/>
      <c r="E753" s="144" t="str">
        <f t="shared" si="55"/>
        <v/>
      </c>
      <c r="F753" s="144"/>
      <c r="G753" s="144"/>
      <c r="H753" s="144"/>
      <c r="I753" s="144"/>
      <c r="J753" s="144"/>
      <c r="K753" s="144"/>
      <c r="L753" s="144" t="str">
        <v>AOM_001225$Forage Plants--Legume Forages--Medicago--Medicago spp Pods</v>
      </c>
      <c r="M753" s="144" t="str" cm="1">
        <f t="array" ref="M753:N753">IF(L753&lt;&gt;"",_xlfn.TEXTSPLIT(L753, "$"),"")</f>
        <v>AOM_001225</v>
      </c>
      <c r="N753" s="144" t="str">
        <v>Forage Plants--Legume Forages--Medicago--Medicago spp Pods</v>
      </c>
      <c r="O753" s="144" t="str" cm="1">
        <f t="array" ref="O753">IF(L753&lt;&gt;"",_xlfn.CHOOSECOLS(_xlfn.TEXTSPLIT(N753,"--"),1),"")</f>
        <v>Forage Plants</v>
      </c>
      <c r="P753" s="144" t="str" cm="1">
        <f t="array" ref="P753">IF(L753&lt;&gt;"",IFERROR(_xlfn.CHOOSECOLS(_xlfn.TEXTSPLIT(N753,"--"),2),""),"")</f>
        <v>Legume Forages</v>
      </c>
      <c r="Q753" s="144" t="str">
        <f t="shared" si="56"/>
        <v>Medicago--Medicago spp Pods</v>
      </c>
    </row>
    <row r="754" spans="1:17" x14ac:dyDescent="0.35">
      <c r="A754" s="145"/>
      <c r="B754" s="145"/>
      <c r="C754" s="145"/>
      <c r="D754" s="145"/>
      <c r="E754" s="145" t="str">
        <f t="shared" si="55"/>
        <v/>
      </c>
      <c r="F754" s="145"/>
      <c r="G754" s="145"/>
      <c r="H754" s="145"/>
      <c r="I754" s="145"/>
      <c r="J754" s="145"/>
      <c r="K754" s="145"/>
      <c r="L754" s="145" t="str">
        <v>AOM_001226$Forage Plants--Legume Forages--Medicago arborea</v>
      </c>
      <c r="M754" s="145" t="str" cm="1">
        <f t="array" ref="M754:N754">IF(L754&lt;&gt;"",_xlfn.TEXTSPLIT(L754, "$"),"")</f>
        <v>AOM_001226</v>
      </c>
      <c r="N754" s="145" t="str">
        <v>Forage Plants--Legume Forages--Medicago arborea</v>
      </c>
      <c r="O754" s="145" t="str" cm="1">
        <f t="array" ref="O754">IF(L754&lt;&gt;"",_xlfn.CHOOSECOLS(_xlfn.TEXTSPLIT(N754,"--"),1),"")</f>
        <v>Forage Plants</v>
      </c>
      <c r="P754" s="145" t="str" cm="1">
        <f t="array" ref="P754">IF(L754&lt;&gt;"",IFERROR(_xlfn.CHOOSECOLS(_xlfn.TEXTSPLIT(N754,"--"),2),""),"")</f>
        <v>Legume Forages</v>
      </c>
      <c r="Q754" s="145" t="str">
        <f t="shared" si="56"/>
        <v>Medicago arborea</v>
      </c>
    </row>
    <row r="755" spans="1:17" x14ac:dyDescent="0.35">
      <c r="A755" s="144"/>
      <c r="B755" s="144"/>
      <c r="C755" s="144"/>
      <c r="D755" s="144"/>
      <c r="E755" s="144" t="str">
        <f t="shared" si="55"/>
        <v/>
      </c>
      <c r="F755" s="144"/>
      <c r="G755" s="144"/>
      <c r="H755" s="144"/>
      <c r="I755" s="144"/>
      <c r="J755" s="144"/>
      <c r="K755" s="144"/>
      <c r="L755" s="144" t="str">
        <v>AOM_001227$Forage Plants--Legume Forages--Mucuna pruriens</v>
      </c>
      <c r="M755" s="144" t="str" cm="1">
        <f t="array" ref="M755:N755">IF(L755&lt;&gt;"",_xlfn.TEXTSPLIT(L755, "$"),"")</f>
        <v>AOM_001227</v>
      </c>
      <c r="N755" s="144" t="str">
        <v>Forage Plants--Legume Forages--Mucuna pruriens</v>
      </c>
      <c r="O755" s="144" t="str" cm="1">
        <f t="array" ref="O755">IF(L755&lt;&gt;"",_xlfn.CHOOSECOLS(_xlfn.TEXTSPLIT(N755,"--"),1),"")</f>
        <v>Forage Plants</v>
      </c>
      <c r="P755" s="144" t="str" cm="1">
        <f t="array" ref="P755">IF(L755&lt;&gt;"",IFERROR(_xlfn.CHOOSECOLS(_xlfn.TEXTSPLIT(N755,"--"),2),""),"")</f>
        <v>Legume Forages</v>
      </c>
      <c r="Q755" s="144" t="str">
        <f t="shared" si="56"/>
        <v>Mucuna pruriens</v>
      </c>
    </row>
    <row r="756" spans="1:17" x14ac:dyDescent="0.35">
      <c r="A756" s="145"/>
      <c r="B756" s="145"/>
      <c r="C756" s="145"/>
      <c r="D756" s="145"/>
      <c r="E756" s="145" t="str">
        <f t="shared" si="55"/>
        <v/>
      </c>
      <c r="F756" s="145"/>
      <c r="G756" s="145"/>
      <c r="H756" s="145"/>
      <c r="I756" s="145"/>
      <c r="J756" s="145"/>
      <c r="K756" s="145"/>
      <c r="L756" s="145" t="str">
        <v>AOM_001531$Forage Plants--Legume Forages--Psophocarpus scandens--Psophocarpus scandens Leaves</v>
      </c>
      <c r="M756" s="145" t="str" cm="1">
        <f t="array" ref="M756:N756">IF(L756&lt;&gt;"",_xlfn.TEXTSPLIT(L756, "$"),"")</f>
        <v>AOM_001531</v>
      </c>
      <c r="N756" s="145" t="str">
        <v>Forage Plants--Legume Forages--Psophocarpus scandens--Psophocarpus scandens Leaves</v>
      </c>
      <c r="O756" s="145" t="str" cm="1">
        <f t="array" ref="O756">IF(L756&lt;&gt;"",_xlfn.CHOOSECOLS(_xlfn.TEXTSPLIT(N756,"--"),1),"")</f>
        <v>Forage Plants</v>
      </c>
      <c r="P756" s="145" t="str" cm="1">
        <f t="array" ref="P756">IF(L756&lt;&gt;"",IFERROR(_xlfn.CHOOSECOLS(_xlfn.TEXTSPLIT(N756,"--"),2),""),"")</f>
        <v>Legume Forages</v>
      </c>
      <c r="Q756" s="145" t="str">
        <f t="shared" si="56"/>
        <v>Psophocarpus scandens--Psophocarpus scandens Leaves</v>
      </c>
    </row>
    <row r="757" spans="1:17" x14ac:dyDescent="0.35">
      <c r="A757" s="144"/>
      <c r="B757" s="144"/>
      <c r="C757" s="144"/>
      <c r="D757" s="144"/>
      <c r="E757" s="144" t="str">
        <f t="shared" si="55"/>
        <v/>
      </c>
      <c r="F757" s="144"/>
      <c r="G757" s="144"/>
      <c r="H757" s="144"/>
      <c r="I757" s="144"/>
      <c r="J757" s="144"/>
      <c r="K757" s="144"/>
      <c r="L757" s="144" t="str">
        <v>AOM_001232$Forage Plants--Legume Forages--Pueraria phaseoloides--Pueraria phaseoloides Leaves</v>
      </c>
      <c r="M757" s="144" t="str" cm="1">
        <f t="array" ref="M757:N757">IF(L757&lt;&gt;"",_xlfn.TEXTSPLIT(L757, "$"),"")</f>
        <v>AOM_001232</v>
      </c>
      <c r="N757" s="144" t="str">
        <v>Forage Plants--Legume Forages--Pueraria phaseoloides--Pueraria phaseoloides Leaves</v>
      </c>
      <c r="O757" s="144" t="str" cm="1">
        <f t="array" ref="O757">IF(L757&lt;&gt;"",_xlfn.CHOOSECOLS(_xlfn.TEXTSPLIT(N757,"--"),1),"")</f>
        <v>Forage Plants</v>
      </c>
      <c r="P757" s="144" t="str" cm="1">
        <f t="array" ref="P757">IF(L757&lt;&gt;"",IFERROR(_xlfn.CHOOSECOLS(_xlfn.TEXTSPLIT(N757,"--"),2),""),"")</f>
        <v>Legume Forages</v>
      </c>
      <c r="Q757" s="144" t="str">
        <f t="shared" si="56"/>
        <v>Pueraria phaseoloides--Pueraria phaseoloides Leaves</v>
      </c>
    </row>
    <row r="758" spans="1:17" x14ac:dyDescent="0.35">
      <c r="A758" s="145"/>
      <c r="B758" s="145"/>
      <c r="C758" s="145"/>
      <c r="D758" s="145"/>
      <c r="E758" s="145" t="str">
        <f t="shared" si="55"/>
        <v/>
      </c>
      <c r="F758" s="145"/>
      <c r="G758" s="145"/>
      <c r="H758" s="145"/>
      <c r="I758" s="145"/>
      <c r="J758" s="145"/>
      <c r="K758" s="145"/>
      <c r="L758" s="145" t="str">
        <v>AOM_001532$Forage Plants--Legume Forages--Spermacoce stachydea</v>
      </c>
      <c r="M758" s="145" t="str" cm="1">
        <f t="array" ref="M758:N758">IF(L758&lt;&gt;"",_xlfn.TEXTSPLIT(L758, "$"),"")</f>
        <v>AOM_001532</v>
      </c>
      <c r="N758" s="145" t="str">
        <v>Forage Plants--Legume Forages--Spermacoce stachydea</v>
      </c>
      <c r="O758" s="145" t="str" cm="1">
        <f t="array" ref="O758">IF(L758&lt;&gt;"",_xlfn.CHOOSECOLS(_xlfn.TEXTSPLIT(N758,"--"),1),"")</f>
        <v>Forage Plants</v>
      </c>
      <c r="P758" s="145" t="str" cm="1">
        <f t="array" ref="P758">IF(L758&lt;&gt;"",IFERROR(_xlfn.CHOOSECOLS(_xlfn.TEXTSPLIT(N758,"--"),2),""),"")</f>
        <v>Legume Forages</v>
      </c>
      <c r="Q758" s="145" t="str">
        <f t="shared" si="56"/>
        <v>Spermacoce stachydea</v>
      </c>
    </row>
    <row r="759" spans="1:17" x14ac:dyDescent="0.35">
      <c r="A759" s="144"/>
      <c r="B759" s="144"/>
      <c r="C759" s="144"/>
      <c r="D759" s="144"/>
      <c r="E759" s="144" t="str">
        <f t="shared" si="55"/>
        <v/>
      </c>
      <c r="F759" s="144"/>
      <c r="G759" s="144"/>
      <c r="H759" s="144"/>
      <c r="I759" s="144"/>
      <c r="J759" s="144"/>
      <c r="K759" s="144"/>
      <c r="L759" s="144" t="str">
        <v>AOM_001235$Forage Plants--Legume Forages--Stylosanthes guianensis--Stylosanthes guianensis Leaves</v>
      </c>
      <c r="M759" s="144" t="str" cm="1">
        <f t="array" ref="M759:N759">IF(L759&lt;&gt;"",_xlfn.TEXTSPLIT(L759, "$"),"")</f>
        <v>AOM_001235</v>
      </c>
      <c r="N759" s="144" t="str">
        <v>Forage Plants--Legume Forages--Stylosanthes guianensis--Stylosanthes guianensis Leaves</v>
      </c>
      <c r="O759" s="144" t="str" cm="1">
        <f t="array" ref="O759">IF(L759&lt;&gt;"",_xlfn.CHOOSECOLS(_xlfn.TEXTSPLIT(N759,"--"),1),"")</f>
        <v>Forage Plants</v>
      </c>
      <c r="P759" s="144" t="str" cm="1">
        <f t="array" ref="P759">IF(L759&lt;&gt;"",IFERROR(_xlfn.CHOOSECOLS(_xlfn.TEXTSPLIT(N759,"--"),2),""),"")</f>
        <v>Legume Forages</v>
      </c>
      <c r="Q759" s="144" t="str">
        <f t="shared" si="56"/>
        <v>Stylosanthes guianensis--Stylosanthes guianensis Leaves</v>
      </c>
    </row>
    <row r="760" spans="1:17" x14ac:dyDescent="0.35">
      <c r="A760" s="145"/>
      <c r="B760" s="145"/>
      <c r="C760" s="145"/>
      <c r="D760" s="145"/>
      <c r="E760" s="145" t="str">
        <f t="shared" si="55"/>
        <v/>
      </c>
      <c r="F760" s="145"/>
      <c r="G760" s="145"/>
      <c r="H760" s="145"/>
      <c r="I760" s="145"/>
      <c r="J760" s="145"/>
      <c r="K760" s="145"/>
      <c r="L760" s="145" t="str">
        <v>AOM_001233$Forage Plants--Legume Forages--Stylosanthes guianensis</v>
      </c>
      <c r="M760" s="145" t="str" cm="1">
        <f t="array" ref="M760:N760">IF(L760&lt;&gt;"",_xlfn.TEXTSPLIT(L760, "$"),"")</f>
        <v>AOM_001233</v>
      </c>
      <c r="N760" s="145" t="str">
        <v>Forage Plants--Legume Forages--Stylosanthes guianensis</v>
      </c>
      <c r="O760" s="145" t="str" cm="1">
        <f t="array" ref="O760">IF(L760&lt;&gt;"",_xlfn.CHOOSECOLS(_xlfn.TEXTSPLIT(N760,"--"),1),"")</f>
        <v>Forage Plants</v>
      </c>
      <c r="P760" s="145" t="str" cm="1">
        <f t="array" ref="P760">IF(L760&lt;&gt;"",IFERROR(_xlfn.CHOOSECOLS(_xlfn.TEXTSPLIT(N760,"--"),2),""),"")</f>
        <v>Legume Forages</v>
      </c>
      <c r="Q760" s="145" t="str">
        <f t="shared" si="56"/>
        <v>Stylosanthes guianensis</v>
      </c>
    </row>
    <row r="761" spans="1:17" x14ac:dyDescent="0.35">
      <c r="A761" s="144"/>
      <c r="B761" s="144"/>
      <c r="C761" s="144"/>
      <c r="D761" s="144"/>
      <c r="E761" s="144" t="str">
        <f t="shared" si="55"/>
        <v/>
      </c>
      <c r="F761" s="144"/>
      <c r="G761" s="144"/>
      <c r="H761" s="144"/>
      <c r="I761" s="144"/>
      <c r="J761" s="144"/>
      <c r="K761" s="144"/>
      <c r="L761" s="144" t="str">
        <v>AOM_001236$Forage Plants--Legume Forages--Stylosanthes hamata</v>
      </c>
      <c r="M761" s="144" t="str" cm="1">
        <f t="array" ref="M761:N761">IF(L761&lt;&gt;"",_xlfn.TEXTSPLIT(L761, "$"),"")</f>
        <v>AOM_001236</v>
      </c>
      <c r="N761" s="144" t="str">
        <v>Forage Plants--Legume Forages--Stylosanthes hamata</v>
      </c>
      <c r="O761" s="144" t="str" cm="1">
        <f t="array" ref="O761">IF(L761&lt;&gt;"",_xlfn.CHOOSECOLS(_xlfn.TEXTSPLIT(N761,"--"),1),"")</f>
        <v>Forage Plants</v>
      </c>
      <c r="P761" s="144" t="str" cm="1">
        <f t="array" ref="P761">IF(L761&lt;&gt;"",IFERROR(_xlfn.CHOOSECOLS(_xlfn.TEXTSPLIT(N761,"--"),2),""),"")</f>
        <v>Legume Forages</v>
      </c>
      <c r="Q761" s="144" t="str">
        <f t="shared" si="56"/>
        <v>Stylosanthes hamata</v>
      </c>
    </row>
    <row r="762" spans="1:17" x14ac:dyDescent="0.35">
      <c r="A762" s="145"/>
      <c r="B762" s="145"/>
      <c r="C762" s="145"/>
      <c r="D762" s="145"/>
      <c r="E762" s="145" t="str">
        <f t="shared" si="55"/>
        <v/>
      </c>
      <c r="F762" s="145"/>
      <c r="G762" s="145"/>
      <c r="H762" s="145"/>
      <c r="I762" s="145"/>
      <c r="J762" s="145"/>
      <c r="K762" s="145"/>
      <c r="L762" s="145" t="str">
        <v>AOM_001237$Forage Plants--Legume Forages--Stylosanthes scabra</v>
      </c>
      <c r="M762" s="145" t="str" cm="1">
        <f t="array" ref="M762:N762">IF(L762&lt;&gt;"",_xlfn.TEXTSPLIT(L762, "$"),"")</f>
        <v>AOM_001237</v>
      </c>
      <c r="N762" s="145" t="str">
        <v>Forage Plants--Legume Forages--Stylosanthes scabra</v>
      </c>
      <c r="O762" s="145" t="str" cm="1">
        <f t="array" ref="O762">IF(L762&lt;&gt;"",_xlfn.CHOOSECOLS(_xlfn.TEXTSPLIT(N762,"--"),1),"")</f>
        <v>Forage Plants</v>
      </c>
      <c r="P762" s="145" t="str" cm="1">
        <f t="array" ref="P762">IF(L762&lt;&gt;"",IFERROR(_xlfn.CHOOSECOLS(_xlfn.TEXTSPLIT(N762,"--"),2),""),"")</f>
        <v>Legume Forages</v>
      </c>
      <c r="Q762" s="145" t="str">
        <f t="shared" si="56"/>
        <v>Stylosanthes scabra</v>
      </c>
    </row>
    <row r="763" spans="1:17" x14ac:dyDescent="0.35">
      <c r="A763" s="144"/>
      <c r="B763" s="144"/>
      <c r="C763" s="144"/>
      <c r="D763" s="144"/>
      <c r="E763" s="144" t="str">
        <f t="shared" si="55"/>
        <v/>
      </c>
      <c r="F763" s="144"/>
      <c r="G763" s="144"/>
      <c r="H763" s="144"/>
      <c r="I763" s="144"/>
      <c r="J763" s="144"/>
      <c r="K763" s="144"/>
      <c r="L763" s="144" t="str">
        <v>AOM_001239$Forage Plants--Legume Forages--Tephrosia bracteolata</v>
      </c>
      <c r="M763" s="144" t="str" cm="1">
        <f t="array" ref="M763:N763">IF(L763&lt;&gt;"",_xlfn.TEXTSPLIT(L763, "$"),"")</f>
        <v>AOM_001239</v>
      </c>
      <c r="N763" s="144" t="str">
        <v>Forage Plants--Legume Forages--Tephrosia bracteolata</v>
      </c>
      <c r="O763" s="144" t="str" cm="1">
        <f t="array" ref="O763">IF(L763&lt;&gt;"",_xlfn.CHOOSECOLS(_xlfn.TEXTSPLIT(N763,"--"),1),"")</f>
        <v>Forage Plants</v>
      </c>
      <c r="P763" s="144" t="str" cm="1">
        <f t="array" ref="P763">IF(L763&lt;&gt;"",IFERROR(_xlfn.CHOOSECOLS(_xlfn.TEXTSPLIT(N763,"--"),2),""),"")</f>
        <v>Legume Forages</v>
      </c>
      <c r="Q763" s="144" t="str">
        <f t="shared" si="56"/>
        <v>Tephrosia bracteolata</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alexandrinum--Trifolium alexandrinum Straw</v>
      </c>
      <c r="M764" s="145" t="str" cm="1">
        <f t="array" ref="M764:N764">IF(L764&lt;&gt;"",_xlfn.TEXTSPLIT(L764, "$"),"")</f>
        <v>AOM_001241</v>
      </c>
      <c r="N764" s="145" t="str">
        <v>Forage Plants--Legume Forages--Trifolium alexandrinum--Trifolium alexandrinum Straw</v>
      </c>
      <c r="O764" s="145" t="str" cm="1">
        <f t="array" ref="O764">IF(L764&lt;&gt;"",_xlfn.CHOOSECOLS(_xlfn.TEXTSPLIT(N764,"--"),1),"")</f>
        <v>Forage Plants</v>
      </c>
      <c r="P764" s="145" t="str" cm="1">
        <f t="array" ref="P764">IF(L764&lt;&gt;"",IFERROR(_xlfn.CHOOSECOLS(_xlfn.TEXTSPLIT(N764,"--"),2),""),"")</f>
        <v>Legume Forages</v>
      </c>
      <c r="Q764" s="145" t="str">
        <f t="shared" si="56"/>
        <v>Trifolium alexandrinum--Trifolium alexandrinum Straw</v>
      </c>
    </row>
    <row r="765" spans="1:17" x14ac:dyDescent="0.35">
      <c r="A765" s="144"/>
      <c r="B765" s="144"/>
      <c r="C765" s="144"/>
      <c r="D765" s="144"/>
      <c r="E765" s="144" t="str">
        <f t="shared" si="55"/>
        <v/>
      </c>
      <c r="F765" s="144"/>
      <c r="G765" s="144"/>
      <c r="H765" s="144"/>
      <c r="I765" s="144"/>
      <c r="J765" s="144"/>
      <c r="K765" s="144"/>
      <c r="L765" s="144" t="str">
        <v>AOM_001241$Forage Plants--Legume Forages--Trifolium alexandrinum--Berseem Straw</v>
      </c>
      <c r="M765" s="144" t="str" cm="1">
        <f t="array" ref="M765:N765">IF(L765&lt;&gt;"",_xlfn.TEXTSPLIT(L765, "$"),"")</f>
        <v>AOM_001241</v>
      </c>
      <c r="N765" s="144" t="str">
        <v>Forage Plants--Legume Forages--Trifolium alexandrinum--Berseem Straw</v>
      </c>
      <c r="O765" s="144" t="str" cm="1">
        <f t="array" ref="O765">IF(L765&lt;&gt;"",_xlfn.CHOOSECOLS(_xlfn.TEXTSPLIT(N765,"--"),1),"")</f>
        <v>Forage Plants</v>
      </c>
      <c r="P765" s="144" t="str" cm="1">
        <f t="array" ref="P765">IF(L765&lt;&gt;"",IFERROR(_xlfn.CHOOSECOLS(_xlfn.TEXTSPLIT(N765,"--"),2),""),"")</f>
        <v>Legume Forages</v>
      </c>
      <c r="Q765" s="144" t="str">
        <f t="shared" si="56"/>
        <v>Trifolium alexandrinum--Berseem Straw</v>
      </c>
    </row>
    <row r="766" spans="1:17" x14ac:dyDescent="0.35">
      <c r="A766" s="145"/>
      <c r="B766" s="145"/>
      <c r="C766" s="145"/>
      <c r="D766" s="145"/>
      <c r="E766" s="145" t="str">
        <f t="shared" si="55"/>
        <v/>
      </c>
      <c r="F766" s="145"/>
      <c r="G766" s="145"/>
      <c r="H766" s="145"/>
      <c r="I766" s="145"/>
      <c r="J766" s="145"/>
      <c r="K766" s="145"/>
      <c r="L766" s="145" t="str">
        <v>AOM_001240$Forage Plants--Legume Forages--Trifolium alexandrinum</v>
      </c>
      <c r="M766" s="145" t="str" cm="1">
        <f t="array" ref="M766:N766">IF(L766&lt;&gt;"",_xlfn.TEXTSPLIT(L766, "$"),"")</f>
        <v>AOM_001240</v>
      </c>
      <c r="N766" s="145" t="str">
        <v>Forage Plants--Legume Forages--Trifolium alexandrinum</v>
      </c>
      <c r="O766" s="145" t="str" cm="1">
        <f t="array" ref="O766">IF(L766&lt;&gt;"",_xlfn.CHOOSECOLS(_xlfn.TEXTSPLIT(N766,"--"),1),"")</f>
        <v>Forage Plants</v>
      </c>
      <c r="P766" s="145" t="str" cm="1">
        <f t="array" ref="P766">IF(L766&lt;&gt;"",IFERROR(_xlfn.CHOOSECOLS(_xlfn.TEXTSPLIT(N766,"--"),2),""),"")</f>
        <v>Legume Forages</v>
      </c>
      <c r="Q766" s="145" t="str">
        <f t="shared" si="56"/>
        <v>Trifolium alexandrinum</v>
      </c>
    </row>
    <row r="767" spans="1:17" x14ac:dyDescent="0.35">
      <c r="A767" s="144"/>
      <c r="B767" s="144"/>
      <c r="C767" s="144"/>
      <c r="D767" s="144"/>
      <c r="E767" s="144" t="str">
        <f t="shared" si="55"/>
        <v/>
      </c>
      <c r="F767" s="144"/>
      <c r="G767" s="144"/>
      <c r="H767" s="144"/>
      <c r="I767" s="144"/>
      <c r="J767" s="144"/>
      <c r="K767" s="144"/>
      <c r="L767" s="144" t="str">
        <v>AOM_001240$Forage Plants--Legume Forages--Berseem Clover</v>
      </c>
      <c r="M767" s="144" t="str" cm="1">
        <f t="array" ref="M767:N767">IF(L767&lt;&gt;"",_xlfn.TEXTSPLIT(L767, "$"),"")</f>
        <v>AOM_001240</v>
      </c>
      <c r="N767" s="144" t="str">
        <v>Forage Plants--Legume Forages--Berseem Clover</v>
      </c>
      <c r="O767" s="144" t="str" cm="1">
        <f t="array" ref="O767">IF(L767&lt;&gt;"",_xlfn.CHOOSECOLS(_xlfn.TEXTSPLIT(N767,"--"),1),"")</f>
        <v>Forage Plants</v>
      </c>
      <c r="P767" s="144" t="str" cm="1">
        <f t="array" ref="P767">IF(L767&lt;&gt;"",IFERROR(_xlfn.CHOOSECOLS(_xlfn.TEXTSPLIT(N767,"--"),2),""),"")</f>
        <v>Legume Forages</v>
      </c>
      <c r="Q767" s="144" t="str">
        <f t="shared" si="56"/>
        <v>Berseem Clover</v>
      </c>
    </row>
    <row r="768" spans="1:17" x14ac:dyDescent="0.35">
      <c r="A768" s="145"/>
      <c r="B768" s="145"/>
      <c r="C768" s="145"/>
      <c r="D768" s="145"/>
      <c r="E768" s="145" t="str">
        <f t="shared" si="55"/>
        <v/>
      </c>
      <c r="F768" s="145"/>
      <c r="G768" s="145"/>
      <c r="H768" s="145"/>
      <c r="I768" s="145"/>
      <c r="J768" s="145"/>
      <c r="K768" s="145"/>
      <c r="L768" s="145" t="str">
        <v>AOM_001240$Forage Plants--Legume Forages--Egyptian Berseem Clover</v>
      </c>
      <c r="M768" s="145" t="str" cm="1">
        <f t="array" ref="M768:N768">IF(L768&lt;&gt;"",_xlfn.TEXTSPLIT(L768, "$"),"")</f>
        <v>AOM_001240</v>
      </c>
      <c r="N768" s="145" t="str">
        <v>Forage Plants--Legume Forages--Egyptian Berseem Clover</v>
      </c>
      <c r="O768" s="145" t="str" cm="1">
        <f t="array" ref="O768">IF(L768&lt;&gt;"",_xlfn.CHOOSECOLS(_xlfn.TEXTSPLIT(N768,"--"),1),"")</f>
        <v>Forage Plants</v>
      </c>
      <c r="P768" s="145" t="str" cm="1">
        <f t="array" ref="P768">IF(L768&lt;&gt;"",IFERROR(_xlfn.CHOOSECOLS(_xlfn.TEXTSPLIT(N768,"--"),2),""),"")</f>
        <v>Legume Forages</v>
      </c>
      <c r="Q768" s="145" t="str">
        <f t="shared" si="56"/>
        <v>Egyptian Berseem Clover</v>
      </c>
    </row>
    <row r="769" spans="1:17" x14ac:dyDescent="0.35">
      <c r="A769" s="144"/>
      <c r="B769" s="144"/>
      <c r="C769" s="144"/>
      <c r="D769" s="144"/>
      <c r="E769" s="144" t="str">
        <f t="shared" si="55"/>
        <v/>
      </c>
      <c r="F769" s="144"/>
      <c r="G769" s="144"/>
      <c r="H769" s="144"/>
      <c r="I769" s="144"/>
      <c r="J769" s="144"/>
      <c r="K769" s="144"/>
      <c r="L769" s="144" t="str">
        <v>AOM_001548$Forage Plants--Legume Forages--Trifolium repens</v>
      </c>
      <c r="M769" s="144" t="str" cm="1">
        <f t="array" ref="M769:N769">IF(L769&lt;&gt;"",_xlfn.TEXTSPLIT(L769, "$"),"")</f>
        <v>AOM_001548</v>
      </c>
      <c r="N769" s="144" t="str">
        <v>Forage Plants--Legume Forages--Trifolium repens</v>
      </c>
      <c r="O769" s="144" t="str" cm="1">
        <f t="array" ref="O769">IF(L769&lt;&gt;"",_xlfn.CHOOSECOLS(_xlfn.TEXTSPLIT(N769,"--"),1),"")</f>
        <v>Forage Plants</v>
      </c>
      <c r="P769" s="144" t="str" cm="1">
        <f t="array" ref="P769">IF(L769&lt;&gt;"",IFERROR(_xlfn.CHOOSECOLS(_xlfn.TEXTSPLIT(N769,"--"),2),""),"")</f>
        <v>Legume Forages</v>
      </c>
      <c r="Q769" s="144" t="str">
        <f t="shared" si="56"/>
        <v>Trifolium repens</v>
      </c>
    </row>
    <row r="770" spans="1:17" x14ac:dyDescent="0.35">
      <c r="A770" s="145"/>
      <c r="B770" s="145"/>
      <c r="C770" s="145"/>
      <c r="D770" s="145"/>
      <c r="E770" s="145" t="str">
        <f t="shared" si="55"/>
        <v/>
      </c>
      <c r="F770" s="145"/>
      <c r="G770" s="145"/>
      <c r="H770" s="145"/>
      <c r="I770" s="145"/>
      <c r="J770" s="145"/>
      <c r="K770" s="145"/>
      <c r="L770" s="145" t="str">
        <v>AOM_001242$Forage Plants--Legume Forages--Vicia</v>
      </c>
      <c r="M770" s="145" t="str" cm="1">
        <f t="array" ref="M770:N770">IF(L770&lt;&gt;"",_xlfn.TEXTSPLIT(L770, "$"),"")</f>
        <v>AOM_001242</v>
      </c>
      <c r="N770" s="145" t="str">
        <v>Forage Plants--Legume Forages--Vicia</v>
      </c>
      <c r="O770" s="145" t="str" cm="1">
        <f t="array" ref="O770">IF(L770&lt;&gt;"",_xlfn.CHOOSECOLS(_xlfn.TEXTSPLIT(N770,"--"),1),"")</f>
        <v>Forage Plants</v>
      </c>
      <c r="P770" s="145" t="str" cm="1">
        <f t="array" ref="P770">IF(L770&lt;&gt;"",IFERROR(_xlfn.CHOOSECOLS(_xlfn.TEXTSPLIT(N770,"--"),2),""),"")</f>
        <v>Legume Forages</v>
      </c>
      <c r="Q770" s="145" t="str">
        <f t="shared" si="56"/>
        <v>Vicia</v>
      </c>
    </row>
    <row r="771" spans="1:17" x14ac:dyDescent="0.35">
      <c r="A771" s="144"/>
      <c r="B771" s="144"/>
      <c r="C771" s="144"/>
      <c r="D771" s="144"/>
      <c r="E771" s="144" t="str">
        <f t="shared" ref="E771:E834" si="57">_xlfn.TEXTJOIN(";",TRUE,C771,D771)</f>
        <v/>
      </c>
      <c r="F771" s="144"/>
      <c r="G771" s="144"/>
      <c r="H771" s="144"/>
      <c r="I771" s="144"/>
      <c r="J771" s="144"/>
      <c r="K771" s="144"/>
      <c r="L771" s="144" t="str">
        <v>AOM_001242$Forage Plants--Legume Forages--Vetch spp.</v>
      </c>
      <c r="M771" s="144" t="str" cm="1">
        <f t="array" ref="M771:N771">IF(L771&lt;&gt;"",_xlfn.TEXTSPLIT(L771, "$"),"")</f>
        <v>AOM_001242</v>
      </c>
      <c r="N771" s="144" t="str">
        <v>Forage Plants--Legume Forages--Vetch spp.</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Vetch spp.</v>
      </c>
    </row>
    <row r="772" spans="1:17" x14ac:dyDescent="0.35">
      <c r="A772" s="145"/>
      <c r="B772" s="145"/>
      <c r="C772" s="145"/>
      <c r="D772" s="145"/>
      <c r="E772" s="145" t="str">
        <f t="shared" si="57"/>
        <v/>
      </c>
      <c r="F772" s="145"/>
      <c r="G772" s="145"/>
      <c r="H772" s="145"/>
      <c r="I772" s="145"/>
      <c r="J772" s="145"/>
      <c r="K772" s="145"/>
      <c r="L772" s="145" t="str">
        <v>AOM_001243$Forage Plants--Legume Forages--Vicia dasycarpa</v>
      </c>
      <c r="M772" s="145" t="str" cm="1">
        <f t="array" ref="M772:N772">IF(L772&lt;&gt;"",_xlfn.TEXTSPLIT(L772, "$"),"")</f>
        <v>AOM_001243</v>
      </c>
      <c r="N772" s="145" t="str">
        <v>Forage Plants--Legume Forages--Vicia dasycarpa</v>
      </c>
      <c r="O772" s="145" t="str" cm="1">
        <f t="array" ref="O772">IF(L772&lt;&gt;"",_xlfn.CHOOSECOLS(_xlfn.TEXTSPLIT(N772,"--"),1),"")</f>
        <v>Forage Plants</v>
      </c>
      <c r="P772" s="145" t="str" cm="1">
        <f t="array" ref="P772">IF(L772&lt;&gt;"",IFERROR(_xlfn.CHOOSECOLS(_xlfn.TEXTSPLIT(N772,"--"),2),""),"")</f>
        <v>Legume Forages</v>
      </c>
      <c r="Q772" s="145" t="str">
        <f t="shared" si="58"/>
        <v>Vicia dasycarpa</v>
      </c>
    </row>
    <row r="773" spans="1:17" x14ac:dyDescent="0.35">
      <c r="A773" s="144"/>
      <c r="B773" s="144"/>
      <c r="C773" s="144"/>
      <c r="D773" s="144"/>
      <c r="E773" s="144" t="str">
        <f t="shared" si="57"/>
        <v/>
      </c>
      <c r="F773" s="144"/>
      <c r="G773" s="144"/>
      <c r="H773" s="144"/>
      <c r="I773" s="144"/>
      <c r="J773" s="144"/>
      <c r="K773" s="144"/>
      <c r="L773" s="144" t="str">
        <v>AOM_001569$Forage Plants--Other Forage Plants--Asteriscus maritimus</v>
      </c>
      <c r="M773" s="144" t="str" cm="1">
        <f t="array" ref="M773:N773">IF(L773&lt;&gt;"",_xlfn.TEXTSPLIT(L773, "$"),"")</f>
        <v>AOM_001569</v>
      </c>
      <c r="N773" s="144" t="str">
        <v>Forage Plants--Other Forage Plants--Asteriscus maritimus</v>
      </c>
      <c r="O773" s="144" t="str" cm="1">
        <f t="array" ref="O773">IF(L773&lt;&gt;"",_xlfn.CHOOSECOLS(_xlfn.TEXTSPLIT(N773,"--"),1),"")</f>
        <v>Forage Plants</v>
      </c>
      <c r="P773" s="144" t="str" cm="1">
        <f t="array" ref="P773">IF(L773&lt;&gt;"",IFERROR(_xlfn.CHOOSECOLS(_xlfn.TEXTSPLIT(N773,"--"),2),""),"")</f>
        <v>Other Forage Plants</v>
      </c>
      <c r="Q773" s="144" t="str">
        <f t="shared" si="58"/>
        <v>Asteriscus maritimus</v>
      </c>
    </row>
    <row r="774" spans="1:17" x14ac:dyDescent="0.35">
      <c r="A774" s="145"/>
      <c r="B774" s="145"/>
      <c r="C774" s="145"/>
      <c r="D774" s="145"/>
      <c r="E774" s="145" t="str">
        <f t="shared" si="57"/>
        <v/>
      </c>
      <c r="F774" s="145"/>
      <c r="G774" s="145"/>
      <c r="H774" s="145"/>
      <c r="I774" s="145"/>
      <c r="J774" s="145"/>
      <c r="K774" s="145"/>
      <c r="L774" s="145" t="str">
        <v>AOM_001569$Forage Plants--Other Forage Plants--Pallenis maritima</v>
      </c>
      <c r="M774" s="145" t="str" cm="1">
        <f t="array" ref="M774:N774">IF(L774&lt;&gt;"",_xlfn.TEXTSPLIT(L774, "$"),"")</f>
        <v>AOM_001569</v>
      </c>
      <c r="N774" s="145" t="str">
        <v>Forage Plants--Other Forage Plants--Pallenis maritima</v>
      </c>
      <c r="O774" s="145" t="str" cm="1">
        <f t="array" ref="O774">IF(L774&lt;&gt;"",_xlfn.CHOOSECOLS(_xlfn.TEXTSPLIT(N774,"--"),1),"")</f>
        <v>Forage Plants</v>
      </c>
      <c r="P774" s="145" t="str" cm="1">
        <f t="array" ref="P774">IF(L774&lt;&gt;"",IFERROR(_xlfn.CHOOSECOLS(_xlfn.TEXTSPLIT(N774,"--"),2),""),"")</f>
        <v>Other Forage Plants</v>
      </c>
      <c r="Q774" s="145" t="str">
        <f t="shared" si="58"/>
        <v>Pallenis maritima</v>
      </c>
    </row>
    <row r="775" spans="1:17" x14ac:dyDescent="0.35">
      <c r="A775" s="144"/>
      <c r="B775" s="144"/>
      <c r="C775" s="144"/>
      <c r="D775" s="144"/>
      <c r="E775" s="144" t="str">
        <f t="shared" si="57"/>
        <v/>
      </c>
      <c r="F775" s="144"/>
      <c r="G775" s="144"/>
      <c r="H775" s="144"/>
      <c r="I775" s="144"/>
      <c r="J775" s="144"/>
      <c r="K775" s="144"/>
      <c r="L775" s="144" t="str">
        <v>AOM_001570$Forage Plants--Other Forage Plants--Atractylis cancellata</v>
      </c>
      <c r="M775" s="144" t="str" cm="1">
        <f t="array" ref="M775:N775">IF(L775&lt;&gt;"",_xlfn.TEXTSPLIT(L775, "$"),"")</f>
        <v>AOM_001570</v>
      </c>
      <c r="N775" s="144" t="str">
        <v>Forage Plants--Other Forage Plants--Atractylis cancellata</v>
      </c>
      <c r="O775" s="144" t="str" cm="1">
        <f t="array" ref="O775">IF(L775&lt;&gt;"",_xlfn.CHOOSECOLS(_xlfn.TEXTSPLIT(N775,"--"),1),"")</f>
        <v>Forage Plants</v>
      </c>
      <c r="P775" s="144" t="str" cm="1">
        <f t="array" ref="P775">IF(L775&lt;&gt;"",IFERROR(_xlfn.CHOOSECOLS(_xlfn.TEXTSPLIT(N775,"--"),2),""),"")</f>
        <v>Other Forage Plants</v>
      </c>
      <c r="Q775" s="144" t="str">
        <f t="shared" si="58"/>
        <v>Atractylis cancellata</v>
      </c>
    </row>
    <row r="776" spans="1:17" x14ac:dyDescent="0.35">
      <c r="A776" s="145"/>
      <c r="B776" s="145"/>
      <c r="C776" s="145"/>
      <c r="D776" s="145"/>
      <c r="E776" s="145" t="str">
        <f t="shared" si="57"/>
        <v/>
      </c>
      <c r="F776" s="145"/>
      <c r="G776" s="145"/>
      <c r="H776" s="145"/>
      <c r="I776" s="145"/>
      <c r="J776" s="145"/>
      <c r="K776" s="145"/>
      <c r="L776" s="145" t="str">
        <v>AOM_001535$Forage Plants--Other Forage Plants--Atriplex halimus</v>
      </c>
      <c r="M776" s="145" t="str" cm="1">
        <f t="array" ref="M776:N776">IF(L776&lt;&gt;"",_xlfn.TEXTSPLIT(L776, "$"),"")</f>
        <v>AOM_001535</v>
      </c>
      <c r="N776" s="145" t="str">
        <v>Forage Plants--Other Forage Plants--Atriplex halimus</v>
      </c>
      <c r="O776" s="145" t="str" cm="1">
        <f t="array" ref="O776">IF(L776&lt;&gt;"",_xlfn.CHOOSECOLS(_xlfn.TEXTSPLIT(N776,"--"),1),"")</f>
        <v>Forage Plants</v>
      </c>
      <c r="P776" s="145" t="str" cm="1">
        <f t="array" ref="P776">IF(L776&lt;&gt;"",IFERROR(_xlfn.CHOOSECOLS(_xlfn.TEXTSPLIT(N776,"--"),2),""),"")</f>
        <v>Other Forage Plants</v>
      </c>
      <c r="Q776" s="145" t="str">
        <f t="shared" si="58"/>
        <v>Atriplex halimus</v>
      </c>
    </row>
    <row r="777" spans="1:17" x14ac:dyDescent="0.35">
      <c r="A777" s="144"/>
      <c r="B777" s="144"/>
      <c r="C777" s="144"/>
      <c r="D777" s="144"/>
      <c r="E777" s="144" t="str">
        <f t="shared" si="57"/>
        <v/>
      </c>
      <c r="F777" s="144"/>
      <c r="G777" s="144"/>
      <c r="H777" s="144"/>
      <c r="I777" s="144"/>
      <c r="J777" s="144"/>
      <c r="K777" s="144"/>
      <c r="L777" s="144" t="str">
        <v>AOM_001574$Forage Plants--Other Forage Plants--Catha edulis--Catha edulis Residue</v>
      </c>
      <c r="M777" s="144" t="str" cm="1">
        <f t="array" ref="M777:N777">IF(L777&lt;&gt;"",_xlfn.TEXTSPLIT(L777, "$"),"")</f>
        <v>AOM_001574</v>
      </c>
      <c r="N777" s="144" t="str">
        <v>Forage Plants--Other Forage Plants--Catha edulis--Catha edulis Residue</v>
      </c>
      <c r="O777" s="144" t="str" cm="1">
        <f t="array" ref="O777">IF(L777&lt;&gt;"",_xlfn.CHOOSECOLS(_xlfn.TEXTSPLIT(N777,"--"),1),"")</f>
        <v>Forage Plants</v>
      </c>
      <c r="P777" s="144" t="str" cm="1">
        <f t="array" ref="P777">IF(L777&lt;&gt;"",IFERROR(_xlfn.CHOOSECOLS(_xlfn.TEXTSPLIT(N777,"--"),2),""),"")</f>
        <v>Other Forage Plants</v>
      </c>
      <c r="Q777" s="144" t="str">
        <f t="shared" si="58"/>
        <v>Catha edulis--Catha edulis Residue</v>
      </c>
    </row>
    <row r="778" spans="1:17" x14ac:dyDescent="0.35">
      <c r="A778" s="145"/>
      <c r="B778" s="145"/>
      <c r="C778" s="145"/>
      <c r="D778" s="145"/>
      <c r="E778" s="145" t="str">
        <f t="shared" si="57"/>
        <v/>
      </c>
      <c r="F778" s="145"/>
      <c r="G778" s="145"/>
      <c r="H778" s="145"/>
      <c r="I778" s="145"/>
      <c r="J778" s="145"/>
      <c r="K778" s="145"/>
      <c r="L778" s="145" t="str">
        <v>AOM_001636$Forage Plants--Other Forage Plants--Chromolaena odorata--Chromolaena odorata Leaves</v>
      </c>
      <c r="M778" s="145" t="str" cm="1">
        <f t="array" ref="M778:N778">IF(L778&lt;&gt;"",_xlfn.TEXTSPLIT(L778, "$"),"")</f>
        <v>AOM_001636</v>
      </c>
      <c r="N778" s="145" t="str">
        <v>Forage Plants--Other Forage Plants--Chromolaena odorata--Chromolaena odorata Leaves</v>
      </c>
      <c r="O778" s="145" t="str" cm="1">
        <f t="array" ref="O778">IF(L778&lt;&gt;"",_xlfn.CHOOSECOLS(_xlfn.TEXTSPLIT(N778,"--"),1),"")</f>
        <v>Forage Plants</v>
      </c>
      <c r="P778" s="145" t="str" cm="1">
        <f t="array" ref="P778">IF(L778&lt;&gt;"",IFERROR(_xlfn.CHOOSECOLS(_xlfn.TEXTSPLIT(N778,"--"),2),""),"")</f>
        <v>Other Forage Plants</v>
      </c>
      <c r="Q778" s="145" t="str">
        <f t="shared" si="58"/>
        <v>Chromolaena odorata--Chromolaena odorata Leaves</v>
      </c>
    </row>
    <row r="779" spans="1:17" x14ac:dyDescent="0.35">
      <c r="A779" s="144"/>
      <c r="B779" s="144"/>
      <c r="C779" s="144"/>
      <c r="D779" s="144"/>
      <c r="E779" s="144" t="str">
        <f t="shared" si="57"/>
        <v/>
      </c>
      <c r="F779" s="144"/>
      <c r="G779" s="144"/>
      <c r="H779" s="144"/>
      <c r="I779" s="144"/>
      <c r="J779" s="144"/>
      <c r="K779" s="144"/>
      <c r="L779" s="144" t="str">
        <v>AOM_001538$Forage Plants--Other Forage Plants--Crossopterix febrifuga</v>
      </c>
      <c r="M779" s="144" t="str" cm="1">
        <f t="array" ref="M779:N779">IF(L779&lt;&gt;"",_xlfn.TEXTSPLIT(L779, "$"),"")</f>
        <v>AOM_001538</v>
      </c>
      <c r="N779" s="144" t="str">
        <v>Forage Plants--Other Forage Plants--Crossopterix febrifuga</v>
      </c>
      <c r="O779" s="144" t="str" cm="1">
        <f t="array" ref="O779">IF(L779&lt;&gt;"",_xlfn.CHOOSECOLS(_xlfn.TEXTSPLIT(N779,"--"),1),"")</f>
        <v>Forage Plants</v>
      </c>
      <c r="P779" s="144" t="str" cm="1">
        <f t="array" ref="P779">IF(L779&lt;&gt;"",IFERROR(_xlfn.CHOOSECOLS(_xlfn.TEXTSPLIT(N779,"--"),2),""),"")</f>
        <v>Other Forage Plants</v>
      </c>
      <c r="Q779" s="144" t="str">
        <f t="shared" si="58"/>
        <v>Crossopterix febrifuga</v>
      </c>
    </row>
    <row r="780" spans="1:17" x14ac:dyDescent="0.35">
      <c r="A780" s="145"/>
      <c r="B780" s="145"/>
      <c r="C780" s="145"/>
      <c r="D780" s="145"/>
      <c r="E780" s="145" t="str">
        <f t="shared" si="57"/>
        <v/>
      </c>
      <c r="F780" s="145"/>
      <c r="G780" s="145"/>
      <c r="H780" s="145"/>
      <c r="I780" s="145"/>
      <c r="J780" s="145"/>
      <c r="K780" s="145"/>
      <c r="L780" s="145" t="str">
        <v>AOM_001540$Forage Plants--Other Forage Plants--Cyperus elegantulus</v>
      </c>
      <c r="M780" s="145" t="str" cm="1">
        <f t="array" ref="M780:N780">IF(L780&lt;&gt;"",_xlfn.TEXTSPLIT(L780, "$"),"")</f>
        <v>AOM_001540</v>
      </c>
      <c r="N780" s="145" t="str">
        <v>Forage Plants--Other Forage Plants--Cyperus elegantulus</v>
      </c>
      <c r="O780" s="145" t="str" cm="1">
        <f t="array" ref="O780">IF(L780&lt;&gt;"",_xlfn.CHOOSECOLS(_xlfn.TEXTSPLIT(N780,"--"),1),"")</f>
        <v>Forage Plants</v>
      </c>
      <c r="P780" s="145" t="str" cm="1">
        <f t="array" ref="P780">IF(L780&lt;&gt;"",IFERROR(_xlfn.CHOOSECOLS(_xlfn.TEXTSPLIT(N780,"--"),2),""),"")</f>
        <v>Other Forage Plants</v>
      </c>
      <c r="Q780" s="145" t="str">
        <f t="shared" si="58"/>
        <v>Cyperus elegantulus</v>
      </c>
    </row>
    <row r="781" spans="1:17" x14ac:dyDescent="0.35">
      <c r="A781" s="144"/>
      <c r="B781" s="144"/>
      <c r="C781" s="144"/>
      <c r="D781" s="144"/>
      <c r="E781" s="144" t="str">
        <f t="shared" si="57"/>
        <v/>
      </c>
      <c r="F781" s="144"/>
      <c r="G781" s="144"/>
      <c r="H781" s="144"/>
      <c r="I781" s="144"/>
      <c r="J781" s="144"/>
      <c r="K781" s="144"/>
      <c r="L781" s="144" t="str">
        <v>AOM_001541$Forage Plants--Other Forage Plants--Cyperus rotundus</v>
      </c>
      <c r="M781" s="144" t="str" cm="1">
        <f t="array" ref="M781:N781">IF(L781&lt;&gt;"",_xlfn.TEXTSPLIT(L781, "$"),"")</f>
        <v>AOM_001541</v>
      </c>
      <c r="N781" s="144" t="str">
        <v>Forage Plants--Other Forage Plants--Cyperus rotundus</v>
      </c>
      <c r="O781" s="144" t="str" cm="1">
        <f t="array" ref="O781">IF(L781&lt;&gt;"",_xlfn.CHOOSECOLS(_xlfn.TEXTSPLIT(N781,"--"),1),"")</f>
        <v>Forage Plants</v>
      </c>
      <c r="P781" s="144" t="str" cm="1">
        <f t="array" ref="P781">IF(L781&lt;&gt;"",IFERROR(_xlfn.CHOOSECOLS(_xlfn.TEXTSPLIT(N781,"--"),2),""),"")</f>
        <v>Other Forage Plants</v>
      </c>
      <c r="Q781" s="144" t="str">
        <f t="shared" si="58"/>
        <v>Cyperus rotundus</v>
      </c>
    </row>
    <row r="782" spans="1:17" x14ac:dyDescent="0.35">
      <c r="A782" s="145"/>
      <c r="B782" s="145"/>
      <c r="C782" s="145"/>
      <c r="D782" s="145"/>
      <c r="E782" s="145" t="str">
        <f t="shared" si="57"/>
        <v/>
      </c>
      <c r="F782" s="145"/>
      <c r="G782" s="145"/>
      <c r="H782" s="145"/>
      <c r="I782" s="145"/>
      <c r="J782" s="145"/>
      <c r="K782" s="145"/>
      <c r="L782" s="145" t="str">
        <v>AOM_002069$Forage Plants--Other Forage Plants--Eucalyptus alba</v>
      </c>
      <c r="M782" s="145" t="str" cm="1">
        <f t="array" ref="M782:N782">IF(L782&lt;&gt;"",_xlfn.TEXTSPLIT(L782, "$"),"")</f>
        <v>AOM_002069</v>
      </c>
      <c r="N782" s="145" t="str">
        <v>Forage Plants--Other Forage Plants--Eucalyptus alba</v>
      </c>
      <c r="O782" s="145" t="str" cm="1">
        <f t="array" ref="O782">IF(L782&lt;&gt;"",_xlfn.CHOOSECOLS(_xlfn.TEXTSPLIT(N782,"--"),1),"")</f>
        <v>Forage Plants</v>
      </c>
      <c r="P782" s="145" t="str" cm="1">
        <f t="array" ref="P782">IF(L782&lt;&gt;"",IFERROR(_xlfn.CHOOSECOLS(_xlfn.TEXTSPLIT(N782,"--"),2),""),"")</f>
        <v>Other Forage Plants</v>
      </c>
      <c r="Q782" s="145" t="str">
        <f t="shared" si="58"/>
        <v>Eucalyptus alba</v>
      </c>
    </row>
    <row r="783" spans="1:17" x14ac:dyDescent="0.35">
      <c r="A783" s="144"/>
      <c r="B783" s="144"/>
      <c r="C783" s="144"/>
      <c r="D783" s="144"/>
      <c r="E783" s="144" t="str">
        <f t="shared" si="57"/>
        <v/>
      </c>
      <c r="F783" s="144"/>
      <c r="G783" s="144"/>
      <c r="H783" s="144"/>
      <c r="I783" s="144"/>
      <c r="J783" s="144"/>
      <c r="K783" s="144"/>
      <c r="L783" s="144" t="str">
        <v>AOM_001542$Forage Plants--Other Forage Plants--Euphorbia heterophylla</v>
      </c>
      <c r="M783" s="144" t="str" cm="1">
        <f t="array" ref="M783:N783">IF(L783&lt;&gt;"",_xlfn.TEXTSPLIT(L783, "$"),"")</f>
        <v>AOM_001542</v>
      </c>
      <c r="N783" s="144" t="str">
        <v>Forage Plants--Other Forage Plants--Euphorbia heterophylla</v>
      </c>
      <c r="O783" s="144" t="str" cm="1">
        <f t="array" ref="O783">IF(L783&lt;&gt;"",_xlfn.CHOOSECOLS(_xlfn.TEXTSPLIT(N783,"--"),1),"")</f>
        <v>Forage Plants</v>
      </c>
      <c r="P783" s="144" t="str" cm="1">
        <f t="array" ref="P783">IF(L783&lt;&gt;"",IFERROR(_xlfn.CHOOSECOLS(_xlfn.TEXTSPLIT(N783,"--"),2),""),"")</f>
        <v>Other Forage Plants</v>
      </c>
      <c r="Q783" s="144" t="str">
        <f t="shared" si="58"/>
        <v>Euphorbia heterophylla</v>
      </c>
    </row>
    <row r="784" spans="1:17" x14ac:dyDescent="0.35">
      <c r="A784" s="145"/>
      <c r="B784" s="145"/>
      <c r="C784" s="145"/>
      <c r="D784" s="145"/>
      <c r="E784" s="145" t="str">
        <f t="shared" si="57"/>
        <v/>
      </c>
      <c r="F784" s="145"/>
      <c r="G784" s="145"/>
      <c r="H784" s="145"/>
      <c r="I784" s="145"/>
      <c r="J784" s="145"/>
      <c r="K784" s="145"/>
      <c r="L784" s="145" t="str">
        <v>AOM_001543$Forage Plants--Other Forage Plants--Fabaceae spp.</v>
      </c>
      <c r="M784" s="145" t="str" cm="1">
        <f t="array" ref="M784:N784">IF(L784&lt;&gt;"",_xlfn.TEXTSPLIT(L784, "$"),"")</f>
        <v>AOM_001543</v>
      </c>
      <c r="N784" s="145" t="str">
        <v>Forage Plants--Other Forage Plants--Fabaceae spp.</v>
      </c>
      <c r="O784" s="145" t="str" cm="1">
        <f t="array" ref="O784">IF(L784&lt;&gt;"",_xlfn.CHOOSECOLS(_xlfn.TEXTSPLIT(N784,"--"),1),"")</f>
        <v>Forage Plants</v>
      </c>
      <c r="P784" s="145" t="str" cm="1">
        <f t="array" ref="P784">IF(L784&lt;&gt;"",IFERROR(_xlfn.CHOOSECOLS(_xlfn.TEXTSPLIT(N784,"--"),2),""),"")</f>
        <v>Other Forage Plants</v>
      </c>
      <c r="Q784" s="145" t="str">
        <f t="shared" si="58"/>
        <v>Fabaceae spp.</v>
      </c>
    </row>
    <row r="785" spans="1:17" x14ac:dyDescent="0.35">
      <c r="A785" s="144"/>
      <c r="B785" s="144"/>
      <c r="C785" s="144"/>
      <c r="D785" s="144"/>
      <c r="E785" s="144" t="str">
        <f t="shared" si="57"/>
        <v/>
      </c>
      <c r="F785" s="144"/>
      <c r="G785" s="144"/>
      <c r="H785" s="144"/>
      <c r="I785" s="144"/>
      <c r="J785" s="144"/>
      <c r="K785" s="144"/>
      <c r="L785" s="144" t="str">
        <v>AOM_001864$Forage Plants--Other Forage Plants--Forb</v>
      </c>
      <c r="M785" s="144" t="str" cm="1">
        <f t="array" ref="M785:N785">IF(L785&lt;&gt;"",_xlfn.TEXTSPLIT(L785, "$"),"")</f>
        <v>AOM_001864</v>
      </c>
      <c r="N785" s="144" t="str">
        <v>Forage Plants--Other Forage Plants--Forb</v>
      </c>
      <c r="O785" s="144" t="str" cm="1">
        <f t="array" ref="O785">IF(L785&lt;&gt;"",_xlfn.CHOOSECOLS(_xlfn.TEXTSPLIT(N785,"--"),1),"")</f>
        <v>Forage Plants</v>
      </c>
      <c r="P785" s="144" t="str" cm="1">
        <f t="array" ref="P785">IF(L785&lt;&gt;"",IFERROR(_xlfn.CHOOSECOLS(_xlfn.TEXTSPLIT(N785,"--"),2),""),"")</f>
        <v>Other Forage Plants</v>
      </c>
      <c r="Q785" s="144" t="str">
        <f t="shared" si="58"/>
        <v>Forb</v>
      </c>
    </row>
    <row r="786" spans="1:17" x14ac:dyDescent="0.35">
      <c r="A786" s="145"/>
      <c r="B786" s="145"/>
      <c r="C786" s="145"/>
      <c r="D786" s="145"/>
      <c r="E786" s="145" t="str">
        <f t="shared" si="57"/>
        <v/>
      </c>
      <c r="F786" s="145"/>
      <c r="G786" s="145"/>
      <c r="H786" s="145"/>
      <c r="I786" s="145"/>
      <c r="J786" s="145"/>
      <c r="K786" s="145"/>
      <c r="L786" s="145" t="str">
        <v>AOM_001547$Forage Plants--Other Forage Plants--Ipomea batatas--Ipomea batatas Vine</v>
      </c>
      <c r="M786" s="145" t="str" cm="1">
        <f t="array" ref="M786:N786">IF(L786&lt;&gt;"",_xlfn.TEXTSPLIT(L786, "$"),"")</f>
        <v>AOM_001547</v>
      </c>
      <c r="N786" s="145" t="str">
        <v>Forage Plants--Other Forage Plants--Ipomea batatas--Ipomea batatas Vine</v>
      </c>
      <c r="O786" s="145" t="str" cm="1">
        <f t="array" ref="O786">IF(L786&lt;&gt;"",_xlfn.CHOOSECOLS(_xlfn.TEXTSPLIT(N786,"--"),1),"")</f>
        <v>Forage Plants</v>
      </c>
      <c r="P786" s="145" t="str" cm="1">
        <f t="array" ref="P786">IF(L786&lt;&gt;"",IFERROR(_xlfn.CHOOSECOLS(_xlfn.TEXTSPLIT(N786,"--"),2),""),"")</f>
        <v>Other Forage Plants</v>
      </c>
      <c r="Q786" s="145" t="str">
        <f t="shared" si="58"/>
        <v>Ipomea batatas--Ipomea batatas Vine</v>
      </c>
    </row>
    <row r="787" spans="1:17" x14ac:dyDescent="0.35">
      <c r="A787" s="144"/>
      <c r="B787" s="144"/>
      <c r="C787" s="144"/>
      <c r="D787" s="144"/>
      <c r="E787" s="144" t="str">
        <f t="shared" si="57"/>
        <v/>
      </c>
      <c r="F787" s="144"/>
      <c r="G787" s="144"/>
      <c r="H787" s="144"/>
      <c r="I787" s="144"/>
      <c r="J787" s="144"/>
      <c r="K787" s="144"/>
      <c r="L787" s="144" t="str">
        <v>AOM_001550$Forage Plants--Other Forage Plants--Talinium triangulare--Talinium triangulare Leaves</v>
      </c>
      <c r="M787" s="144" t="str" cm="1">
        <f t="array" ref="M787:N787">IF(L787&lt;&gt;"",_xlfn.TEXTSPLIT(L787, "$"),"")</f>
        <v>AOM_001550</v>
      </c>
      <c r="N787" s="144" t="str">
        <v>Forage Plants--Other Forage Plants--Talinium triangulare--Talinium triangulare Leaves</v>
      </c>
      <c r="O787" s="144" t="str" cm="1">
        <f t="array" ref="O787">IF(L787&lt;&gt;"",_xlfn.CHOOSECOLS(_xlfn.TEXTSPLIT(N787,"--"),1),"")</f>
        <v>Forage Plants</v>
      </c>
      <c r="P787" s="144" t="str" cm="1">
        <f t="array" ref="P787">IF(L787&lt;&gt;"",IFERROR(_xlfn.CHOOSECOLS(_xlfn.TEXTSPLIT(N787,"--"),2),""),"")</f>
        <v>Other Forage Plants</v>
      </c>
      <c r="Q787" s="144" t="str">
        <f t="shared" si="58"/>
        <v>Talinium triangulare--Talinium triangulare Leaves</v>
      </c>
    </row>
    <row r="788" spans="1:17" x14ac:dyDescent="0.35">
      <c r="A788" s="145"/>
      <c r="B788" s="145"/>
      <c r="C788" s="145"/>
      <c r="D788" s="145"/>
      <c r="E788" s="145" t="str">
        <f t="shared" si="57"/>
        <v/>
      </c>
      <c r="F788" s="145"/>
      <c r="G788" s="145"/>
      <c r="H788" s="145"/>
      <c r="I788" s="145"/>
      <c r="J788" s="145"/>
      <c r="K788" s="145"/>
      <c r="L788" s="145" t="str">
        <v>AOM_001551$Forage Plants--Other Forage Plants--Tribulus terrestris</v>
      </c>
      <c r="M788" s="145" t="str" cm="1">
        <f t="array" ref="M788:N788">IF(L788&lt;&gt;"",_xlfn.TEXTSPLIT(L788, "$"),"")</f>
        <v>AOM_001551</v>
      </c>
      <c r="N788" s="145" t="str">
        <v>Forage Plants--Other Forage Plants--Tribulus terrestris</v>
      </c>
      <c r="O788" s="145" t="str" cm="1">
        <f t="array" ref="O788">IF(L788&lt;&gt;"",_xlfn.CHOOSECOLS(_xlfn.TEXTSPLIT(N788,"--"),1),"")</f>
        <v>Forage Plants</v>
      </c>
      <c r="P788" s="145" t="str" cm="1">
        <f t="array" ref="P788">IF(L788&lt;&gt;"",IFERROR(_xlfn.CHOOSECOLS(_xlfn.TEXTSPLIT(N788,"--"),2),""),"")</f>
        <v>Other Forage Plants</v>
      </c>
      <c r="Q788" s="145" t="str">
        <f t="shared" si="58"/>
        <v>Tribulus terrestris</v>
      </c>
    </row>
    <row r="789" spans="1:17" x14ac:dyDescent="0.35">
      <c r="A789" s="144"/>
      <c r="B789" s="144"/>
      <c r="C789" s="144"/>
      <c r="D789" s="144"/>
      <c r="E789" s="144" t="str">
        <f t="shared" si="57"/>
        <v/>
      </c>
      <c r="F789" s="144"/>
      <c r="G789" s="144"/>
      <c r="H789" s="144"/>
      <c r="I789" s="144"/>
      <c r="J789" s="144"/>
      <c r="K789" s="144"/>
      <c r="L789" s="144" t="str">
        <v>AOM_000782$Other Ingredients--Antitoxins</v>
      </c>
      <c r="M789" s="144" t="str" cm="1">
        <f t="array" ref="M789:N789">IF(L789&lt;&gt;"",_xlfn.TEXTSPLIT(L789, "$"),"")</f>
        <v>AOM_000782</v>
      </c>
      <c r="N789" s="144" t="str">
        <v>Other Ingredients--Antitoxins</v>
      </c>
      <c r="O789" s="144" t="str" cm="1">
        <f t="array" ref="O789">IF(L789&lt;&gt;"",_xlfn.CHOOSECOLS(_xlfn.TEXTSPLIT(N789,"--"),1),"")</f>
        <v>Other Ingredients</v>
      </c>
      <c r="P789" s="144" t="str" cm="1">
        <f t="array" ref="P789">IF(L789&lt;&gt;"",IFERROR(_xlfn.CHOOSECOLS(_xlfn.TEXTSPLIT(N789,"--"),2),""),"")</f>
        <v>Antitoxins</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Ingredients--Bicarbonate of Soda</v>
      </c>
      <c r="M790" s="145" t="str" cm="1">
        <f t="array" ref="M790:N790">IF(L790&lt;&gt;"",_xlfn.TEXTSPLIT(L790, "$"),"")</f>
        <v>AOM_000753</v>
      </c>
      <c r="N790" s="145" t="str">
        <v>Other Ingredients--Bicarbonate of Soda</v>
      </c>
      <c r="O790" s="145" t="str" cm="1">
        <f t="array" ref="O790">IF(L790&lt;&gt;"",_xlfn.CHOOSECOLS(_xlfn.TEXTSPLIT(N790,"--"),1),"")</f>
        <v>Other Ingredients</v>
      </c>
      <c r="P790" s="145" t="str" cm="1">
        <f t="array" ref="P790">IF(L790&lt;&gt;"",IFERROR(_xlfn.CHOOSECOLS(_xlfn.TEXTSPLIT(N790,"--"),2),""),"")</f>
        <v>Bicarbonate of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Ingredients--Baking Soda</v>
      </c>
      <c r="M791" s="144" t="str" cm="1">
        <f t="array" ref="M791:N791">IF(L791&lt;&gt;"",_xlfn.TEXTSPLIT(L791, "$"),"")</f>
        <v>AOM_000753</v>
      </c>
      <c r="N791" s="144" t="str">
        <v>Other Ingredients--Baking Soda</v>
      </c>
      <c r="O791" s="144" t="str" cm="1">
        <f t="array" ref="O791">IF(L791&lt;&gt;"",_xlfn.CHOOSECOLS(_xlfn.TEXTSPLIT(N791,"--"),1),"")</f>
        <v>Other Ingredients</v>
      </c>
      <c r="P791" s="144" t="str" cm="1">
        <f t="array" ref="P791">IF(L791&lt;&gt;"",IFERROR(_xlfn.CHOOSECOLS(_xlfn.TEXTSPLIT(N791,"--"),2),""),"")</f>
        <v>Baking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AOM_000753$Other Ingredients--Koek Soda</v>
      </c>
      <c r="M792" s="145" t="str" cm="1">
        <f t="array" ref="M792:N792">IF(L792&lt;&gt;"",_xlfn.TEXTSPLIT(L792, "$"),"")</f>
        <v>AOM_000753</v>
      </c>
      <c r="N792" s="145" t="str">
        <v>Other Ingredients--Koek Soda</v>
      </c>
      <c r="O792" s="145" t="str" cm="1">
        <f t="array" ref="O792">IF(L792&lt;&gt;"",_xlfn.CHOOSECOLS(_xlfn.TEXTSPLIT(N792,"--"),1),"")</f>
        <v>Other Ingredients</v>
      </c>
      <c r="P792" s="145" t="str" cm="1">
        <f t="array" ref="P792">IF(L792&lt;&gt;"",IFERROR(_xlfn.CHOOSECOLS(_xlfn.TEXTSPLIT(N792,"--"),2),""),"")</f>
        <v>Koek Soda</v>
      </c>
      <c r="Q792" s="145" t="str">
        <f t="shared" si="58"/>
        <v/>
      </c>
    </row>
    <row r="793" spans="1:17" x14ac:dyDescent="0.35">
      <c r="A793" s="144"/>
      <c r="B793" s="144"/>
      <c r="C793" s="144"/>
      <c r="D793" s="144"/>
      <c r="E793" s="144" t="str">
        <f t="shared" si="57"/>
        <v/>
      </c>
      <c r="F793" s="144"/>
      <c r="G793" s="144"/>
      <c r="H793" s="144"/>
      <c r="I793" s="144"/>
      <c r="J793" s="144"/>
      <c r="K793" s="144"/>
      <c r="L793" s="144" t="str">
        <v>AOM_000745$Other Ingredients--Binder</v>
      </c>
      <c r="M793" s="144" t="str" cm="1">
        <f t="array" ref="M793:N793">IF(L793&lt;&gt;"",_xlfn.TEXTSPLIT(L793, "$"),"")</f>
        <v>AOM_000745</v>
      </c>
      <c r="N793" s="144" t="str">
        <v>Other Ingredients--Binder</v>
      </c>
      <c r="O793" s="144" t="str" cm="1">
        <f t="array" ref="O793">IF(L793&lt;&gt;"",_xlfn.CHOOSECOLS(_xlfn.TEXTSPLIT(N793,"--"),1),"")</f>
        <v>Other Ingredients</v>
      </c>
      <c r="P793" s="144" t="str" cm="1">
        <f t="array" ref="P793">IF(L793&lt;&gt;"",IFERROR(_xlfn.CHOOSECOLS(_xlfn.TEXTSPLIT(N793,"--"),2),""),"")</f>
        <v>Binder</v>
      </c>
      <c r="Q793" s="144" t="str">
        <f t="shared" si="58"/>
        <v/>
      </c>
    </row>
    <row r="794" spans="1:17" x14ac:dyDescent="0.35">
      <c r="A794" s="145"/>
      <c r="B794" s="145"/>
      <c r="C794" s="145"/>
      <c r="D794" s="145"/>
      <c r="E794" s="145" t="str">
        <f t="shared" si="57"/>
        <v/>
      </c>
      <c r="F794" s="145"/>
      <c r="G794" s="145"/>
      <c r="H794" s="145"/>
      <c r="I794" s="145"/>
      <c r="J794" s="145"/>
      <c r="K794" s="145"/>
      <c r="L794" s="145" t="str">
        <v xml:space="preserve">AOM_001423$Other Ingredients--Binder--Bentonite </v>
      </c>
      <c r="M794" s="145" t="str" cm="1">
        <f t="array" ref="M794:N794">IF(L794&lt;&gt;"",_xlfn.TEXTSPLIT(L794, "$"),"")</f>
        <v>AOM_001423</v>
      </c>
      <c r="N794" s="145" t="str">
        <v xml:space="preserve">Other Ingredients--Binder--Bentonite </v>
      </c>
      <c r="O794" s="145" t="str" cm="1">
        <f t="array" ref="O794">IF(L794&lt;&gt;"",_xlfn.CHOOSECOLS(_xlfn.TEXTSPLIT(N794,"--"),1),"")</f>
        <v>Other Ingredients</v>
      </c>
      <c r="P794" s="145" t="str" cm="1">
        <f t="array" ref="P794">IF(L794&lt;&gt;"",IFERROR(_xlfn.CHOOSECOLS(_xlfn.TEXTSPLIT(N794,"--"),2),""),"")</f>
        <v>Binder</v>
      </c>
      <c r="Q794" s="145" t="str">
        <f t="shared" si="58"/>
        <v xml:space="preserve">Bentonite </v>
      </c>
    </row>
    <row r="795" spans="1:17" x14ac:dyDescent="0.35">
      <c r="A795" s="144"/>
      <c r="B795" s="144"/>
      <c r="C795" s="144"/>
      <c r="D795" s="144"/>
      <c r="E795" s="144" t="str">
        <f t="shared" si="57"/>
        <v/>
      </c>
      <c r="F795" s="144"/>
      <c r="G795" s="144"/>
      <c r="H795" s="144"/>
      <c r="I795" s="144"/>
      <c r="J795" s="144"/>
      <c r="K795" s="144"/>
      <c r="L795" s="144" t="str">
        <v>AOM_002091$Other Ingredients--Binder--Cassava Binder</v>
      </c>
      <c r="M795" s="144" t="str" cm="1">
        <f t="array" ref="M795:N795">IF(L795&lt;&gt;"",_xlfn.TEXTSPLIT(L795, "$"),"")</f>
        <v>AOM_002091</v>
      </c>
      <c r="N795" s="144" t="str">
        <v>Other Ingredients--Binder--Cassava Binder</v>
      </c>
      <c r="O795" s="144" t="str" cm="1">
        <f t="array" ref="O795">IF(L795&lt;&gt;"",_xlfn.CHOOSECOLS(_xlfn.TEXTSPLIT(N795,"--"),1),"")</f>
        <v>Other Ingredients</v>
      </c>
      <c r="P795" s="144" t="str" cm="1">
        <f t="array" ref="P795">IF(L795&lt;&gt;"",IFERROR(_xlfn.CHOOSECOLS(_xlfn.TEXTSPLIT(N795,"--"),2),""),"")</f>
        <v>Binder</v>
      </c>
      <c r="Q795" s="144" t="str">
        <f t="shared" si="58"/>
        <v>Cassava Binder</v>
      </c>
    </row>
    <row r="796" spans="1:17" x14ac:dyDescent="0.35">
      <c r="A796" s="145"/>
      <c r="B796" s="145"/>
      <c r="C796" s="145"/>
      <c r="D796" s="145"/>
      <c r="E796" s="145" t="str">
        <f t="shared" si="57"/>
        <v/>
      </c>
      <c r="F796" s="145"/>
      <c r="G796" s="145"/>
      <c r="H796" s="145"/>
      <c r="I796" s="145"/>
      <c r="J796" s="145"/>
      <c r="K796" s="145"/>
      <c r="L796" s="145" t="str">
        <v>AOM_002091$Other Ingredients--Binder--Manihot esculenta Binder</v>
      </c>
      <c r="M796" s="145" t="str" cm="1">
        <f t="array" ref="M796:N796">IF(L796&lt;&gt;"",_xlfn.TEXTSPLIT(L796, "$"),"")</f>
        <v>AOM_002091</v>
      </c>
      <c r="N796" s="145" t="str">
        <v>Other Ingredients--Binder--Manihot esculenta Binder</v>
      </c>
      <c r="O796" s="145" t="str" cm="1">
        <f t="array" ref="O796">IF(L796&lt;&gt;"",_xlfn.CHOOSECOLS(_xlfn.TEXTSPLIT(N796,"--"),1),"")</f>
        <v>Other Ingredients</v>
      </c>
      <c r="P796" s="145" t="str" cm="1">
        <f t="array" ref="P796">IF(L796&lt;&gt;"",IFERROR(_xlfn.CHOOSECOLS(_xlfn.TEXTSPLIT(N796,"--"),2),""),"")</f>
        <v>Binder</v>
      </c>
      <c r="Q796" s="145" t="str">
        <f t="shared" si="58"/>
        <v>Manihot esculenta Binder</v>
      </c>
    </row>
    <row r="797" spans="1:17" x14ac:dyDescent="0.35">
      <c r="A797" s="144"/>
      <c r="B797" s="144"/>
      <c r="C797" s="144"/>
      <c r="D797" s="144"/>
      <c r="E797" s="144" t="str">
        <f t="shared" si="57"/>
        <v/>
      </c>
      <c r="F797" s="144"/>
      <c r="G797" s="144"/>
      <c r="H797" s="144"/>
      <c r="I797" s="144"/>
      <c r="J797" s="144"/>
      <c r="K797" s="144"/>
      <c r="L797" s="144" t="str">
        <v>AOM_000743$Other Ingredients--Binder--Carboxymethyl Cellulose</v>
      </c>
      <c r="M797" s="144" t="str" cm="1">
        <f t="array" ref="M797:N797">IF(L797&lt;&gt;"",_xlfn.TEXTSPLIT(L797, "$"),"")</f>
        <v>AOM_000743</v>
      </c>
      <c r="N797" s="144" t="str">
        <v>Other Ingredients--Binder--Carboxymethyl Cellulose</v>
      </c>
      <c r="O797" s="144" t="str" cm="1">
        <f t="array" ref="O797">IF(L797&lt;&gt;"",_xlfn.CHOOSECOLS(_xlfn.TEXTSPLIT(N797,"--"),1),"")</f>
        <v>Other Ingredients</v>
      </c>
      <c r="P797" s="144" t="str" cm="1">
        <f t="array" ref="P797">IF(L797&lt;&gt;"",IFERROR(_xlfn.CHOOSECOLS(_xlfn.TEXTSPLIT(N797,"--"),2),""),"")</f>
        <v>Binder</v>
      </c>
      <c r="Q797" s="144" t="str">
        <f t="shared" si="58"/>
        <v>Carboxymethyl Cellulose</v>
      </c>
    </row>
    <row r="798" spans="1:17" x14ac:dyDescent="0.35">
      <c r="A798" s="145"/>
      <c r="B798" s="145"/>
      <c r="C798" s="145"/>
      <c r="D798" s="145"/>
      <c r="E798" s="145" t="str">
        <f t="shared" si="57"/>
        <v/>
      </c>
      <c r="F798" s="145"/>
      <c r="G798" s="145"/>
      <c r="H798" s="145"/>
      <c r="I798" s="145"/>
      <c r="J798" s="145"/>
      <c r="K798" s="145"/>
      <c r="L798" s="145" t="str">
        <v>AOM_000743$Other Ingredients--Binder--sodium carboxymethyl cellulose</v>
      </c>
      <c r="M798" s="145" t="str" cm="1">
        <f t="array" ref="M798:N798">IF(L798&lt;&gt;"",_xlfn.TEXTSPLIT(L798, "$"),"")</f>
        <v>AOM_000743</v>
      </c>
      <c r="N798" s="145" t="str">
        <v>Other Ingredients--Binder--sodium carboxymethyl cellulose</v>
      </c>
      <c r="O798" s="145" t="str" cm="1">
        <f t="array" ref="O798">IF(L798&lt;&gt;"",_xlfn.CHOOSECOLS(_xlfn.TEXTSPLIT(N798,"--"),1),"")</f>
        <v>Other Ingredients</v>
      </c>
      <c r="P798" s="145" t="str" cm="1">
        <f t="array" ref="P798">IF(L798&lt;&gt;"",IFERROR(_xlfn.CHOOSECOLS(_xlfn.TEXTSPLIT(N798,"--"),2),""),"")</f>
        <v>Binder</v>
      </c>
      <c r="Q798" s="145" t="str">
        <f t="shared" si="58"/>
        <v>sodium carboxymethyl cellulose</v>
      </c>
    </row>
    <row r="799" spans="1:17" x14ac:dyDescent="0.35">
      <c r="A799" s="144"/>
      <c r="B799" s="144"/>
      <c r="C799" s="144"/>
      <c r="D799" s="144"/>
      <c r="E799" s="144" t="str">
        <f t="shared" si="57"/>
        <v/>
      </c>
      <c r="F799" s="144"/>
      <c r="G799" s="144"/>
      <c r="H799" s="144"/>
      <c r="I799" s="144"/>
      <c r="J799" s="144"/>
      <c r="K799" s="144"/>
      <c r="L799" s="144" t="str">
        <v>AOM_001373$Other Ingredients--Binder--Cellulose</v>
      </c>
      <c r="M799" s="144" t="str" cm="1">
        <f t="array" ref="M799:N799">IF(L799&lt;&gt;"",_xlfn.TEXTSPLIT(L799, "$"),"")</f>
        <v>AOM_001373</v>
      </c>
      <c r="N799" s="144" t="str">
        <v>Other Ingredients--Binder--Cellulose</v>
      </c>
      <c r="O799" s="144" t="str" cm="1">
        <f t="array" ref="O799">IF(L799&lt;&gt;"",_xlfn.CHOOSECOLS(_xlfn.TEXTSPLIT(N799,"--"),1),"")</f>
        <v>Other Ingredients</v>
      </c>
      <c r="P799" s="144" t="str" cm="1">
        <f t="array" ref="P799">IF(L799&lt;&gt;"",IFERROR(_xlfn.CHOOSECOLS(_xlfn.TEXTSPLIT(N799,"--"),2),""),"")</f>
        <v>Binder</v>
      </c>
      <c r="Q799" s="144" t="str">
        <f t="shared" si="58"/>
        <v>Cellulose</v>
      </c>
    </row>
    <row r="800" spans="1:17" x14ac:dyDescent="0.35">
      <c r="A800" s="145"/>
      <c r="B800" s="145"/>
      <c r="C800" s="145"/>
      <c r="D800" s="145"/>
      <c r="E800" s="145" t="str">
        <f t="shared" si="57"/>
        <v/>
      </c>
      <c r="F800" s="145"/>
      <c r="G800" s="145"/>
      <c r="H800" s="145"/>
      <c r="I800" s="145"/>
      <c r="J800" s="145"/>
      <c r="K800" s="145"/>
      <c r="L800" s="145" t="str">
        <v>AOM_000744$Other Ingredients--Binder--Cement</v>
      </c>
      <c r="M800" s="145" t="str" cm="1">
        <f t="array" ref="M800:N800">IF(L800&lt;&gt;"",_xlfn.TEXTSPLIT(L800, "$"),"")</f>
        <v>AOM_000744</v>
      </c>
      <c r="N800" s="145" t="str">
        <v>Other Ingredients--Binder--Cement</v>
      </c>
      <c r="O800" s="145" t="str" cm="1">
        <f t="array" ref="O800">IF(L800&lt;&gt;"",_xlfn.CHOOSECOLS(_xlfn.TEXTSPLIT(N800,"--"),1),"")</f>
        <v>Other Ingredients</v>
      </c>
      <c r="P800" s="145" t="str" cm="1">
        <f t="array" ref="P800">IF(L800&lt;&gt;"",IFERROR(_xlfn.CHOOSECOLS(_xlfn.TEXTSPLIT(N800,"--"),2),""),"")</f>
        <v>Binder</v>
      </c>
      <c r="Q800" s="145" t="str">
        <f t="shared" si="58"/>
        <v>Cement</v>
      </c>
    </row>
    <row r="801" spans="1:17" x14ac:dyDescent="0.35">
      <c r="A801" s="144"/>
      <c r="B801" s="144"/>
      <c r="C801" s="144"/>
      <c r="D801" s="144"/>
      <c r="E801" s="144" t="str">
        <f t="shared" si="57"/>
        <v/>
      </c>
      <c r="F801" s="144"/>
      <c r="G801" s="144"/>
      <c r="H801" s="144"/>
      <c r="I801" s="144"/>
      <c r="J801" s="144"/>
      <c r="K801" s="144"/>
      <c r="L801" s="144" t="str">
        <v>AOM_001826$Other Ingredients--Binder--ChemBind</v>
      </c>
      <c r="M801" s="144" t="str" cm="1">
        <f t="array" ref="M801:N801">IF(L801&lt;&gt;"",_xlfn.TEXTSPLIT(L801, "$"),"")</f>
        <v>AOM_001826</v>
      </c>
      <c r="N801" s="144" t="str">
        <v>Other Ingredients--Binder--ChemBind</v>
      </c>
      <c r="O801" s="144" t="str" cm="1">
        <f t="array" ref="O801">IF(L801&lt;&gt;"",_xlfn.CHOOSECOLS(_xlfn.TEXTSPLIT(N801,"--"),1),"")</f>
        <v>Other Ingredients</v>
      </c>
      <c r="P801" s="144" t="str" cm="1">
        <f t="array" ref="P801">IF(L801&lt;&gt;"",IFERROR(_xlfn.CHOOSECOLS(_xlfn.TEXTSPLIT(N801,"--"),2),""),"")</f>
        <v>Binder</v>
      </c>
      <c r="Q801" s="144" t="str">
        <f t="shared" si="58"/>
        <v>ChemBind</v>
      </c>
    </row>
    <row r="802" spans="1:17" x14ac:dyDescent="0.35">
      <c r="A802" s="145"/>
      <c r="B802" s="145"/>
      <c r="C802" s="145"/>
      <c r="D802" s="145"/>
      <c r="E802" s="145" t="str">
        <f t="shared" si="57"/>
        <v/>
      </c>
      <c r="F802" s="145"/>
      <c r="G802" s="145"/>
      <c r="H802" s="145"/>
      <c r="I802" s="145"/>
      <c r="J802" s="145"/>
      <c r="K802" s="145"/>
      <c r="L802" s="145" t="str">
        <v>AOM_001374$Other Ingredients--Binder--Gelatin</v>
      </c>
      <c r="M802" s="145" t="str" cm="1">
        <f t="array" ref="M802:N802">IF(L802&lt;&gt;"",_xlfn.TEXTSPLIT(L802, "$"),"")</f>
        <v>AOM_001374</v>
      </c>
      <c r="N802" s="145" t="str">
        <v>Other Ingredients--Binder--Gelatin</v>
      </c>
      <c r="O802" s="145" t="str" cm="1">
        <f t="array" ref="O802">IF(L802&lt;&gt;"",_xlfn.CHOOSECOLS(_xlfn.TEXTSPLIT(N802,"--"),1),"")</f>
        <v>Other Ingredients</v>
      </c>
      <c r="P802" s="145" t="str" cm="1">
        <f t="array" ref="P802">IF(L802&lt;&gt;"",IFERROR(_xlfn.CHOOSECOLS(_xlfn.TEXTSPLIT(N802,"--"),2),""),"")</f>
        <v>Binder</v>
      </c>
      <c r="Q802" s="145" t="str">
        <f t="shared" si="58"/>
        <v>Gelatin</v>
      </c>
    </row>
    <row r="803" spans="1:17" x14ac:dyDescent="0.35">
      <c r="A803" s="144"/>
      <c r="B803" s="144"/>
      <c r="C803" s="144"/>
      <c r="D803" s="144"/>
      <c r="E803" s="144" t="str">
        <f t="shared" si="57"/>
        <v/>
      </c>
      <c r="F803" s="144"/>
      <c r="G803" s="144"/>
      <c r="H803" s="144"/>
      <c r="I803" s="144"/>
      <c r="J803" s="144"/>
      <c r="K803" s="144"/>
      <c r="L803" s="144" t="str">
        <v>AOM_001486$Other Ingredients--Binder--Lignobond</v>
      </c>
      <c r="M803" s="144" t="str" cm="1">
        <f t="array" ref="M803:N803">IF(L803&lt;&gt;"",_xlfn.TEXTSPLIT(L803, "$"),"")</f>
        <v>AOM_001486</v>
      </c>
      <c r="N803" s="144" t="str">
        <v>Other Ingredients--Binder--Lignobond</v>
      </c>
      <c r="O803" s="144" t="str" cm="1">
        <f t="array" ref="O803">IF(L803&lt;&gt;"",_xlfn.CHOOSECOLS(_xlfn.TEXTSPLIT(N803,"--"),1),"")</f>
        <v>Other Ingredients</v>
      </c>
      <c r="P803" s="144" t="str" cm="1">
        <f t="array" ref="P803">IF(L803&lt;&gt;"",IFERROR(_xlfn.CHOOSECOLS(_xlfn.TEXTSPLIT(N803,"--"),2),""),"")</f>
        <v>Binder</v>
      </c>
      <c r="Q803" s="144" t="str">
        <f t="shared" si="58"/>
        <v>Lignobond</v>
      </c>
    </row>
    <row r="804" spans="1:17" x14ac:dyDescent="0.35">
      <c r="A804" s="145"/>
      <c r="B804" s="145"/>
      <c r="C804" s="145"/>
      <c r="D804" s="145"/>
      <c r="E804" s="145" t="str">
        <f t="shared" si="57"/>
        <v/>
      </c>
      <c r="F804" s="145"/>
      <c r="G804" s="145"/>
      <c r="H804" s="145"/>
      <c r="I804" s="145"/>
      <c r="J804" s="145"/>
      <c r="K804" s="145"/>
      <c r="L804" s="145" t="str">
        <v>AOM_001503$Other Ingredients--Binder--Polyethylene</v>
      </c>
      <c r="M804" s="145" t="str" cm="1">
        <f t="array" ref="M804:N804">IF(L804&lt;&gt;"",_xlfn.TEXTSPLIT(L804, "$"),"")</f>
        <v>AOM_001503</v>
      </c>
      <c r="N804" s="145" t="str">
        <v>Other Ingredients--Binder--Polyethylene</v>
      </c>
      <c r="O804" s="145" t="str" cm="1">
        <f t="array" ref="O804">IF(L804&lt;&gt;"",_xlfn.CHOOSECOLS(_xlfn.TEXTSPLIT(N804,"--"),1),"")</f>
        <v>Other Ingredients</v>
      </c>
      <c r="P804" s="145" t="str" cm="1">
        <f t="array" ref="P804">IF(L804&lt;&gt;"",IFERROR(_xlfn.CHOOSECOLS(_xlfn.TEXTSPLIT(N804,"--"),2),""),"")</f>
        <v>Binder</v>
      </c>
      <c r="Q804" s="145" t="str">
        <f t="shared" si="58"/>
        <v>Polyethylene</v>
      </c>
    </row>
    <row r="805" spans="1:17" x14ac:dyDescent="0.35">
      <c r="A805" s="144"/>
      <c r="B805" s="144"/>
      <c r="C805" s="144"/>
      <c r="D805" s="144"/>
      <c r="E805" s="144" t="str">
        <f t="shared" si="57"/>
        <v/>
      </c>
      <c r="F805" s="144"/>
      <c r="G805" s="144"/>
      <c r="H805" s="144"/>
      <c r="I805" s="144"/>
      <c r="J805" s="144"/>
      <c r="K805" s="144"/>
      <c r="L805" s="144" t="str">
        <v xml:space="preserve">AOM_001504$Other Ingredients--Binder--Polyethylene glycol </v>
      </c>
      <c r="M805" s="144" t="str" cm="1">
        <f t="array" ref="M805:N805">IF(L805&lt;&gt;"",_xlfn.TEXTSPLIT(L805, "$"),"")</f>
        <v>AOM_001504</v>
      </c>
      <c r="N805" s="144" t="str">
        <v xml:space="preserve">Other Ingredients--Binder--Polyethylene glycol </v>
      </c>
      <c r="O805" s="144" t="str" cm="1">
        <f t="array" ref="O805">IF(L805&lt;&gt;"",_xlfn.CHOOSECOLS(_xlfn.TEXTSPLIT(N805,"--"),1),"")</f>
        <v>Other Ingredients</v>
      </c>
      <c r="P805" s="144" t="str" cm="1">
        <f t="array" ref="P805">IF(L805&lt;&gt;"",IFERROR(_xlfn.CHOOSECOLS(_xlfn.TEXTSPLIT(N805,"--"),2),""),"")</f>
        <v>Binder</v>
      </c>
      <c r="Q805" s="144" t="str">
        <f t="shared" si="58"/>
        <v xml:space="preserve">Polyethylene glycol </v>
      </c>
    </row>
    <row r="806" spans="1:17" x14ac:dyDescent="0.35">
      <c r="A806" s="145"/>
      <c r="B806" s="145"/>
      <c r="C806" s="145"/>
      <c r="D806" s="145"/>
      <c r="E806" s="145" t="str">
        <f t="shared" si="57"/>
        <v/>
      </c>
      <c r="F806" s="145"/>
      <c r="G806" s="145"/>
      <c r="H806" s="145"/>
      <c r="I806" s="145"/>
      <c r="J806" s="145"/>
      <c r="K806" s="145"/>
      <c r="L806" s="145" t="str">
        <v>AOM_001490$Other Ingredients--Binder--Trimethyl Cellulose</v>
      </c>
      <c r="M806" s="145" t="str" cm="1">
        <f t="array" ref="M806:N806">IF(L806&lt;&gt;"",_xlfn.TEXTSPLIT(L806, "$"),"")</f>
        <v>AOM_001490</v>
      </c>
      <c r="N806" s="145" t="str">
        <v>Other Ingredients--Binder--Trimethyl Cellulose</v>
      </c>
      <c r="O806" s="145" t="str" cm="1">
        <f t="array" ref="O806">IF(L806&lt;&gt;"",_xlfn.CHOOSECOLS(_xlfn.TEXTSPLIT(N806,"--"),1),"")</f>
        <v>Other Ingredients</v>
      </c>
      <c r="P806" s="145" t="str" cm="1">
        <f t="array" ref="P806">IF(L806&lt;&gt;"",IFERROR(_xlfn.CHOOSECOLS(_xlfn.TEXTSPLIT(N806,"--"),2),""),"")</f>
        <v>Binder</v>
      </c>
      <c r="Q806" s="145" t="str">
        <f t="shared" si="58"/>
        <v>Trimethyl Cellulose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Marker--Chromium Oxide</v>
      </c>
      <c r="M807" s="144" t="str" cm="1">
        <f t="array" ref="M807:N807">IF(L807&lt;&gt;"",_xlfn.TEXTSPLIT(L807, "$"),"")</f>
        <v>AOM_000746</v>
      </c>
      <c r="N807" s="144" t="str">
        <v>Other Ingredients--Digestibility Marker--Chromium Oxide</v>
      </c>
      <c r="O807" s="144" t="str" cm="1">
        <f t="array" ref="O807">IF(L807&lt;&gt;"",_xlfn.CHOOSECOLS(_xlfn.TEXTSPLIT(N807,"--"),1),"")</f>
        <v>Other Ingredients</v>
      </c>
      <c r="P807" s="144" t="str" cm="1">
        <f t="array" ref="P807">IF(L807&lt;&gt;"",IFERROR(_xlfn.CHOOSECOLS(_xlfn.TEXTSPLIT(N807,"--"),2),""),"")</f>
        <v>Digestibility Marker</v>
      </c>
      <c r="Q807" s="144" t="str">
        <f t="shared" si="58"/>
        <v>Chromium Oxide</v>
      </c>
    </row>
    <row r="808" spans="1:17" x14ac:dyDescent="0.35">
      <c r="A808" s="145"/>
      <c r="B808" s="145"/>
      <c r="C808" s="145"/>
      <c r="D808" s="145"/>
      <c r="E808" s="145" t="str">
        <f t="shared" si="57"/>
        <v/>
      </c>
      <c r="F808" s="145"/>
      <c r="G808" s="145"/>
      <c r="H808" s="145"/>
      <c r="I808" s="145"/>
      <c r="J808" s="145"/>
      <c r="K808" s="145"/>
      <c r="L808" s="145" t="str">
        <v>AOM_000746$Other Ingredients--Digestibility Marker--Chromic Oxide</v>
      </c>
      <c r="M808" s="145" t="str" cm="1">
        <f t="array" ref="M808:N808">IF(L808&lt;&gt;"",_xlfn.TEXTSPLIT(L808, "$"),"")</f>
        <v>AOM_000746</v>
      </c>
      <c r="N808" s="145" t="str">
        <v>Other Ingredients--Digestibility Marker--Chromic Oxide</v>
      </c>
      <c r="O808" s="145" t="str" cm="1">
        <f t="array" ref="O808">IF(L808&lt;&gt;"",_xlfn.CHOOSECOLS(_xlfn.TEXTSPLIT(N808,"--"),1),"")</f>
        <v>Other Ingredients</v>
      </c>
      <c r="P808" s="145" t="str" cm="1">
        <f t="array" ref="P808">IF(L808&lt;&gt;"",IFERROR(_xlfn.CHOOSECOLS(_xlfn.TEXTSPLIT(N808,"--"),2),""),"")</f>
        <v>Digestibility Marker</v>
      </c>
      <c r="Q808" s="145" t="str">
        <f t="shared" si="58"/>
        <v>Chromic Oxide</v>
      </c>
    </row>
    <row r="809" spans="1:17" x14ac:dyDescent="0.35">
      <c r="A809" s="144"/>
      <c r="B809" s="144"/>
      <c r="C809" s="144"/>
      <c r="D809" s="144"/>
      <c r="E809" s="144" t="str">
        <f t="shared" si="57"/>
        <v/>
      </c>
      <c r="F809" s="144"/>
      <c r="G809" s="144"/>
      <c r="H809" s="144"/>
      <c r="I809" s="144"/>
      <c r="J809" s="144"/>
      <c r="K809" s="144"/>
      <c r="L809" s="144" t="str">
        <v>AOM_001865$Other Ingredients--Free Gossypol</v>
      </c>
      <c r="M809" s="144" t="str" cm="1">
        <f t="array" ref="M809:N809">IF(L809&lt;&gt;"",_xlfn.TEXTSPLIT(L809, "$"),"")</f>
        <v>AOM_001865</v>
      </c>
      <c r="N809" s="144" t="str">
        <v>Other Ingredients--Free Gossypol</v>
      </c>
      <c r="O809" s="144" t="str" cm="1">
        <f t="array" ref="O809">IF(L809&lt;&gt;"",_xlfn.CHOOSECOLS(_xlfn.TEXTSPLIT(N809,"--"),1),"")</f>
        <v>Other Ingredients</v>
      </c>
      <c r="P809" s="144" t="str" cm="1">
        <f t="array" ref="P809">IF(L809&lt;&gt;"",IFERROR(_xlfn.CHOOSECOLS(_xlfn.TEXTSPLIT(N809,"--"),2),""),"")</f>
        <v>Free Gossypol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Ingredients--Glycerol</v>
      </c>
      <c r="M810" s="145" t="str" cm="1">
        <f t="array" ref="M810:N810">IF(L810&lt;&gt;"",_xlfn.TEXTSPLIT(L810, "$"),"")</f>
        <v>AOM_001866</v>
      </c>
      <c r="N810" s="145" t="str">
        <v>Other Ingredients--Glycerol</v>
      </c>
      <c r="O810" s="145" t="str" cm="1">
        <f t="array" ref="O810">IF(L810&lt;&gt;"",_xlfn.CHOOSECOLS(_xlfn.TEXTSPLIT(N810,"--"),1),"")</f>
        <v>Other Ingredients</v>
      </c>
      <c r="P810" s="145" t="str" cm="1">
        <f t="array" ref="P810">IF(L810&lt;&gt;"",IFERROR(_xlfn.CHOOSECOLS(_xlfn.TEXTSPLIT(N810,"--"),2),""),"")</f>
        <v>Glycerol</v>
      </c>
      <c r="Q810" s="145" t="str">
        <f t="shared" si="58"/>
        <v/>
      </c>
    </row>
    <row r="811" spans="1:17" x14ac:dyDescent="0.35">
      <c r="A811" s="144"/>
      <c r="B811" s="144"/>
      <c r="C811" s="144"/>
      <c r="D811" s="144"/>
      <c r="E811" s="144" t="str">
        <f t="shared" si="57"/>
        <v/>
      </c>
      <c r="F811" s="144"/>
      <c r="G811" s="144"/>
      <c r="H811" s="144"/>
      <c r="I811" s="144"/>
      <c r="J811" s="144"/>
      <c r="K811" s="144"/>
      <c r="L811" s="144" t="str">
        <v>AOM_001866$Other Ingredients--Glycerin</v>
      </c>
      <c r="M811" s="144" t="str" cm="1">
        <f t="array" ref="M811:N811">IF(L811&lt;&gt;"",_xlfn.TEXTSPLIT(L811, "$"),"")</f>
        <v>AOM_001866</v>
      </c>
      <c r="N811" s="144" t="str">
        <v>Other Ingredients--Glycerin</v>
      </c>
      <c r="O811" s="144" t="str" cm="1">
        <f t="array" ref="O811">IF(L811&lt;&gt;"",_xlfn.CHOOSECOLS(_xlfn.TEXTSPLIT(N811,"--"),1),"")</f>
        <v>Other Ingredients</v>
      </c>
      <c r="P811" s="144" t="str" cm="1">
        <f t="array" ref="P811">IF(L811&lt;&gt;"",IFERROR(_xlfn.CHOOSECOLS(_xlfn.TEXTSPLIT(N811,"--"),2),""),"")</f>
        <v>Glycerin</v>
      </c>
      <c r="Q811" s="144" t="str">
        <f t="shared" si="58"/>
        <v/>
      </c>
    </row>
    <row r="812" spans="1:17" x14ac:dyDescent="0.35">
      <c r="A812" s="145"/>
      <c r="B812" s="145"/>
      <c r="C812" s="145"/>
      <c r="D812" s="145"/>
      <c r="E812" s="145" t="str">
        <f t="shared" si="57"/>
        <v/>
      </c>
      <c r="F812" s="145"/>
      <c r="G812" s="145"/>
      <c r="H812" s="145"/>
      <c r="I812" s="145"/>
      <c r="J812" s="145"/>
      <c r="K812" s="145"/>
      <c r="L812" s="145" t="str">
        <v>AOM_000780$Other Ingredients--Lecithin</v>
      </c>
      <c r="M812" s="145" t="str" cm="1">
        <f t="array" ref="M812:N812">IF(L812&lt;&gt;"",_xlfn.TEXTSPLIT(L812, "$"),"")</f>
        <v>AOM_000780</v>
      </c>
      <c r="N812" s="145" t="str">
        <v>Other Ingredients--Lecithin</v>
      </c>
      <c r="O812" s="145" t="str" cm="1">
        <f t="array" ref="O812">IF(L812&lt;&gt;"",_xlfn.CHOOSECOLS(_xlfn.TEXTSPLIT(N812,"--"),1),"")</f>
        <v>Other Ingredients</v>
      </c>
      <c r="P812" s="145" t="str" cm="1">
        <f t="array" ref="P812">IF(L812&lt;&gt;"",IFERROR(_xlfn.CHOOSECOLS(_xlfn.TEXTSPLIT(N812,"--"),2),""),"")</f>
        <v>Lecithin</v>
      </c>
      <c r="Q812" s="145" t="str">
        <f t="shared" si="58"/>
        <v/>
      </c>
    </row>
    <row r="813" spans="1:17" x14ac:dyDescent="0.35">
      <c r="A813" s="144"/>
      <c r="B813" s="144"/>
      <c r="C813" s="144"/>
      <c r="D813" s="144"/>
      <c r="E813" s="144" t="str">
        <f t="shared" si="57"/>
        <v/>
      </c>
      <c r="F813" s="144"/>
      <c r="G813" s="144"/>
      <c r="H813" s="144"/>
      <c r="I813" s="144"/>
      <c r="J813" s="144"/>
      <c r="K813" s="144"/>
      <c r="L813" s="144" t="str">
        <v>AOM_000772$Other Ingredients--Mineral--Salt</v>
      </c>
      <c r="M813" s="144" t="str" cm="1">
        <f t="array" ref="M813:N813">IF(L813&lt;&gt;"",_xlfn.TEXTSPLIT(L813, "$"),"")</f>
        <v>AOM_000772</v>
      </c>
      <c r="N813" s="144" t="str">
        <v>Other Ingredients--Mineral--Salt</v>
      </c>
      <c r="O813" s="144" t="str" cm="1">
        <f t="array" ref="O813">IF(L813&lt;&gt;"",_xlfn.CHOOSECOLS(_xlfn.TEXTSPLIT(N813,"--"),1),"")</f>
        <v>Other Ingredients</v>
      </c>
      <c r="P813" s="144" t="str" cm="1">
        <f t="array" ref="P813">IF(L813&lt;&gt;"",IFERROR(_xlfn.CHOOSECOLS(_xlfn.TEXTSPLIT(N813,"--"),2),""),"")</f>
        <v>Mineral</v>
      </c>
      <c r="Q813" s="144" t="str">
        <f t="shared" si="58"/>
        <v>Salt</v>
      </c>
    </row>
    <row r="814" spans="1:17" x14ac:dyDescent="0.35">
      <c r="A814" s="145"/>
      <c r="B814" s="145"/>
      <c r="C814" s="145"/>
      <c r="D814" s="145"/>
      <c r="E814" s="145" t="str">
        <f t="shared" si="57"/>
        <v/>
      </c>
      <c r="F814" s="145"/>
      <c r="G814" s="145"/>
      <c r="H814" s="145"/>
      <c r="I814" s="145"/>
      <c r="J814" s="145"/>
      <c r="K814" s="145"/>
      <c r="L814" s="145" t="str">
        <v>AOM_000772$Other Ingredients--Mineral--Salt Ground</v>
      </c>
      <c r="M814" s="145" t="str" cm="1">
        <f t="array" ref="M814:N814">IF(L814&lt;&gt;"",_xlfn.TEXTSPLIT(L814, "$"),"")</f>
        <v>AOM_000772</v>
      </c>
      <c r="N814" s="145" t="str">
        <v>Other Ingredients--Mineral--Salt Ground</v>
      </c>
      <c r="O814" s="145" t="str" cm="1">
        <f t="array" ref="O814">IF(L814&lt;&gt;"",_xlfn.CHOOSECOLS(_xlfn.TEXTSPLIT(N814,"--"),1),"")</f>
        <v>Other Ingredients</v>
      </c>
      <c r="P814" s="145" t="str" cm="1">
        <f t="array" ref="P814">IF(L814&lt;&gt;"",IFERROR(_xlfn.CHOOSECOLS(_xlfn.TEXTSPLIT(N814,"--"),2),""),"")</f>
        <v>Mineral</v>
      </c>
      <c r="Q814" s="145" t="str">
        <f t="shared" si="58"/>
        <v>Salt Ground</v>
      </c>
    </row>
    <row r="815" spans="1:17" x14ac:dyDescent="0.35">
      <c r="A815" s="144"/>
      <c r="B815" s="144"/>
      <c r="C815" s="144"/>
      <c r="D815" s="144"/>
      <c r="E815" s="144" t="str">
        <f t="shared" si="57"/>
        <v/>
      </c>
      <c r="F815" s="144"/>
      <c r="G815" s="144"/>
      <c r="H815" s="144"/>
      <c r="I815" s="144"/>
      <c r="J815" s="144"/>
      <c r="K815" s="144"/>
      <c r="L815" s="144" t="str">
        <v>AOM_000772$Other Ingredients--Mineral--Salt Dried Ground</v>
      </c>
      <c r="M815" s="144" t="str" cm="1">
        <f t="array" ref="M815:N815">IF(L815&lt;&gt;"",_xlfn.TEXTSPLIT(L815, "$"),"")</f>
        <v>AOM_000772</v>
      </c>
      <c r="N815" s="144" t="str">
        <v>Other Ingredients--Mineral--Salt Dried Ground</v>
      </c>
      <c r="O815" s="144" t="str" cm="1">
        <f t="array" ref="O815">IF(L815&lt;&gt;"",_xlfn.CHOOSECOLS(_xlfn.TEXTSPLIT(N815,"--"),1),"")</f>
        <v>Other Ingredients</v>
      </c>
      <c r="P815" s="144" t="str" cm="1">
        <f t="array" ref="P815">IF(L815&lt;&gt;"",IFERROR(_xlfn.CHOOSECOLS(_xlfn.TEXTSPLIT(N815,"--"),2),""),"")</f>
        <v>Mineral</v>
      </c>
      <c r="Q815" s="144" t="str">
        <f t="shared" si="58"/>
        <v>Salt Dried Ground</v>
      </c>
    </row>
    <row r="816" spans="1:17" x14ac:dyDescent="0.35">
      <c r="A816" s="145"/>
      <c r="B816" s="145"/>
      <c r="C816" s="145"/>
      <c r="D816" s="145"/>
      <c r="E816" s="145" t="str">
        <f t="shared" si="57"/>
        <v/>
      </c>
      <c r="F816" s="145"/>
      <c r="G816" s="145"/>
      <c r="H816" s="145"/>
      <c r="I816" s="145"/>
      <c r="J816" s="145"/>
      <c r="K816" s="145"/>
      <c r="L816" s="145" t="str">
        <v>AOM_000772$Other Ingredients--Mineral--Salt Block</v>
      </c>
      <c r="M816" s="145" t="str" cm="1">
        <f t="array" ref="M816:N816">IF(L816&lt;&gt;"",_xlfn.TEXTSPLIT(L816, "$"),"")</f>
        <v>AOM_000772</v>
      </c>
      <c r="N816" s="145" t="str">
        <v>Other Ingredients--Mineral--Salt Block</v>
      </c>
      <c r="O816" s="145" t="str" cm="1">
        <f t="array" ref="O816">IF(L816&lt;&gt;"",_xlfn.CHOOSECOLS(_xlfn.TEXTSPLIT(N816,"--"),1),"")</f>
        <v>Other Ingredients</v>
      </c>
      <c r="P816" s="145" t="str" cm="1">
        <f t="array" ref="P816">IF(L816&lt;&gt;"",IFERROR(_xlfn.CHOOSECOLS(_xlfn.TEXTSPLIT(N816,"--"),2),""),"")</f>
        <v>Mineral</v>
      </c>
      <c r="Q816" s="145" t="str">
        <f t="shared" si="58"/>
        <v>Salt Block</v>
      </c>
    </row>
    <row r="817" spans="1:17" x14ac:dyDescent="0.35">
      <c r="A817" s="144"/>
      <c r="B817" s="144"/>
      <c r="C817" s="144"/>
      <c r="D817" s="144"/>
      <c r="E817" s="144" t="str">
        <f t="shared" si="57"/>
        <v/>
      </c>
      <c r="F817" s="144"/>
      <c r="G817" s="144"/>
      <c r="H817" s="144"/>
      <c r="I817" s="144"/>
      <c r="J817" s="144"/>
      <c r="K817" s="144"/>
      <c r="L817" s="144" t="str">
        <v>AOM_000772$Other Ingredients--Mineral--Salt Course</v>
      </c>
      <c r="M817" s="144" t="str" cm="1">
        <f t="array" ref="M817:N817">IF(L817&lt;&gt;"",_xlfn.TEXTSPLIT(L817, "$"),"")</f>
        <v>AOM_000772</v>
      </c>
      <c r="N817" s="144" t="str">
        <v>Other Ingredients--Mineral--Salt Course</v>
      </c>
      <c r="O817" s="144" t="str" cm="1">
        <f t="array" ref="O817">IF(L817&lt;&gt;"",_xlfn.CHOOSECOLS(_xlfn.TEXTSPLIT(N817,"--"),1),"")</f>
        <v>Other Ingredients</v>
      </c>
      <c r="P817" s="144" t="str" cm="1">
        <f t="array" ref="P817">IF(L817&lt;&gt;"",IFERROR(_xlfn.CHOOSECOLS(_xlfn.TEXTSPLIT(N817,"--"),2),""),"")</f>
        <v>Mineral</v>
      </c>
      <c r="Q817" s="144" t="str">
        <f t="shared" si="58"/>
        <v>Salt Course</v>
      </c>
    </row>
    <row r="818" spans="1:17" x14ac:dyDescent="0.35">
      <c r="A818" s="145"/>
      <c r="B818" s="145"/>
      <c r="C818" s="145"/>
      <c r="D818" s="145"/>
      <c r="E818" s="145" t="str">
        <f t="shared" si="57"/>
        <v/>
      </c>
      <c r="F818" s="145"/>
      <c r="G818" s="145"/>
      <c r="H818" s="145"/>
      <c r="I818" s="145"/>
      <c r="J818" s="145"/>
      <c r="K818" s="145"/>
      <c r="L818" s="145" t="str">
        <v>AOM_000772$Other Ingredients--Mineral--Salt Lick</v>
      </c>
      <c r="M818" s="145" t="str" cm="1">
        <f t="array" ref="M818:N818">IF(L818&lt;&gt;"",_xlfn.TEXTSPLIT(L818, "$"),"")</f>
        <v>AOM_000772</v>
      </c>
      <c r="N818" s="145" t="str">
        <v>Other Ingredients--Mineral--Salt Lick</v>
      </c>
      <c r="O818" s="145" t="str" cm="1">
        <f t="array" ref="O818">IF(L818&lt;&gt;"",_xlfn.CHOOSECOLS(_xlfn.TEXTSPLIT(N818,"--"),1),"")</f>
        <v>Other Ingredients</v>
      </c>
      <c r="P818" s="145" t="str" cm="1">
        <f t="array" ref="P818">IF(L818&lt;&gt;"",IFERROR(_xlfn.CHOOSECOLS(_xlfn.TEXTSPLIT(N818,"--"),2),""),"")</f>
        <v>Mineral</v>
      </c>
      <c r="Q818" s="145" t="str">
        <f t="shared" si="58"/>
        <v>Salt Lick</v>
      </c>
    </row>
    <row r="819" spans="1:17" x14ac:dyDescent="0.35">
      <c r="A819" s="144"/>
      <c r="B819" s="144"/>
      <c r="C819" s="144"/>
      <c r="D819" s="144"/>
      <c r="E819" s="144" t="str">
        <f t="shared" si="57"/>
        <v/>
      </c>
      <c r="F819" s="144"/>
      <c r="G819" s="144"/>
      <c r="H819" s="144"/>
      <c r="I819" s="144"/>
      <c r="J819" s="144"/>
      <c r="K819" s="144"/>
      <c r="L819" s="144" t="str">
        <v>AOM_000783$Other Ingredients--Molasses &amp; Urea Block</v>
      </c>
      <c r="M819" s="144" t="str" cm="1">
        <f t="array" ref="M819:N819">IF(L819&lt;&gt;"",_xlfn.TEXTSPLIT(L819, "$"),"")</f>
        <v>AOM_000783</v>
      </c>
      <c r="N819" s="144" t="str">
        <v>Other Ingredients--Molasses &amp; Urea Block</v>
      </c>
      <c r="O819" s="144" t="str" cm="1">
        <f t="array" ref="O819">IF(L819&lt;&gt;"",_xlfn.CHOOSECOLS(_xlfn.TEXTSPLIT(N819,"--"),1),"")</f>
        <v>Other Ingredients</v>
      </c>
      <c r="P819" s="144" t="str" cm="1">
        <f t="array" ref="P819">IF(L819&lt;&gt;"",IFERROR(_xlfn.CHOOSECOLS(_xlfn.TEXTSPLIT(N819,"--"),2),""),"")</f>
        <v>Molasses &amp; Urea Block</v>
      </c>
      <c r="Q819" s="144" t="str">
        <f t="shared" si="58"/>
        <v/>
      </c>
    </row>
    <row r="820" spans="1:17" x14ac:dyDescent="0.35">
      <c r="A820" s="145"/>
      <c r="B820" s="145"/>
      <c r="C820" s="145"/>
      <c r="D820" s="145"/>
      <c r="E820" s="145" t="str">
        <f t="shared" si="57"/>
        <v/>
      </c>
      <c r="F820" s="145"/>
      <c r="G820" s="145"/>
      <c r="H820" s="145"/>
      <c r="I820" s="145"/>
      <c r="J820" s="145"/>
      <c r="K820" s="145"/>
      <c r="L820" s="145" t="str">
        <v>AOM_000783$Other Ingredients--Urea Molasses Multi-nutrient Block</v>
      </c>
      <c r="M820" s="145" t="str" cm="1">
        <f t="array" ref="M820:N820">IF(L820&lt;&gt;"",_xlfn.TEXTSPLIT(L820, "$"),"")</f>
        <v>AOM_000783</v>
      </c>
      <c r="N820" s="145" t="str">
        <v>Other Ingredients--Urea Molasses Multi-nutrient Block</v>
      </c>
      <c r="O820" s="145" t="str" cm="1">
        <f t="array" ref="O820">IF(L820&lt;&gt;"",_xlfn.CHOOSECOLS(_xlfn.TEXTSPLIT(N820,"--"),1),"")</f>
        <v>Other Ingredients</v>
      </c>
      <c r="P820" s="145" t="str" cm="1">
        <f t="array" ref="P820">IF(L820&lt;&gt;"",IFERROR(_xlfn.CHOOSECOLS(_xlfn.TEXTSPLIT(N820,"--"),2),""),"")</f>
        <v>Urea Molasses Multi-nutrient Block</v>
      </c>
      <c r="Q820" s="145" t="str">
        <f t="shared" si="58"/>
        <v/>
      </c>
    </row>
    <row r="821" spans="1:17" x14ac:dyDescent="0.35">
      <c r="A821" s="144"/>
      <c r="B821" s="144"/>
      <c r="C821" s="144"/>
      <c r="D821" s="144"/>
      <c r="E821" s="144" t="str">
        <f t="shared" si="57"/>
        <v/>
      </c>
      <c r="F821" s="144"/>
      <c r="G821" s="144"/>
      <c r="H821" s="144"/>
      <c r="I821" s="144"/>
      <c r="J821" s="144"/>
      <c r="K821" s="144"/>
      <c r="L821" s="144" t="str">
        <v>AOM_001825$Other Ingredients--Olaquindox</v>
      </c>
      <c r="M821" s="144" t="str" cm="1">
        <f t="array" ref="M821:N821">IF(L821&lt;&gt;"",_xlfn.TEXTSPLIT(L821, "$"),"")</f>
        <v>AOM_001825</v>
      </c>
      <c r="N821" s="144" t="str">
        <v>Other Ingredients--Olaquindox</v>
      </c>
      <c r="O821" s="144" t="str" cm="1">
        <f t="array" ref="O821">IF(L821&lt;&gt;"",_xlfn.CHOOSECOLS(_xlfn.TEXTSPLIT(N821,"--"),1),"")</f>
        <v>Other Ingredients</v>
      </c>
      <c r="P821" s="144" t="str" cm="1">
        <f t="array" ref="P821">IF(L821&lt;&gt;"",IFERROR(_xlfn.CHOOSECOLS(_xlfn.TEXTSPLIT(N821,"--"),2),""),"")</f>
        <v>Olaquindox</v>
      </c>
      <c r="Q821" s="144" t="str">
        <f t="shared" si="58"/>
        <v/>
      </c>
    </row>
    <row r="822" spans="1:17" x14ac:dyDescent="0.35">
      <c r="A822" s="145"/>
      <c r="B822" s="145"/>
      <c r="C822" s="145"/>
      <c r="D822" s="145"/>
      <c r="E822" s="145" t="str">
        <f t="shared" si="57"/>
        <v/>
      </c>
      <c r="F822" s="145"/>
      <c r="G822" s="145"/>
      <c r="H822" s="145"/>
      <c r="I822" s="145"/>
      <c r="J822" s="145"/>
      <c r="K822" s="145"/>
      <c r="L822" s="145" t="str">
        <v>AOM_001838$Other Ingredients--Processed Food Byrpoducts--Biscuit Waste</v>
      </c>
      <c r="M822" s="145" t="str" cm="1">
        <f t="array" ref="M822:N822">IF(L822&lt;&gt;"",_xlfn.TEXTSPLIT(L822, "$"),"")</f>
        <v>AOM_001838</v>
      </c>
      <c r="N822" s="145" t="str">
        <v>Other Ingredients--Processed Food Byrpoducts--Biscuit Waste</v>
      </c>
      <c r="O822" s="145" t="str" cm="1">
        <f t="array" ref="O822">IF(L822&lt;&gt;"",_xlfn.CHOOSECOLS(_xlfn.TEXTSPLIT(N822,"--"),1),"")</f>
        <v>Other Ingredients</v>
      </c>
      <c r="P822" s="145" t="str" cm="1">
        <f t="array" ref="P822">IF(L822&lt;&gt;"",IFERROR(_xlfn.CHOOSECOLS(_xlfn.TEXTSPLIT(N822,"--"),2),""),"")</f>
        <v>Processed Food Byrpoducts</v>
      </c>
      <c r="Q822" s="145" t="str">
        <f t="shared" si="58"/>
        <v>Biscuit Waste</v>
      </c>
    </row>
    <row r="823" spans="1:17" x14ac:dyDescent="0.35">
      <c r="A823" s="144"/>
      <c r="B823" s="144"/>
      <c r="C823" s="144"/>
      <c r="D823" s="144"/>
      <c r="E823" s="144" t="str">
        <f t="shared" si="57"/>
        <v/>
      </c>
      <c r="F823" s="144"/>
      <c r="G823" s="144"/>
      <c r="H823" s="144"/>
      <c r="I823" s="144"/>
      <c r="J823" s="144"/>
      <c r="K823" s="144"/>
      <c r="L823" s="144" t="str">
        <v>AOM_001827$Other Ingredients--Processed Food Byrpoducts--Popcorn Waste</v>
      </c>
      <c r="M823" s="144" t="str" cm="1">
        <f t="array" ref="M823:N823">IF(L823&lt;&gt;"",_xlfn.TEXTSPLIT(L823, "$"),"")</f>
        <v>AOM_001827</v>
      </c>
      <c r="N823" s="144" t="str">
        <v>Other Ingredients--Processed Food Byrpoducts--Popcorn Waste</v>
      </c>
      <c r="O823" s="144" t="str" cm="1">
        <f t="array" ref="O823">IF(L823&lt;&gt;"",_xlfn.CHOOSECOLS(_xlfn.TEXTSPLIT(N823,"--"),1),"")</f>
        <v>Other Ingredients</v>
      </c>
      <c r="P823" s="144" t="str" cm="1">
        <f t="array" ref="P823">IF(L823&lt;&gt;"",IFERROR(_xlfn.CHOOSECOLS(_xlfn.TEXTSPLIT(N823,"--"),2),""),"")</f>
        <v>Processed Food Byrpoducts</v>
      </c>
      <c r="Q823" s="144" t="str">
        <f t="shared" si="58"/>
        <v>Popcorn Waste</v>
      </c>
    </row>
    <row r="824" spans="1:17" x14ac:dyDescent="0.35">
      <c r="A824" s="145"/>
      <c r="B824" s="145"/>
      <c r="C824" s="145"/>
      <c r="D824" s="145"/>
      <c r="E824" s="145" t="str">
        <f t="shared" si="57"/>
        <v/>
      </c>
      <c r="F824" s="145"/>
      <c r="G824" s="145"/>
      <c r="H824" s="145"/>
      <c r="I824" s="145"/>
      <c r="J824" s="145"/>
      <c r="K824" s="145"/>
      <c r="L824" s="145" t="str">
        <v>AOM_001831$Other Ingredients--Processed Food Byrpoducts--Vitalite</v>
      </c>
      <c r="M824" s="145" t="str" cm="1">
        <f t="array" ref="M824:N824">IF(L824&lt;&gt;"",_xlfn.TEXTSPLIT(L824, "$"),"")</f>
        <v>AOM_001831</v>
      </c>
      <c r="N824" s="145" t="str">
        <v>Other Ingredients--Processed Food Byrpoducts--Vitalite</v>
      </c>
      <c r="O824" s="145" t="str" cm="1">
        <f t="array" ref="O824">IF(L824&lt;&gt;"",_xlfn.CHOOSECOLS(_xlfn.TEXTSPLIT(N824,"--"),1),"")</f>
        <v>Other Ingredients</v>
      </c>
      <c r="P824" s="145" t="str" cm="1">
        <f t="array" ref="P824">IF(L824&lt;&gt;"",IFERROR(_xlfn.CHOOSECOLS(_xlfn.TEXTSPLIT(N824,"--"),2),""),"")</f>
        <v>Processed Food Byrpoducts</v>
      </c>
      <c r="Q824" s="145" t="str">
        <f t="shared" si="58"/>
        <v>Vitalite</v>
      </c>
    </row>
    <row r="825" spans="1:17" x14ac:dyDescent="0.35">
      <c r="A825" s="144"/>
      <c r="B825" s="144"/>
      <c r="C825" s="144"/>
      <c r="D825" s="144"/>
      <c r="E825" s="144" t="str">
        <f t="shared" si="57"/>
        <v/>
      </c>
      <c r="F825" s="144"/>
      <c r="G825" s="144"/>
      <c r="H825" s="144"/>
      <c r="I825" s="144"/>
      <c r="J825" s="144"/>
      <c r="K825" s="144"/>
      <c r="L825" s="144" t="str">
        <v>AOM_001867$Other Ingredients--Sand</v>
      </c>
      <c r="M825" s="144" t="str" cm="1">
        <f t="array" ref="M825:N825">IF(L825&lt;&gt;"",_xlfn.TEXTSPLIT(L825, "$"),"")</f>
        <v>AOM_001867</v>
      </c>
      <c r="N825" s="144" t="str">
        <v>Other Ingredients--Sand</v>
      </c>
      <c r="O825" s="144" t="str" cm="1">
        <f t="array" ref="O825">IF(L825&lt;&gt;"",_xlfn.CHOOSECOLS(_xlfn.TEXTSPLIT(N825,"--"),1),"")</f>
        <v>Other Ingredients</v>
      </c>
      <c r="P825" s="144" t="str" cm="1">
        <f t="array" ref="P825">IF(L825&lt;&gt;"",IFERROR(_xlfn.CHOOSECOLS(_xlfn.TEXTSPLIT(N825,"--"),2),""),"")</f>
        <v>Sand</v>
      </c>
      <c r="Q825" s="144" t="str">
        <f t="shared" si="58"/>
        <v/>
      </c>
    </row>
    <row r="826" spans="1:17" x14ac:dyDescent="0.35">
      <c r="A826" s="145"/>
      <c r="B826" s="145"/>
      <c r="C826" s="145"/>
      <c r="D826" s="145"/>
      <c r="E826" s="145" t="str">
        <f t="shared" si="57"/>
        <v/>
      </c>
      <c r="F826" s="145"/>
      <c r="G826" s="145"/>
      <c r="H826" s="145"/>
      <c r="I826" s="145"/>
      <c r="J826" s="145"/>
      <c r="K826" s="145"/>
      <c r="L826" s="145" t="str">
        <v>AOM_001832$Other Ingredients--Starch</v>
      </c>
      <c r="M826" s="145" t="str" cm="1">
        <f t="array" ref="M826:N826">IF(L826&lt;&gt;"",_xlfn.TEXTSPLIT(L826, "$"),"")</f>
        <v>AOM_001832</v>
      </c>
      <c r="N826" s="145" t="str">
        <v>Other Ingredients--Starch</v>
      </c>
      <c r="O826" s="145" t="str" cm="1">
        <f t="array" ref="O826">IF(L826&lt;&gt;"",_xlfn.CHOOSECOLS(_xlfn.TEXTSPLIT(N826,"--"),1),"")</f>
        <v>Other Ingredients</v>
      </c>
      <c r="P826" s="145" t="str" cm="1">
        <f t="array" ref="P826">IF(L826&lt;&gt;"",IFERROR(_xlfn.CHOOSECOLS(_xlfn.TEXTSPLIT(N826,"--"),2),""),"")</f>
        <v>Starch</v>
      </c>
      <c r="Q826" s="145" t="str">
        <f t="shared" si="58"/>
        <v/>
      </c>
    </row>
    <row r="827" spans="1:17" x14ac:dyDescent="0.35">
      <c r="A827" s="144"/>
      <c r="B827" s="144"/>
      <c r="C827" s="144"/>
      <c r="D827" s="144"/>
      <c r="E827" s="144" t="str">
        <f t="shared" si="57"/>
        <v/>
      </c>
      <c r="F827" s="144"/>
      <c r="G827" s="144"/>
      <c r="H827" s="144"/>
      <c r="I827" s="144"/>
      <c r="J827" s="144"/>
      <c r="K827" s="144"/>
      <c r="L827" s="144" t="str">
        <v>AOM_001868$Other Ingredients--Toxynil</v>
      </c>
      <c r="M827" s="144" t="str" cm="1">
        <f t="array" ref="M827:N827">IF(L827&lt;&gt;"",_xlfn.TEXTSPLIT(L827, "$"),"")</f>
        <v>AOM_001868</v>
      </c>
      <c r="N827" s="144" t="str">
        <v>Other Ingredients--Toxynil</v>
      </c>
      <c r="O827" s="144" t="str" cm="1">
        <f t="array" ref="O827">IF(L827&lt;&gt;"",_xlfn.CHOOSECOLS(_xlfn.TEXTSPLIT(N827,"--"),1),"")</f>
        <v>Other Ingredients</v>
      </c>
      <c r="P827" s="144" t="str" cm="1">
        <f t="array" ref="P827">IF(L827&lt;&gt;"",IFERROR(_xlfn.CHOOSECOLS(_xlfn.TEXTSPLIT(N827,"--"),2),""),"")</f>
        <v>Toxynil</v>
      </c>
      <c r="Q827" s="144" t="str">
        <f t="shared" si="58"/>
        <v/>
      </c>
    </row>
    <row r="828" spans="1:17" x14ac:dyDescent="0.35">
      <c r="A828" s="145"/>
      <c r="B828" s="145"/>
      <c r="C828" s="145"/>
      <c r="D828" s="145"/>
      <c r="E828" s="145" t="str">
        <f t="shared" si="57"/>
        <v/>
      </c>
      <c r="F828" s="145"/>
      <c r="G828" s="145"/>
      <c r="H828" s="145"/>
      <c r="I828" s="145"/>
      <c r="J828" s="145"/>
      <c r="K828" s="145"/>
      <c r="L828" s="145" t="str">
        <v>AOM_001917$Other Ingredients--Unspecified Filler</v>
      </c>
      <c r="M828" s="145" t="str" cm="1">
        <f t="array" ref="M828:N828">IF(L828&lt;&gt;"",_xlfn.TEXTSPLIT(L828, "$"),"")</f>
        <v>AOM_001917</v>
      </c>
      <c r="N828" s="145" t="str">
        <v>Other Ingredients--Unspecified Filler</v>
      </c>
      <c r="O828" s="145" t="str" cm="1">
        <f t="array" ref="O828">IF(L828&lt;&gt;"",_xlfn.CHOOSECOLS(_xlfn.TEXTSPLIT(N828,"--"),1),"")</f>
        <v>Other Ingredients</v>
      </c>
      <c r="P828" s="145" t="str" cm="1">
        <f t="array" ref="P828">IF(L828&lt;&gt;"",IFERROR(_xlfn.CHOOSECOLS(_xlfn.TEXTSPLIT(N828,"--"),2),""),"")</f>
        <v>Unspecified Filler</v>
      </c>
      <c r="Q828" s="145" t="str">
        <f t="shared" si="58"/>
        <v/>
      </c>
    </row>
    <row r="829" spans="1:17" x14ac:dyDescent="0.35">
      <c r="A829" s="144"/>
      <c r="B829" s="144"/>
      <c r="C829" s="144"/>
      <c r="D829" s="144"/>
      <c r="E829" s="144" t="str">
        <f t="shared" si="57"/>
        <v/>
      </c>
      <c r="F829" s="144"/>
      <c r="G829" s="144"/>
      <c r="H829" s="144"/>
      <c r="I829" s="144"/>
      <c r="J829" s="144"/>
      <c r="K829" s="144"/>
      <c r="L829" s="144" t="str">
        <v>AOM_001507$Other Ingredients--Unspecified</v>
      </c>
      <c r="M829" s="144" t="str" cm="1">
        <f t="array" ref="M829:N829">IF(L829&lt;&gt;"",_xlfn.TEXTSPLIT(L829, "$"),"")</f>
        <v>AOM_001507</v>
      </c>
      <c r="N829" s="144" t="str">
        <v>Other Ingredients--Unspecified</v>
      </c>
      <c r="O829" s="144" t="str" cm="1">
        <f t="array" ref="O829">IF(L829&lt;&gt;"",_xlfn.CHOOSECOLS(_xlfn.TEXTSPLIT(N829,"--"),1),"")</f>
        <v>Other Ingredients</v>
      </c>
      <c r="P829" s="144" t="str" cm="1">
        <f t="array" ref="P829">IF(L829&lt;&gt;"",IFERROR(_xlfn.CHOOSECOLS(_xlfn.TEXTSPLIT(N829,"--"),2),""),"")</f>
        <v>Unspecified</v>
      </c>
      <c r="Q829" s="144" t="str">
        <f t="shared" si="58"/>
        <v/>
      </c>
    </row>
    <row r="830" spans="1:17" x14ac:dyDescent="0.35">
      <c r="A830" s="145"/>
      <c r="B830" s="145"/>
      <c r="C830" s="145"/>
      <c r="D830" s="145"/>
      <c r="E830" s="145" t="str">
        <f t="shared" si="57"/>
        <v/>
      </c>
      <c r="F830" s="145"/>
      <c r="G830" s="145"/>
      <c r="H830" s="145"/>
      <c r="I830" s="145"/>
      <c r="J830" s="145"/>
      <c r="K830" s="145"/>
      <c r="L830" s="145" t="str">
        <v>AOM_001869$Other Ingredients--Waste Activated Sludge</v>
      </c>
      <c r="M830" s="145" t="str" cm="1">
        <f t="array" ref="M830:N830">IF(L830&lt;&gt;"",_xlfn.TEXTSPLIT(L830, "$"),"")</f>
        <v>AOM_001869</v>
      </c>
      <c r="N830" s="145" t="str">
        <v>Other Ingredients--Waste Activated Sludge</v>
      </c>
      <c r="O830" s="145" t="str" cm="1">
        <f t="array" ref="O830">IF(L830&lt;&gt;"",_xlfn.CHOOSECOLS(_xlfn.TEXTSPLIT(N830,"--"),1),"")</f>
        <v>Other Ingredients</v>
      </c>
      <c r="P830" s="145" t="str" cm="1">
        <f t="array" ref="P830">IF(L830&lt;&gt;"",IFERROR(_xlfn.CHOOSECOLS(_xlfn.TEXTSPLIT(N830,"--"),2),""),"")</f>
        <v>Waste Activated Sludge</v>
      </c>
      <c r="Q830" s="145" t="str">
        <f t="shared" si="58"/>
        <v/>
      </c>
    </row>
    <row r="831" spans="1:17" x14ac:dyDescent="0.35">
      <c r="A831" s="144"/>
      <c r="B831" s="144"/>
      <c r="C831" s="144"/>
      <c r="D831" s="144"/>
      <c r="E831" s="144" t="str">
        <f t="shared" si="57"/>
        <v/>
      </c>
      <c r="F831" s="144"/>
      <c r="G831" s="144"/>
      <c r="H831" s="144"/>
      <c r="I831" s="144"/>
      <c r="J831" s="144"/>
      <c r="K831" s="144"/>
      <c r="L831" s="144" t="str">
        <v>AOM_001921$Other Ingredients--Vitalyte</v>
      </c>
      <c r="M831" s="144" t="str" cm="1">
        <f t="array" ref="M831:N831">IF(L831&lt;&gt;"",_xlfn.TEXTSPLIT(L831, "$"),"")</f>
        <v>AOM_001921</v>
      </c>
      <c r="N831" s="144" t="str">
        <v>Other Ingredients--Vitalyte</v>
      </c>
      <c r="O831" s="144" t="str" cm="1">
        <f t="array" ref="O831">IF(L831&lt;&gt;"",_xlfn.CHOOSECOLS(_xlfn.TEXTSPLIT(N831,"--"),1),"")</f>
        <v>Other Ingredients</v>
      </c>
      <c r="P831" s="144" t="str" cm="1">
        <f t="array" ref="P831">IF(L831&lt;&gt;"",IFERROR(_xlfn.CHOOSECOLS(_xlfn.TEXTSPLIT(N831,"--"),2),""),"")</f>
        <v>Vitalyte</v>
      </c>
      <c r="Q831" s="144" t="str">
        <f t="shared" si="58"/>
        <v/>
      </c>
    </row>
    <row r="832" spans="1:17" x14ac:dyDescent="0.35">
      <c r="A832" s="145"/>
      <c r="B832" s="145"/>
      <c r="C832" s="145"/>
      <c r="D832" s="145"/>
      <c r="E832" s="145" t="str">
        <f t="shared" si="57"/>
        <v/>
      </c>
      <c r="F832" s="145"/>
      <c r="G832" s="145"/>
      <c r="H832" s="145"/>
      <c r="I832" s="145"/>
      <c r="J832" s="145"/>
      <c r="K832" s="145"/>
      <c r="L832" s="145" t="str">
        <v>AOM_001922$Other Ingredients--Water</v>
      </c>
      <c r="M832" s="145" t="str" cm="1">
        <f t="array" ref="M832:N832">IF(L832&lt;&gt;"",_xlfn.TEXTSPLIT(L832, "$"),"")</f>
        <v>AOM_001922</v>
      </c>
      <c r="N832" s="145" t="str">
        <v>Other Ingredients--Water</v>
      </c>
      <c r="O832" s="145" t="str" cm="1">
        <f t="array" ref="O832">IF(L832&lt;&gt;"",_xlfn.CHOOSECOLS(_xlfn.TEXTSPLIT(N832,"--"),1),"")</f>
        <v>Other Ingredients</v>
      </c>
      <c r="P832" s="145" t="str" cm="1">
        <f t="array" ref="P832">IF(L832&lt;&gt;"",IFERROR(_xlfn.CHOOSECOLS(_xlfn.TEXTSPLIT(N832,"--"),2),""),"")</f>
        <v>Water</v>
      </c>
      <c r="Q832" s="145" t="str">
        <f t="shared" si="58"/>
        <v/>
      </c>
    </row>
    <row r="833" spans="1:17" x14ac:dyDescent="0.35">
      <c r="A833" s="144"/>
      <c r="B833" s="144"/>
      <c r="C833" s="144"/>
      <c r="D833" s="144"/>
      <c r="E833" s="144" t="str">
        <f t="shared" si="57"/>
        <v/>
      </c>
      <c r="F833" s="144"/>
      <c r="G833" s="144"/>
      <c r="H833" s="144"/>
      <c r="I833" s="144"/>
      <c r="J833" s="144"/>
      <c r="K833" s="144"/>
      <c r="L833" s="144" t="str">
        <v>AOM_001824$Other Ingredients--Wood Charcoal</v>
      </c>
      <c r="M833" s="144" t="str" cm="1">
        <f t="array" ref="M833:N833">IF(L833&lt;&gt;"",_xlfn.TEXTSPLIT(L833, "$"),"")</f>
        <v>AOM_001824</v>
      </c>
      <c r="N833" s="144" t="str">
        <v>Other Ingredients--Wood Charcoal</v>
      </c>
      <c r="O833" s="144" t="str" cm="1">
        <f t="array" ref="O833">IF(L833&lt;&gt;"",_xlfn.CHOOSECOLS(_xlfn.TEXTSPLIT(N833,"--"),1),"")</f>
        <v>Other Ingredients</v>
      </c>
      <c r="P833" s="144" t="str" cm="1">
        <f t="array" ref="P833">IF(L833&lt;&gt;"",IFERROR(_xlfn.CHOOSECOLS(_xlfn.TEXTSPLIT(N833,"--"),2),""),"")</f>
        <v>Wood Charcoal</v>
      </c>
      <c r="Q833" s="144" t="str">
        <f t="shared" si="58"/>
        <v/>
      </c>
    </row>
    <row r="834" spans="1:17" x14ac:dyDescent="0.35">
      <c r="A834" s="145"/>
      <c r="B834" s="145"/>
      <c r="C834" s="145"/>
      <c r="D834" s="145"/>
      <c r="E834" s="145" t="str">
        <f t="shared" si="57"/>
        <v/>
      </c>
      <c r="F834" s="145"/>
      <c r="G834" s="145"/>
      <c r="H834" s="145"/>
      <c r="I834" s="145"/>
      <c r="J834" s="145"/>
      <c r="K834" s="145"/>
      <c r="L834" s="145" t="str">
        <v>AOM_001508$Prebiotic--Lactobacillus plantarium</v>
      </c>
      <c r="M834" s="145" t="str" cm="1">
        <f t="array" ref="M834:N834">IF(L834&lt;&gt;"",_xlfn.TEXTSPLIT(L834, "$"),"")</f>
        <v>AOM_001508</v>
      </c>
      <c r="N834" s="145" t="str">
        <v>Prebiotic--Lactobacillus plantarium</v>
      </c>
      <c r="O834" s="145" t="str" cm="1">
        <f t="array" ref="O834">IF(L834&lt;&gt;"",_xlfn.CHOOSECOLS(_xlfn.TEXTSPLIT(N834,"--"),1),"")</f>
        <v>Prebiotic</v>
      </c>
      <c r="P834" s="145" t="str" cm="1">
        <f t="array" ref="P834">IF(L834&lt;&gt;"",IFERROR(_xlfn.CHOOSECOLS(_xlfn.TEXTSPLIT(N834,"--"),2),""),"")</f>
        <v>Lactobacillus plantarium</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AOM_001420$Probiotic--Saccharomyces cerevisiae</v>
      </c>
      <c r="M835" s="144" t="str" cm="1">
        <f t="array" ref="M835:N835">IF(L835&lt;&gt;"",_xlfn.TEXTSPLIT(L835, "$"),"")</f>
        <v>AOM_001420</v>
      </c>
      <c r="N835" s="144" t="str">
        <v>Probiotic--Saccharomyces cerevisiae</v>
      </c>
      <c r="O835" s="144" t="str" cm="1">
        <f t="array" ref="O835">IF(L835&lt;&gt;"",_xlfn.CHOOSECOLS(_xlfn.TEXTSPLIT(N835,"--"),1),"")</f>
        <v>Probiotic</v>
      </c>
      <c r="P835" s="144" t="str" cm="1">
        <f t="array" ref="P835">IF(L835&lt;&gt;"",IFERROR(_xlfn.CHOOSECOLS(_xlfn.TEXTSPLIT(N835,"--"),2),""),"")</f>
        <v>Saccharomyces cerevisiae</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AOM_001420$Probiotic--Brewers Yeast</v>
      </c>
      <c r="M836" s="145" t="str" cm="1">
        <f t="array" ref="M836:N836">IF(L836&lt;&gt;"",_xlfn.TEXTSPLIT(L836, "$"),"")</f>
        <v>AOM_001420</v>
      </c>
      <c r="N836" s="145" t="str">
        <v>Probiotic--Brewers Yeast</v>
      </c>
      <c r="O836" s="145" t="str" cm="1">
        <f t="array" ref="O836">IF(L836&lt;&gt;"",_xlfn.CHOOSECOLS(_xlfn.TEXTSPLIT(N836,"--"),1),"")</f>
        <v>Probiotic</v>
      </c>
      <c r="P836" s="145" t="str" cm="1">
        <f t="array" ref="P836">IF(L836&lt;&gt;"",IFERROR(_xlfn.CHOOSECOLS(_xlfn.TEXTSPLIT(N836,"--"),2),""),"")</f>
        <v>Brewers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AOM_001420$Probiotic--Spent Yeast</v>
      </c>
      <c r="M837" s="144" t="str" cm="1">
        <f t="array" ref="M837:N837">IF(L837&lt;&gt;"",_xlfn.TEXTSPLIT(L837, "$"),"")</f>
        <v>AOM_001420</v>
      </c>
      <c r="N837" s="144" t="str">
        <v>Probiotic--Spent Yeast</v>
      </c>
      <c r="O837" s="144" t="str" cm="1">
        <f t="array" ref="O837">IF(L837&lt;&gt;"",_xlfn.CHOOSECOLS(_xlfn.TEXTSPLIT(N837,"--"),1),"")</f>
        <v>Probiotic</v>
      </c>
      <c r="P837" s="144" t="str" cm="1">
        <f t="array" ref="P837">IF(L837&lt;&gt;"",IFERROR(_xlfn.CHOOSECOLS(_xlfn.TEXTSPLIT(N837,"--"),2),""),"")</f>
        <v>Spent Yeast</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AOM_001421$Probiotic--Saccharomyces cerevisiae Slurry</v>
      </c>
      <c r="M838" s="145" t="str" cm="1">
        <f t="array" ref="M838:N838">IF(L838&lt;&gt;"",_xlfn.TEXTSPLIT(L838, "$"),"")</f>
        <v>AOM_001421</v>
      </c>
      <c r="N838" s="145" t="str">
        <v>Probiotic--Saccharomyces cerevisiae Slurry</v>
      </c>
      <c r="O838" s="145" t="str" cm="1">
        <f t="array" ref="O838">IF(L838&lt;&gt;"",_xlfn.CHOOSECOLS(_xlfn.TEXTSPLIT(N838,"--"),1),"")</f>
        <v>Probiotic</v>
      </c>
      <c r="P838" s="145" t="str" cm="1">
        <f t="array" ref="P838">IF(L838&lt;&gt;"",IFERROR(_xlfn.CHOOSECOLS(_xlfn.TEXTSPLIT(N838,"--"),2),""),"")</f>
        <v>Saccharomyces cerevisiae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AOM_001421$Probiotic--Brewers Yeast Slurry</v>
      </c>
      <c r="M839" s="144" t="str" cm="1">
        <f t="array" ref="M839:N839">IF(L839&lt;&gt;"",_xlfn.TEXTSPLIT(L839, "$"),"")</f>
        <v>AOM_001421</v>
      </c>
      <c r="N839" s="144" t="str">
        <v>Probiotic--Brewers Yeast Slurry</v>
      </c>
      <c r="O839" s="144" t="str" cm="1">
        <f t="array" ref="O839">IF(L839&lt;&gt;"",_xlfn.CHOOSECOLS(_xlfn.TEXTSPLIT(N839,"--"),1),"")</f>
        <v>Probiotic</v>
      </c>
      <c r="P839" s="144" t="str" cm="1">
        <f t="array" ref="P839">IF(L839&lt;&gt;"",IFERROR(_xlfn.CHOOSECOLS(_xlfn.TEXTSPLIT(N839,"--"),2),""),"")</f>
        <v>Brewers Yeast Slurry</v>
      </c>
      <c r="Q839" s="144" t="str">
        <f t="shared" si="60"/>
        <v/>
      </c>
    </row>
    <row r="840" spans="1:17" x14ac:dyDescent="0.35">
      <c r="A840" s="145"/>
      <c r="B840" s="145"/>
      <c r="C840" s="145"/>
      <c r="D840" s="145"/>
      <c r="E840" s="145" t="str">
        <f t="shared" si="59"/>
        <v/>
      </c>
      <c r="F840" s="145"/>
      <c r="G840" s="145"/>
      <c r="H840" s="145"/>
      <c r="I840" s="145"/>
      <c r="J840" s="145"/>
      <c r="K840" s="145"/>
      <c r="L840" s="145" t="str">
        <v>AOM_001500$Preformulated Feed--ACTIPAL HP 1</v>
      </c>
      <c r="M840" s="145" t="str" cm="1">
        <f t="array" ref="M840:N840">IF(L840&lt;&gt;"",_xlfn.TEXTSPLIT(L840, "$"),"")</f>
        <v>AOM_001500</v>
      </c>
      <c r="N840" s="145" t="str">
        <v>Preformulated Feed--ACTIPAL HP 1</v>
      </c>
      <c r="O840" s="145" t="str" cm="1">
        <f t="array" ref="O840">IF(L840&lt;&gt;"",_xlfn.CHOOSECOLS(_xlfn.TEXTSPLIT(N840,"--"),1),"")</f>
        <v>Preformulated Feed</v>
      </c>
      <c r="P840" s="145" t="str" cm="1">
        <f t="array" ref="P840">IF(L840&lt;&gt;"",IFERROR(_xlfn.CHOOSECOLS(_xlfn.TEXTSPLIT(N840,"--"),2),""),"")</f>
        <v>ACTIPAL HP 1</v>
      </c>
      <c r="Q840" s="145" t="str">
        <f t="shared" si="60"/>
        <v/>
      </c>
    </row>
    <row r="841" spans="1:17" x14ac:dyDescent="0.35">
      <c r="A841" s="144"/>
      <c r="B841" s="144"/>
      <c r="C841" s="144"/>
      <c r="D841" s="144"/>
      <c r="E841" s="144" t="str">
        <f t="shared" si="59"/>
        <v/>
      </c>
      <c r="F841" s="144"/>
      <c r="G841" s="144"/>
      <c r="H841" s="144"/>
      <c r="I841" s="144"/>
      <c r="J841" s="144"/>
      <c r="K841" s="144"/>
      <c r="L841" s="144" t="str">
        <v>AOM_001501$Preformulated Feed--AquaNutro Abalone Grower</v>
      </c>
      <c r="M841" s="144" t="str" cm="1">
        <f t="array" ref="M841:N841">IF(L841&lt;&gt;"",_xlfn.TEXTSPLIT(L841, "$"),"")</f>
        <v>AOM_001501</v>
      </c>
      <c r="N841" s="144" t="str">
        <v>Preformulated Feed--AquaNutro Abalone Grower</v>
      </c>
      <c r="O841" s="144" t="str" cm="1">
        <f t="array" ref="O841">IF(L841&lt;&gt;"",_xlfn.CHOOSECOLS(_xlfn.TEXTSPLIT(N841,"--"),1),"")</f>
        <v>Preformulated Feed</v>
      </c>
      <c r="P841" s="144" t="str" cm="1">
        <f t="array" ref="P841">IF(L841&lt;&gt;"",IFERROR(_xlfn.CHOOSECOLS(_xlfn.TEXTSPLIT(N841,"--"),2),""),"")</f>
        <v>AquaNutro Abalone Grower</v>
      </c>
      <c r="Q841" s="144" t="str">
        <f t="shared" si="60"/>
        <v/>
      </c>
    </row>
    <row r="842" spans="1:17" x14ac:dyDescent="0.35">
      <c r="A842" s="145"/>
      <c r="B842" s="145"/>
      <c r="C842" s="145"/>
      <c r="D842" s="145"/>
      <c r="E842" s="145" t="str">
        <f t="shared" si="59"/>
        <v/>
      </c>
      <c r="F842" s="145"/>
      <c r="G842" s="145"/>
      <c r="H842" s="145"/>
      <c r="I842" s="145"/>
      <c r="J842" s="145"/>
      <c r="K842" s="145"/>
      <c r="L842" s="145" t="str">
        <v>AOM_000798$Preformulated Feed--Beef Survival Meal</v>
      </c>
      <c r="M842" s="145" t="str" cm="1">
        <f t="array" ref="M842:N842">IF(L842&lt;&gt;"",_xlfn.TEXTSPLIT(L842, "$"),"")</f>
        <v>AOM_000798</v>
      </c>
      <c r="N842" s="145" t="str">
        <v>Preformulated Feed--Beef Survival Meal</v>
      </c>
      <c r="O842" s="145" t="str" cm="1">
        <f t="array" ref="O842">IF(L842&lt;&gt;"",_xlfn.CHOOSECOLS(_xlfn.TEXTSPLIT(N842,"--"),1),"")</f>
        <v>Preformulated Feed</v>
      </c>
      <c r="P842" s="145" t="str" cm="1">
        <f t="array" ref="P842">IF(L842&lt;&gt;"",IFERROR(_xlfn.CHOOSECOLS(_xlfn.TEXTSPLIT(N842,"--"),2),""),"")</f>
        <v>Beef Survival Meal</v>
      </c>
      <c r="Q842" s="145" t="str">
        <f t="shared" si="60"/>
        <v/>
      </c>
    </row>
    <row r="843" spans="1:17" x14ac:dyDescent="0.35">
      <c r="A843" s="144"/>
      <c r="B843" s="144"/>
      <c r="C843" s="144"/>
      <c r="D843" s="144"/>
      <c r="E843" s="144" t="str">
        <f t="shared" si="59"/>
        <v/>
      </c>
      <c r="F843" s="144"/>
      <c r="G843" s="144"/>
      <c r="H843" s="144"/>
      <c r="I843" s="144"/>
      <c r="J843" s="144"/>
      <c r="K843" s="144"/>
      <c r="L843" s="144" t="str">
        <v>AOM_002110$Preformulated Feed--Chick Mash</v>
      </c>
      <c r="M843" s="144" t="str" cm="1">
        <f t="array" ref="M843:N843">IF(L843&lt;&gt;"",_xlfn.TEXTSPLIT(L843, "$"),"")</f>
        <v>AOM_002110</v>
      </c>
      <c r="N843" s="144" t="str">
        <v>Preformulated Feed--Chick Mash</v>
      </c>
      <c r="O843" s="144" t="str" cm="1">
        <f t="array" ref="O843">IF(L843&lt;&gt;"",_xlfn.CHOOSECOLS(_xlfn.TEXTSPLIT(N843,"--"),1),"")</f>
        <v>Preformulated Feed</v>
      </c>
      <c r="P843" s="144" t="str" cm="1">
        <f t="array" ref="P843">IF(L843&lt;&gt;"",IFERROR(_xlfn.CHOOSECOLS(_xlfn.TEXTSPLIT(N843,"--"),2),""),"")</f>
        <v>Chick Mash</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Feed--Commercial Feed</v>
      </c>
      <c r="M844" s="145" t="str" cm="1">
        <f t="array" ref="M844:N844">IF(L844&lt;&gt;"",_xlfn.TEXTSPLIT(L844, "$"),"")</f>
        <v>AOM_000799</v>
      </c>
      <c r="N844" s="145" t="str">
        <v>Preformulated Feed--Commercial Feed</v>
      </c>
      <c r="O844" s="145" t="str" cm="1">
        <f t="array" ref="O844">IF(L844&lt;&gt;"",_xlfn.CHOOSECOLS(_xlfn.TEXTSPLIT(N844,"--"),1),"")</f>
        <v>Preformulated Feed</v>
      </c>
      <c r="P844" s="145" t="str" cm="1">
        <f t="array" ref="P844">IF(L844&lt;&gt;"",IFERROR(_xlfn.CHOOSECOLS(_xlfn.TEXTSPLIT(N844,"--"),2),""),"")</f>
        <v>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AOM_000799$Preformulated Feed--Industrial Commercial Feed</v>
      </c>
      <c r="M845" s="144" t="str" cm="1">
        <f t="array" ref="M845:N845">IF(L845&lt;&gt;"",_xlfn.TEXTSPLIT(L845, "$"),"")</f>
        <v>AOM_000799</v>
      </c>
      <c r="N845" s="144" t="str">
        <v>Preformulated Feed--Industrial Commercial Feed</v>
      </c>
      <c r="O845" s="144" t="str" cm="1">
        <f t="array" ref="O845">IF(L845&lt;&gt;"",_xlfn.CHOOSECOLS(_xlfn.TEXTSPLIT(N845,"--"),1),"")</f>
        <v>Preformulated Feed</v>
      </c>
      <c r="P845" s="144" t="str" cm="1">
        <f t="array" ref="P845">IF(L845&lt;&gt;"",IFERROR(_xlfn.CHOOSECOLS(_xlfn.TEXTSPLIT(N845,"--"),2),""),"")</f>
        <v>Industrial Commercial Feed</v>
      </c>
      <c r="Q845" s="144" t="str">
        <f t="shared" si="60"/>
        <v/>
      </c>
    </row>
    <row r="846" spans="1:17" x14ac:dyDescent="0.35">
      <c r="A846" s="145"/>
      <c r="B846" s="145"/>
      <c r="C846" s="145"/>
      <c r="D846" s="145"/>
      <c r="E846" s="145" t="str">
        <f t="shared" si="59"/>
        <v/>
      </c>
      <c r="F846" s="145"/>
      <c r="G846" s="145"/>
      <c r="H846" s="145"/>
      <c r="I846" s="145"/>
      <c r="J846" s="145"/>
      <c r="K846" s="145"/>
      <c r="L846" s="145" t="str">
        <v>AOM_000800$Preformulated Feed--Concentrate</v>
      </c>
      <c r="M846" s="145" t="str" cm="1">
        <f t="array" ref="M846:N846">IF(L846&lt;&gt;"",_xlfn.TEXTSPLIT(L846, "$"),"")</f>
        <v>AOM_000800</v>
      </c>
      <c r="N846" s="145" t="str">
        <v>Preformulated Feed--Concentrate</v>
      </c>
      <c r="O846" s="145" t="str" cm="1">
        <f t="array" ref="O846">IF(L846&lt;&gt;"",_xlfn.CHOOSECOLS(_xlfn.TEXTSPLIT(N846,"--"),1),"")</f>
        <v>Preformulated Feed</v>
      </c>
      <c r="P846" s="145" t="str" cm="1">
        <f t="array" ref="P846">IF(L846&lt;&gt;"",IFERROR(_xlfn.CHOOSECOLS(_xlfn.TEXTSPLIT(N846,"--"),2),""),"")</f>
        <v>Concentrate</v>
      </c>
      <c r="Q846" s="145" t="str">
        <f t="shared" si="60"/>
        <v/>
      </c>
    </row>
    <row r="847" spans="1:17" x14ac:dyDescent="0.35">
      <c r="A847" s="144"/>
      <c r="B847" s="144"/>
      <c r="C847" s="144"/>
      <c r="D847" s="144"/>
      <c r="E847" s="144" t="str">
        <f t="shared" si="59"/>
        <v/>
      </c>
      <c r="F847" s="144"/>
      <c r="G847" s="144"/>
      <c r="H847" s="144"/>
      <c r="I847" s="144"/>
      <c r="J847" s="144"/>
      <c r="K847" s="144"/>
      <c r="L847" s="144" t="str">
        <v>AOM_001493$Preformulated Feed--Concentrate--Growers Concentrate</v>
      </c>
      <c r="M847" s="144" t="str" cm="1">
        <f t="array" ref="M847:N847">IF(L847&lt;&gt;"",_xlfn.TEXTSPLIT(L847, "$"),"")</f>
        <v>AOM_001493</v>
      </c>
      <c r="N847" s="144" t="str">
        <v>Preformulated Feed--Concentrate--Growers Concentrate</v>
      </c>
      <c r="O847" s="144" t="str" cm="1">
        <f t="array" ref="O847">IF(L847&lt;&gt;"",_xlfn.CHOOSECOLS(_xlfn.TEXTSPLIT(N847,"--"),1),"")</f>
        <v>Preformulated Feed</v>
      </c>
      <c r="P847" s="144" t="str" cm="1">
        <f t="array" ref="P847">IF(L847&lt;&gt;"",IFERROR(_xlfn.CHOOSECOLS(_xlfn.TEXTSPLIT(N847,"--"),2),""),"")</f>
        <v>Concentrate</v>
      </c>
      <c r="Q847" s="144" t="str">
        <f t="shared" si="60"/>
        <v>Growers Concentrate</v>
      </c>
    </row>
    <row r="848" spans="1:17" x14ac:dyDescent="0.35">
      <c r="A848" s="145"/>
      <c r="B848" s="145"/>
      <c r="C848" s="145"/>
      <c r="D848" s="145"/>
      <c r="E848" s="145" t="str">
        <f t="shared" si="59"/>
        <v/>
      </c>
      <c r="F848" s="145"/>
      <c r="G848" s="145"/>
      <c r="H848" s="145"/>
      <c r="I848" s="145"/>
      <c r="J848" s="145"/>
      <c r="K848" s="145"/>
      <c r="L848" s="145" t="str">
        <v>AOM_000805$Preformulated Feed--Concentrate--Imported Concentrate</v>
      </c>
      <c r="M848" s="145" t="str" cm="1">
        <f t="array" ref="M848:N848">IF(L848&lt;&gt;"",_xlfn.TEXTSPLIT(L848, "$"),"")</f>
        <v>AOM_000805</v>
      </c>
      <c r="N848" s="145" t="str">
        <v>Preformulated Feed--Concentrate--Imported Concentrate</v>
      </c>
      <c r="O848" s="145" t="str" cm="1">
        <f t="array" ref="O848">IF(L848&lt;&gt;"",_xlfn.CHOOSECOLS(_xlfn.TEXTSPLIT(N848,"--"),1),"")</f>
        <v>Preformulated Feed</v>
      </c>
      <c r="P848" s="145" t="str" cm="1">
        <f t="array" ref="P848">IF(L848&lt;&gt;"",IFERROR(_xlfn.CHOOSECOLS(_xlfn.TEXTSPLIT(N848,"--"),2),""),"")</f>
        <v>Concentrate</v>
      </c>
      <c r="Q848" s="145" t="str">
        <f t="shared" si="60"/>
        <v>Imported Concentrate</v>
      </c>
    </row>
    <row r="849" spans="1:17" x14ac:dyDescent="0.35">
      <c r="A849" s="144"/>
      <c r="B849" s="144"/>
      <c r="C849" s="144"/>
      <c r="D849" s="144"/>
      <c r="E849" s="144" t="str">
        <f t="shared" si="59"/>
        <v/>
      </c>
      <c r="F849" s="144"/>
      <c r="G849" s="144"/>
      <c r="H849" s="144"/>
      <c r="I849" s="144"/>
      <c r="J849" s="144"/>
      <c r="K849" s="144"/>
      <c r="L849" s="144" t="str">
        <v>AOM_001492$Preformulated Feed--Concentrate--Protein-Mineral Concentrate</v>
      </c>
      <c r="M849" s="144" t="str" cm="1">
        <f t="array" ref="M849:N849">IF(L849&lt;&gt;"",_xlfn.TEXTSPLIT(L849, "$"),"")</f>
        <v>AOM_001492</v>
      </c>
      <c r="N849" s="144" t="str">
        <v>Preformulated Feed--Concentrate--Protein-Mineral Concentrate</v>
      </c>
      <c r="O849" s="144" t="str" cm="1">
        <f t="array" ref="O849">IF(L849&lt;&gt;"",_xlfn.CHOOSECOLS(_xlfn.TEXTSPLIT(N849,"--"),1),"")</f>
        <v>Preformulated Feed</v>
      </c>
      <c r="P849" s="144" t="str" cm="1">
        <f t="array" ref="P849">IF(L849&lt;&gt;"",IFERROR(_xlfn.CHOOSECOLS(_xlfn.TEXTSPLIT(N849,"--"),2),""),"")</f>
        <v>Concentrate</v>
      </c>
      <c r="Q849" s="144" t="str">
        <f t="shared" si="60"/>
        <v>Protein-Mineral Concentrate</v>
      </c>
    </row>
    <row r="850" spans="1:17" x14ac:dyDescent="0.35">
      <c r="A850" s="145"/>
      <c r="B850" s="145"/>
      <c r="C850" s="145"/>
      <c r="D850" s="145"/>
      <c r="E850" s="145" t="str">
        <f t="shared" si="59"/>
        <v/>
      </c>
      <c r="F850" s="145"/>
      <c r="G850" s="145"/>
      <c r="H850" s="145"/>
      <c r="I850" s="145"/>
      <c r="J850" s="145"/>
      <c r="K850" s="145"/>
      <c r="L850" s="145" t="str">
        <v>AOM_000803$Preformulated Feed--Concentrate--Layer Concentrate</v>
      </c>
      <c r="M850" s="145" t="str" cm="1">
        <f t="array" ref="M850:N850">IF(L850&lt;&gt;"",_xlfn.TEXTSPLIT(L850, "$"),"")</f>
        <v>AOM_000803</v>
      </c>
      <c r="N850" s="145" t="str">
        <v>Preformulated Feed--Concentrate--Layer Concentrate</v>
      </c>
      <c r="O850" s="145" t="str" cm="1">
        <f t="array" ref="O850">IF(L850&lt;&gt;"",_xlfn.CHOOSECOLS(_xlfn.TEXTSPLIT(N850,"--"),1),"")</f>
        <v>Preformulated Feed</v>
      </c>
      <c r="P850" s="145" t="str" cm="1">
        <f t="array" ref="P850">IF(L850&lt;&gt;"",IFERROR(_xlfn.CHOOSECOLS(_xlfn.TEXTSPLIT(N850,"--"),2),""),"")</f>
        <v>Concentrate</v>
      </c>
      <c r="Q850" s="145" t="str">
        <f t="shared" si="60"/>
        <v>Layer Concentrate</v>
      </c>
    </row>
    <row r="851" spans="1:17" x14ac:dyDescent="0.35">
      <c r="A851" s="144"/>
      <c r="B851" s="144"/>
      <c r="C851" s="144"/>
      <c r="D851" s="144"/>
      <c r="E851" s="144" t="str">
        <f t="shared" si="59"/>
        <v/>
      </c>
      <c r="F851" s="144"/>
      <c r="G851" s="144"/>
      <c r="H851" s="144"/>
      <c r="I851" s="144"/>
      <c r="J851" s="144"/>
      <c r="K851" s="144"/>
      <c r="L851" s="144" t="str">
        <v>AOM_000801$Preformulated Feed--Dairy Meal</v>
      </c>
      <c r="M851" s="144" t="str" cm="1">
        <f t="array" ref="M851:N851">IF(L851&lt;&gt;"",_xlfn.TEXTSPLIT(L851, "$"),"")</f>
        <v>AOM_000801</v>
      </c>
      <c r="N851" s="144" t="str">
        <v>Preformulated Feed--Dairy Meal</v>
      </c>
      <c r="O851" s="144" t="str" cm="1">
        <f t="array" ref="O851">IF(L851&lt;&gt;"",_xlfn.CHOOSECOLS(_xlfn.TEXTSPLIT(N851,"--"),1),"")</f>
        <v>Preformulated Feed</v>
      </c>
      <c r="P851" s="144" t="str" cm="1">
        <f t="array" ref="P851">IF(L851&lt;&gt;"",IFERROR(_xlfn.CHOOSECOLS(_xlfn.TEXTSPLIT(N851,"--"),2),""),"")</f>
        <v>Dairy Meal</v>
      </c>
      <c r="Q851" s="144" t="str">
        <f t="shared" si="60"/>
        <v/>
      </c>
    </row>
    <row r="852" spans="1:17" x14ac:dyDescent="0.35">
      <c r="A852" s="145"/>
      <c r="B852" s="145"/>
      <c r="C852" s="145"/>
      <c r="D852" s="145"/>
      <c r="E852" s="145" t="str">
        <f t="shared" si="59"/>
        <v/>
      </c>
      <c r="F852" s="145"/>
      <c r="G852" s="145"/>
      <c r="H852" s="145"/>
      <c r="I852" s="145"/>
      <c r="J852" s="145"/>
      <c r="K852" s="145"/>
      <c r="L852" s="145" t="str">
        <v>AOM_001579$Preformulated Feed--Elancoban</v>
      </c>
      <c r="M852" s="145" t="str" cm="1">
        <f t="array" ref="M852:N852">IF(L852&lt;&gt;"",_xlfn.TEXTSPLIT(L852, "$"),"")</f>
        <v>AOM_001579</v>
      </c>
      <c r="N852" s="145" t="str">
        <v>Preformulated Feed--Elancoban</v>
      </c>
      <c r="O852" s="145" t="str" cm="1">
        <f t="array" ref="O852">IF(L852&lt;&gt;"",_xlfn.CHOOSECOLS(_xlfn.TEXTSPLIT(N852,"--"),1),"")</f>
        <v>Preformulated Feed</v>
      </c>
      <c r="P852" s="145" t="str" cm="1">
        <f t="array" ref="P852">IF(L852&lt;&gt;"",IFERROR(_xlfn.CHOOSECOLS(_xlfn.TEXTSPLIT(N852,"--"),2),""),"")</f>
        <v>Elancoban</v>
      </c>
      <c r="Q852" s="145" t="str">
        <f t="shared" si="60"/>
        <v/>
      </c>
    </row>
    <row r="853" spans="1:17" x14ac:dyDescent="0.35">
      <c r="A853" s="144"/>
      <c r="B853" s="144"/>
      <c r="C853" s="144"/>
      <c r="D853" s="144"/>
      <c r="E853" s="144" t="str">
        <f t="shared" si="59"/>
        <v/>
      </c>
      <c r="F853" s="144"/>
      <c r="G853" s="144"/>
      <c r="H853" s="144"/>
      <c r="I853" s="144"/>
      <c r="J853" s="144"/>
      <c r="K853" s="144"/>
      <c r="L853" s="144" t="str">
        <v>AOM_001494$Preformulated Feed--Finisher Diet</v>
      </c>
      <c r="M853" s="144" t="str" cm="1">
        <f t="array" ref="M853:N853">IF(L853&lt;&gt;"",_xlfn.TEXTSPLIT(L853, "$"),"")</f>
        <v>AOM_001494</v>
      </c>
      <c r="N853" s="144" t="str">
        <v>Preformulated Feed--Finisher Diet</v>
      </c>
      <c r="O853" s="144" t="str" cm="1">
        <f t="array" ref="O853">IF(L853&lt;&gt;"",_xlfn.CHOOSECOLS(_xlfn.TEXTSPLIT(N853,"--"),1),"")</f>
        <v>Preformulated Feed</v>
      </c>
      <c r="P853" s="144" t="str" cm="1">
        <f t="array" ref="P853">IF(L853&lt;&gt;"",IFERROR(_xlfn.CHOOSECOLS(_xlfn.TEXTSPLIT(N853,"--"),2),""),"")</f>
        <v>Finisher Diet</v>
      </c>
      <c r="Q853" s="144" t="str">
        <f t="shared" si="60"/>
        <v/>
      </c>
    </row>
    <row r="854" spans="1:17" x14ac:dyDescent="0.35">
      <c r="A854" s="145"/>
      <c r="B854" s="145"/>
      <c r="C854" s="145"/>
      <c r="D854" s="145"/>
      <c r="E854" s="145" t="str">
        <f t="shared" si="59"/>
        <v/>
      </c>
      <c r="F854" s="145"/>
      <c r="G854" s="145"/>
      <c r="H854" s="145"/>
      <c r="I854" s="145"/>
      <c r="J854" s="145"/>
      <c r="K854" s="145"/>
      <c r="L854" s="145" t="str">
        <v>AOM_002097$Preformulated Feed--Fish Mix</v>
      </c>
      <c r="M854" s="145" t="str" cm="1">
        <f t="array" ref="M854:N854">IF(L854&lt;&gt;"",_xlfn.TEXTSPLIT(L854, "$"),"")</f>
        <v>AOM_002097</v>
      </c>
      <c r="N854" s="145" t="str">
        <v>Preformulated Feed--Fish Mix</v>
      </c>
      <c r="O854" s="145" t="str" cm="1">
        <f t="array" ref="O854">IF(L854&lt;&gt;"",_xlfn.CHOOSECOLS(_xlfn.TEXTSPLIT(N854,"--"),1),"")</f>
        <v>Preformulated Feed</v>
      </c>
      <c r="P854" s="145" t="str" cm="1">
        <f t="array" ref="P854">IF(L854&lt;&gt;"",IFERROR(_xlfn.CHOOSECOLS(_xlfn.TEXTSPLIT(N854,"--"),2),""),"")</f>
        <v>Fish Mix</v>
      </c>
      <c r="Q854" s="145" t="str">
        <f t="shared" si="60"/>
        <v/>
      </c>
    </row>
    <row r="855" spans="1:17" x14ac:dyDescent="0.35">
      <c r="A855" s="144"/>
      <c r="B855" s="144"/>
      <c r="C855" s="144"/>
      <c r="D855" s="144"/>
      <c r="E855" s="144" t="str">
        <f t="shared" si="59"/>
        <v/>
      </c>
      <c r="F855" s="144"/>
      <c r="G855" s="144"/>
      <c r="H855" s="144"/>
      <c r="I855" s="144"/>
      <c r="J855" s="144"/>
      <c r="K855" s="144"/>
      <c r="L855" s="144" t="str">
        <v>AOM_001495$Preformulated Feed--Growers Diet</v>
      </c>
      <c r="M855" s="144" t="str" cm="1">
        <f t="array" ref="M855:N855">IF(L855&lt;&gt;"",_xlfn.TEXTSPLIT(L855, "$"),"")</f>
        <v>AOM_001495</v>
      </c>
      <c r="N855" s="144" t="str">
        <v>Preformulated Feed--Growers Diet</v>
      </c>
      <c r="O855" s="144" t="str" cm="1">
        <f t="array" ref="O855">IF(L855&lt;&gt;"",_xlfn.CHOOSECOLS(_xlfn.TEXTSPLIT(N855,"--"),1),"")</f>
        <v>Preformulated Feed</v>
      </c>
      <c r="P855" s="144" t="str" cm="1">
        <f t="array" ref="P855">IF(L855&lt;&gt;"",IFERROR(_xlfn.CHOOSECOLS(_xlfn.TEXTSPLIT(N855,"--"),2),""),"")</f>
        <v>Growers Diet</v>
      </c>
      <c r="Q855" s="144" t="str">
        <f t="shared" si="60"/>
        <v/>
      </c>
    </row>
    <row r="856" spans="1:17" x14ac:dyDescent="0.35">
      <c r="A856" s="145"/>
      <c r="B856" s="145"/>
      <c r="C856" s="145"/>
      <c r="D856" s="145"/>
      <c r="E856" s="145" t="str">
        <f t="shared" si="59"/>
        <v/>
      </c>
      <c r="F856" s="145"/>
      <c r="G856" s="145"/>
      <c r="H856" s="145"/>
      <c r="I856" s="145"/>
      <c r="J856" s="145"/>
      <c r="K856" s="145"/>
      <c r="L856" s="145" t="str">
        <v>AOM_002109$Preformulated Feed--Layer's Meal</v>
      </c>
      <c r="M856" s="145" t="str" cm="1">
        <f t="array" ref="M856:N856">IF(L856&lt;&gt;"",_xlfn.TEXTSPLIT(L856, "$"),"")</f>
        <v>AOM_002109</v>
      </c>
      <c r="N856" s="145" t="str">
        <v>Preformulated Feed--Layer's Meal</v>
      </c>
      <c r="O856" s="145" t="str" cm="1">
        <f t="array" ref="O856">IF(L856&lt;&gt;"",_xlfn.CHOOSECOLS(_xlfn.TEXTSPLIT(N856,"--"),1),"")</f>
        <v>Preformulated Feed</v>
      </c>
      <c r="P856" s="145" t="str" cm="1">
        <f t="array" ref="P856">IF(L856&lt;&gt;"",IFERROR(_xlfn.CHOOSECOLS(_xlfn.TEXTSPLIT(N856,"--"),2),""),"")</f>
        <v>Layer's Meal</v>
      </c>
      <c r="Q856" s="145" t="str">
        <f t="shared" si="60"/>
        <v/>
      </c>
    </row>
    <row r="857" spans="1:17" x14ac:dyDescent="0.35">
      <c r="A857" s="144"/>
      <c r="B857" s="144"/>
      <c r="C857" s="144"/>
      <c r="D857" s="144"/>
      <c r="E857" s="144" t="str">
        <f t="shared" si="59"/>
        <v/>
      </c>
      <c r="F857" s="144"/>
      <c r="G857" s="144"/>
      <c r="H857" s="144"/>
      <c r="I857" s="144"/>
      <c r="J857" s="144"/>
      <c r="K857" s="144"/>
      <c r="L857" s="144" t="str">
        <v>AOM_001497$Preformulated Feed--Megalac</v>
      </c>
      <c r="M857" s="144" t="str" cm="1">
        <f t="array" ref="M857:N857">IF(L857&lt;&gt;"",_xlfn.TEXTSPLIT(L857, "$"),"")</f>
        <v>AOM_001497</v>
      </c>
      <c r="N857" s="144" t="str">
        <v>Preformulated Feed--Megalac</v>
      </c>
      <c r="O857" s="144" t="str" cm="1">
        <f t="array" ref="O857">IF(L857&lt;&gt;"",_xlfn.CHOOSECOLS(_xlfn.TEXTSPLIT(N857,"--"),1),"")</f>
        <v>Preformulated Feed</v>
      </c>
      <c r="P857" s="144" t="str" cm="1">
        <f t="array" ref="P857">IF(L857&lt;&gt;"",IFERROR(_xlfn.CHOOSECOLS(_xlfn.TEXTSPLIT(N857,"--"),2),""),"")</f>
        <v>Megalac</v>
      </c>
      <c r="Q857" s="144" t="str">
        <f t="shared" si="60"/>
        <v/>
      </c>
    </row>
    <row r="858" spans="1:17" x14ac:dyDescent="0.35">
      <c r="A858" s="145"/>
      <c r="B858" s="145"/>
      <c r="C858" s="145"/>
      <c r="D858" s="145"/>
      <c r="E858" s="145" t="str">
        <f t="shared" si="59"/>
        <v/>
      </c>
      <c r="F858" s="145"/>
      <c r="G858" s="145"/>
      <c r="H858" s="145"/>
      <c r="I858" s="145"/>
      <c r="J858" s="145"/>
      <c r="K858" s="145"/>
      <c r="L858" s="145" t="str">
        <v>AOM_001870$Preformulated Feed--Prime Gluten 60</v>
      </c>
      <c r="M858" s="145" t="str" cm="1">
        <f t="array" ref="M858:N858">IF(L858&lt;&gt;"",_xlfn.TEXTSPLIT(L858, "$"),"")</f>
        <v>AOM_001870</v>
      </c>
      <c r="N858" s="145" t="str">
        <v>Preformulated Feed--Prime Gluten 60</v>
      </c>
      <c r="O858" s="145" t="str" cm="1">
        <f t="array" ref="O858">IF(L858&lt;&gt;"",_xlfn.CHOOSECOLS(_xlfn.TEXTSPLIT(N858,"--"),1),"")</f>
        <v>Preformulated Feed</v>
      </c>
      <c r="P858" s="145" t="str" cm="1">
        <f t="array" ref="P858">IF(L858&lt;&gt;"",IFERROR(_xlfn.CHOOSECOLS(_xlfn.TEXTSPLIT(N858,"--"),2),""),"")</f>
        <v>Prime Gluten 60</v>
      </c>
      <c r="Q858" s="145" t="str">
        <f t="shared" si="60"/>
        <v/>
      </c>
    </row>
    <row r="859" spans="1:17" x14ac:dyDescent="0.35">
      <c r="A859" s="144"/>
      <c r="B859" s="144"/>
      <c r="C859" s="144"/>
      <c r="D859" s="144"/>
      <c r="E859" s="144" t="str">
        <f t="shared" si="59"/>
        <v/>
      </c>
      <c r="F859" s="144"/>
      <c r="G859" s="144"/>
      <c r="H859" s="144"/>
      <c r="I859" s="144"/>
      <c r="J859" s="144"/>
      <c r="K859" s="144"/>
      <c r="L859" s="144" t="str">
        <v>AOM_002098$Preformulated Feed--Poultry Feed</v>
      </c>
      <c r="M859" s="144" t="str" cm="1">
        <f t="array" ref="M859:N859">IF(L859&lt;&gt;"",_xlfn.TEXTSPLIT(L859, "$"),"")</f>
        <v>AOM_002098</v>
      </c>
      <c r="N859" s="144" t="str">
        <v>Preformulated Feed--Poultry Feed</v>
      </c>
      <c r="O859" s="144" t="str" cm="1">
        <f t="array" ref="O859">IF(L859&lt;&gt;"",_xlfn.CHOOSECOLS(_xlfn.TEXTSPLIT(N859,"--"),1),"")</f>
        <v>Preformulated Feed</v>
      </c>
      <c r="P859" s="144" t="str" cm="1">
        <f t="array" ref="P859">IF(L859&lt;&gt;"",IFERROR(_xlfn.CHOOSECOLS(_xlfn.TEXTSPLIT(N859,"--"),2),""),"")</f>
        <v>Poultry Feed</v>
      </c>
      <c r="Q859" s="144" t="str">
        <f t="shared" si="60"/>
        <v/>
      </c>
    </row>
    <row r="860" spans="1:17" x14ac:dyDescent="0.35">
      <c r="A860" s="145"/>
      <c r="B860" s="145"/>
      <c r="C860" s="145"/>
      <c r="D860" s="145"/>
      <c r="E860" s="145" t="str">
        <f t="shared" si="59"/>
        <v/>
      </c>
      <c r="F860" s="145"/>
      <c r="G860" s="145"/>
      <c r="H860" s="145"/>
      <c r="I860" s="145"/>
      <c r="J860" s="145"/>
      <c r="K860" s="145"/>
      <c r="L860" s="145" t="str">
        <v>AOM_001498$Preformulated Feed--Sheep Meal</v>
      </c>
      <c r="M860" s="145" t="str" cm="1">
        <f t="array" ref="M860:N860">IF(L860&lt;&gt;"",_xlfn.TEXTSPLIT(L860, "$"),"")</f>
        <v>AOM_001498</v>
      </c>
      <c r="N860" s="145" t="str">
        <v>Preformulated Feed--Sheep Meal</v>
      </c>
      <c r="O860" s="145" t="str" cm="1">
        <f t="array" ref="O860">IF(L860&lt;&gt;"",_xlfn.CHOOSECOLS(_xlfn.TEXTSPLIT(N860,"--"),1),"")</f>
        <v>Preformulated Feed</v>
      </c>
      <c r="P860" s="145" t="str" cm="1">
        <f t="array" ref="P860">IF(L860&lt;&gt;"",IFERROR(_xlfn.CHOOSECOLS(_xlfn.TEXTSPLIT(N860,"--"),2),""),"")</f>
        <v>Sheep Meal</v>
      </c>
      <c r="Q860" s="145" t="str">
        <f t="shared" si="60"/>
        <v/>
      </c>
    </row>
    <row r="861" spans="1:17" x14ac:dyDescent="0.35">
      <c r="A861" s="144"/>
      <c r="B861" s="144"/>
      <c r="C861" s="144"/>
      <c r="D861" s="144"/>
      <c r="E861" s="144" t="str">
        <f t="shared" si="59"/>
        <v/>
      </c>
      <c r="F861" s="144"/>
      <c r="G861" s="144"/>
      <c r="H861" s="144"/>
      <c r="I861" s="144"/>
      <c r="J861" s="144"/>
      <c r="K861" s="144"/>
      <c r="L861" s="144" t="str">
        <v>AOM_001496$Preformulated Feed--Starter Diet</v>
      </c>
      <c r="M861" s="144" t="str" cm="1">
        <f t="array" ref="M861:N861">IF(L861&lt;&gt;"",_xlfn.TEXTSPLIT(L861, "$"),"")</f>
        <v>AOM_001496</v>
      </c>
      <c r="N861" s="144" t="str">
        <v>Preformulated Feed--Starter Diet</v>
      </c>
      <c r="O861" s="144" t="str" cm="1">
        <f t="array" ref="O861">IF(L861&lt;&gt;"",_xlfn.CHOOSECOLS(_xlfn.TEXTSPLIT(N861,"--"),1),"")</f>
        <v>Preformulated Feed</v>
      </c>
      <c r="P861" s="144" t="str" cm="1">
        <f t="array" ref="P861">IF(L861&lt;&gt;"",IFERROR(_xlfn.CHOOSECOLS(_xlfn.TEXTSPLIT(N861,"--"),2),""),"")</f>
        <v>Starter Diet</v>
      </c>
      <c r="Q861" s="144" t="str">
        <f t="shared" si="60"/>
        <v/>
      </c>
    </row>
    <row r="862" spans="1:17" x14ac:dyDescent="0.35">
      <c r="A862" s="145"/>
      <c r="B862" s="145"/>
      <c r="C862" s="145"/>
      <c r="D862" s="145"/>
      <c r="E862" s="145" t="str">
        <f t="shared" si="59"/>
        <v/>
      </c>
      <c r="F862" s="145"/>
      <c r="G862" s="145"/>
      <c r="H862" s="145"/>
      <c r="I862" s="145"/>
      <c r="J862" s="145"/>
      <c r="K862" s="145"/>
      <c r="L862" s="145" t="str">
        <v>AOM_001502$Preformulated Feed--Swine Mix</v>
      </c>
      <c r="M862" s="145" t="str" cm="1">
        <f t="array" ref="M862:N862">IF(L862&lt;&gt;"",_xlfn.TEXTSPLIT(L862, "$"),"")</f>
        <v>AOM_001502</v>
      </c>
      <c r="N862" s="145" t="str">
        <v>Preformulated Feed--Swine Mix</v>
      </c>
      <c r="O862" s="145" t="str" cm="1">
        <f t="array" ref="O862">IF(L862&lt;&gt;"",_xlfn.CHOOSECOLS(_xlfn.TEXTSPLIT(N862,"--"),1),"")</f>
        <v>Preformulated Feed</v>
      </c>
      <c r="P862" s="145" t="str" cm="1">
        <f t="array" ref="P862">IF(L862&lt;&gt;"",IFERROR(_xlfn.CHOOSECOLS(_xlfn.TEXTSPLIT(N862,"--"),2),""),"")</f>
        <v>Swine Mix</v>
      </c>
      <c r="Q862" s="145" t="str">
        <f t="shared" si="60"/>
        <v/>
      </c>
    </row>
    <row r="863" spans="1:17" x14ac:dyDescent="0.35">
      <c r="A863" s="144"/>
      <c r="B863" s="144"/>
      <c r="C863" s="144"/>
      <c r="D863" s="144"/>
      <c r="E863" s="144" t="str">
        <f t="shared" si="59"/>
        <v/>
      </c>
      <c r="F863" s="144"/>
      <c r="G863" s="144"/>
      <c r="H863" s="144"/>
      <c r="I863" s="144"/>
      <c r="J863" s="144"/>
      <c r="K863" s="144"/>
      <c r="L863" s="144" t="str">
        <v>AOM_000804$Preformulated Feed--Total Mixed Ration</v>
      </c>
      <c r="M863" s="144" t="str" cm="1">
        <f t="array" ref="M863:N863">IF(L863&lt;&gt;"",_xlfn.TEXTSPLIT(L863, "$"),"")</f>
        <v>AOM_000804</v>
      </c>
      <c r="N863" s="144" t="str">
        <v>Preformulated Feed--Total Mixed Ration</v>
      </c>
      <c r="O863" s="144" t="str" cm="1">
        <f t="array" ref="O863">IF(L863&lt;&gt;"",_xlfn.CHOOSECOLS(_xlfn.TEXTSPLIT(N863,"--"),1),"")</f>
        <v>Preformulated Feed</v>
      </c>
      <c r="P863" s="144" t="str" cm="1">
        <f t="array" ref="P863">IF(L863&lt;&gt;"",IFERROR(_xlfn.CHOOSECOLS(_xlfn.TEXTSPLIT(N863,"--"),2),""),"")</f>
        <v>Total Mixed Ration</v>
      </c>
      <c r="Q863" s="144" t="str">
        <f t="shared" si="60"/>
        <v/>
      </c>
    </row>
    <row r="864" spans="1:17" x14ac:dyDescent="0.35">
      <c r="A864" s="145"/>
      <c r="B864" s="145"/>
      <c r="C864" s="145"/>
      <c r="D864" s="145"/>
      <c r="E864" s="145" t="str">
        <f t="shared" si="59"/>
        <v/>
      </c>
      <c r="F864" s="145"/>
      <c r="G864" s="145"/>
      <c r="H864" s="145"/>
      <c r="I864" s="145"/>
      <c r="J864" s="145"/>
      <c r="K864" s="145"/>
      <c r="L864" s="145" t="str">
        <v>AOM_001377$Supplement--Amino Acid--Methionine</v>
      </c>
      <c r="M864" s="145" t="str" cm="1">
        <f t="array" ref="M864:N864">IF(L864&lt;&gt;"",_xlfn.TEXTSPLIT(L864, "$"),"")</f>
        <v>AOM_001377</v>
      </c>
      <c r="N864" s="145" t="str">
        <v>Supplement--Amino Acid--Methionine</v>
      </c>
      <c r="O864" s="145" t="str" cm="1">
        <f t="array" ref="O864">IF(L864&lt;&gt;"",_xlfn.CHOOSECOLS(_xlfn.TEXTSPLIT(N864,"--"),1),"")</f>
        <v>Supplement</v>
      </c>
      <c r="P864" s="145" t="str" cm="1">
        <f t="array" ref="P864">IF(L864&lt;&gt;"",IFERROR(_xlfn.CHOOSECOLS(_xlfn.TEXTSPLIT(N864,"--"),2),""),"")</f>
        <v>Amino Acid</v>
      </c>
      <c r="Q864" s="145" t="str">
        <f t="shared" si="60"/>
        <v>Methionine</v>
      </c>
    </row>
    <row r="865" spans="1:17" x14ac:dyDescent="0.35">
      <c r="A865" s="144"/>
      <c r="B865" s="144"/>
      <c r="C865" s="144"/>
      <c r="D865" s="144"/>
      <c r="E865" s="144" t="str">
        <f t="shared" si="59"/>
        <v/>
      </c>
      <c r="F865" s="144"/>
      <c r="G865" s="144"/>
      <c r="H865" s="144"/>
      <c r="I865" s="144"/>
      <c r="J865" s="144"/>
      <c r="K865" s="144"/>
      <c r="L865" s="144" t="str">
        <v>AOM_001377$Supplement--Amino Acid--DL-Methionine</v>
      </c>
      <c r="M865" s="144" t="str" cm="1">
        <f t="array" ref="M865:N865">IF(L865&lt;&gt;"",_xlfn.TEXTSPLIT(L865, "$"),"")</f>
        <v>AOM_001377</v>
      </c>
      <c r="N865" s="144" t="str">
        <v>Supplement--Amino Acid--DL-Methionine</v>
      </c>
      <c r="O865" s="144" t="str" cm="1">
        <f t="array" ref="O865">IF(L865&lt;&gt;"",_xlfn.CHOOSECOLS(_xlfn.TEXTSPLIT(N865,"--"),1),"")</f>
        <v>Supplement</v>
      </c>
      <c r="P865" s="144" t="str" cm="1">
        <f t="array" ref="P865">IF(L865&lt;&gt;"",IFERROR(_xlfn.CHOOSECOLS(_xlfn.TEXTSPLIT(N865,"--"),2),""),"")</f>
        <v>Amino Acid</v>
      </c>
      <c r="Q865" s="144" t="str">
        <f t="shared" si="60"/>
        <v>DL-Methionine</v>
      </c>
    </row>
    <row r="866" spans="1:17" x14ac:dyDescent="0.35">
      <c r="A866" s="145"/>
      <c r="B866" s="145"/>
      <c r="C866" s="145"/>
      <c r="D866" s="145"/>
      <c r="E866" s="145" t="str">
        <f t="shared" si="59"/>
        <v/>
      </c>
      <c r="F866" s="145"/>
      <c r="G866" s="145"/>
      <c r="H866" s="145"/>
      <c r="I866" s="145"/>
      <c r="J866" s="145"/>
      <c r="K866" s="145"/>
      <c r="L866" s="145" t="str">
        <v>AOM_001377$Supplement--Amino Acid--L-Methionine</v>
      </c>
      <c r="M866" s="145" t="str" cm="1">
        <f t="array" ref="M866:N866">IF(L866&lt;&gt;"",_xlfn.TEXTSPLIT(L866, "$"),"")</f>
        <v>AOM_001377</v>
      </c>
      <c r="N866" s="145" t="str">
        <v>Supplement--Amino Acid--L-Methionine</v>
      </c>
      <c r="O866" s="145" t="str" cm="1">
        <f t="array" ref="O866">IF(L866&lt;&gt;"",_xlfn.CHOOSECOLS(_xlfn.TEXTSPLIT(N866,"--"),1),"")</f>
        <v>Supplement</v>
      </c>
      <c r="P866" s="145" t="str" cm="1">
        <f t="array" ref="P866">IF(L866&lt;&gt;"",IFERROR(_xlfn.CHOOSECOLS(_xlfn.TEXTSPLIT(N866,"--"),2),""),"")</f>
        <v>Amino Acid</v>
      </c>
      <c r="Q866" s="145" t="str">
        <f t="shared" si="60"/>
        <v>L-Methionine</v>
      </c>
    </row>
    <row r="867" spans="1:17" x14ac:dyDescent="0.35">
      <c r="A867" s="144"/>
      <c r="B867" s="144"/>
      <c r="C867" s="144"/>
      <c r="D867" s="144"/>
      <c r="E867" s="144" t="str">
        <f t="shared" si="59"/>
        <v/>
      </c>
      <c r="F867" s="144"/>
      <c r="G867" s="144"/>
      <c r="H867" s="144"/>
      <c r="I867" s="144"/>
      <c r="J867" s="144"/>
      <c r="K867" s="144"/>
      <c r="L867" s="144" t="str">
        <v>AOM_000738$Supplement--Amino Acid--Threonine</v>
      </c>
      <c r="M867" s="144" t="str" cm="1">
        <f t="array" ref="M867:N867">IF(L867&lt;&gt;"",_xlfn.TEXTSPLIT(L867, "$"),"")</f>
        <v>AOM_000738</v>
      </c>
      <c r="N867" s="144" t="str">
        <v>Supplement--Amino Acid--Threonine</v>
      </c>
      <c r="O867" s="144" t="str" cm="1">
        <f t="array" ref="O867">IF(L867&lt;&gt;"",_xlfn.CHOOSECOLS(_xlfn.TEXTSPLIT(N867,"--"),1),"")</f>
        <v>Supplement</v>
      </c>
      <c r="P867" s="144" t="str" cm="1">
        <f t="array" ref="P867">IF(L867&lt;&gt;"",IFERROR(_xlfn.CHOOSECOLS(_xlfn.TEXTSPLIT(N867,"--"),2),""),"")</f>
        <v>Amino Acid</v>
      </c>
      <c r="Q867" s="144" t="str">
        <f t="shared" si="60"/>
        <v>Threonine</v>
      </c>
    </row>
    <row r="868" spans="1:17" x14ac:dyDescent="0.35">
      <c r="A868" s="145"/>
      <c r="B868" s="145"/>
      <c r="C868" s="145"/>
      <c r="D868" s="145"/>
      <c r="E868" s="145" t="str">
        <f t="shared" si="59"/>
        <v/>
      </c>
      <c r="F868" s="145"/>
      <c r="G868" s="145"/>
      <c r="H868" s="145"/>
      <c r="I868" s="145"/>
      <c r="J868" s="145"/>
      <c r="K868" s="145"/>
      <c r="L868" s="145" t="str">
        <v>AOM_000738$Supplement--Amino Acid--L-Threonine</v>
      </c>
      <c r="M868" s="145" t="str" cm="1">
        <f t="array" ref="M868:N868">IF(L868&lt;&gt;"",_xlfn.TEXTSPLIT(L868, "$"),"")</f>
        <v>AOM_000738</v>
      </c>
      <c r="N868" s="145" t="str">
        <v>Supplement--Amino Acid--L-Threonine</v>
      </c>
      <c r="O868" s="145" t="str" cm="1">
        <f t="array" ref="O868">IF(L868&lt;&gt;"",_xlfn.CHOOSECOLS(_xlfn.TEXTSPLIT(N868,"--"),1),"")</f>
        <v>Supplement</v>
      </c>
      <c r="P868" s="145" t="str" cm="1">
        <f t="array" ref="P868">IF(L868&lt;&gt;"",IFERROR(_xlfn.CHOOSECOLS(_xlfn.TEXTSPLIT(N868,"--"),2),""),"")</f>
        <v>Amino Acid</v>
      </c>
      <c r="Q868" s="145" t="str">
        <f t="shared" si="60"/>
        <v>L-Threonine</v>
      </c>
    </row>
    <row r="869" spans="1:17" x14ac:dyDescent="0.35">
      <c r="A869" s="144"/>
      <c r="B869" s="144"/>
      <c r="C869" s="144"/>
      <c r="D869" s="144"/>
      <c r="E869" s="144" t="str">
        <f t="shared" si="59"/>
        <v/>
      </c>
      <c r="F869" s="144"/>
      <c r="G869" s="144"/>
      <c r="H869" s="144"/>
      <c r="I869" s="144"/>
      <c r="J869" s="144"/>
      <c r="K869" s="144"/>
      <c r="L869" s="144" t="str">
        <v>AOM_000739$Supplement--Amino Acid--Lysine</v>
      </c>
      <c r="M869" s="144" t="str" cm="1">
        <f t="array" ref="M869:N869">IF(L869&lt;&gt;"",_xlfn.TEXTSPLIT(L869, "$"),"")</f>
        <v>AOM_000739</v>
      </c>
      <c r="N869" s="144" t="str">
        <v>Supplement--Amino Acid--Lysine</v>
      </c>
      <c r="O869" s="144" t="str" cm="1">
        <f t="array" ref="O869">IF(L869&lt;&gt;"",_xlfn.CHOOSECOLS(_xlfn.TEXTSPLIT(N869,"--"),1),"")</f>
        <v>Supplement</v>
      </c>
      <c r="P869" s="144" t="str" cm="1">
        <f t="array" ref="P869">IF(L869&lt;&gt;"",IFERROR(_xlfn.CHOOSECOLS(_xlfn.TEXTSPLIT(N869,"--"),2),""),"")</f>
        <v>Amino Acid</v>
      </c>
      <c r="Q869" s="144" t="str">
        <f t="shared" si="60"/>
        <v>Lysine</v>
      </c>
    </row>
    <row r="870" spans="1:17" x14ac:dyDescent="0.35">
      <c r="A870" s="145"/>
      <c r="B870" s="145"/>
      <c r="C870" s="145"/>
      <c r="D870" s="145"/>
      <c r="E870" s="145" t="str">
        <f t="shared" si="59"/>
        <v/>
      </c>
      <c r="F870" s="145"/>
      <c r="G870" s="145"/>
      <c r="H870" s="145"/>
      <c r="I870" s="145"/>
      <c r="J870" s="145"/>
      <c r="K870" s="145"/>
      <c r="L870" s="145" t="str">
        <v>AOM_000739$Supplement--Amino Acid--L-Lysine</v>
      </c>
      <c r="M870" s="145" t="str" cm="1">
        <f t="array" ref="M870:N870">IF(L870&lt;&gt;"",_xlfn.TEXTSPLIT(L870, "$"),"")</f>
        <v>AOM_000739</v>
      </c>
      <c r="N870" s="145" t="str">
        <v>Supplement--Amino Acid--L-Lysine</v>
      </c>
      <c r="O870" s="145" t="str" cm="1">
        <f t="array" ref="O870">IF(L870&lt;&gt;"",_xlfn.CHOOSECOLS(_xlfn.TEXTSPLIT(N870,"--"),1),"")</f>
        <v>Supplement</v>
      </c>
      <c r="P870" s="145" t="str" cm="1">
        <f t="array" ref="P870">IF(L870&lt;&gt;"",IFERROR(_xlfn.CHOOSECOLS(_xlfn.TEXTSPLIT(N870,"--"),2),""),"")</f>
        <v>Amino Acid</v>
      </c>
      <c r="Q870" s="145" t="str">
        <f t="shared" si="60"/>
        <v>L-Lysine</v>
      </c>
    </row>
    <row r="871" spans="1:17" x14ac:dyDescent="0.35">
      <c r="A871" s="144"/>
      <c r="B871" s="144"/>
      <c r="C871" s="144"/>
      <c r="D871" s="144"/>
      <c r="E871" s="144" t="str">
        <f t="shared" si="59"/>
        <v/>
      </c>
      <c r="F871" s="144"/>
      <c r="G871" s="144"/>
      <c r="H871" s="144"/>
      <c r="I871" s="144"/>
      <c r="J871" s="144"/>
      <c r="K871" s="144"/>
      <c r="L871" s="144" t="str">
        <v>AOM_000739$Supplement--Amino Acid--L-Lysine Synthetic</v>
      </c>
      <c r="M871" s="144" t="str" cm="1">
        <f t="array" ref="M871:N871">IF(L871&lt;&gt;"",_xlfn.TEXTSPLIT(L871, "$"),"")</f>
        <v>AOM_000739</v>
      </c>
      <c r="N871" s="144" t="str">
        <v>Supplement--Amino Acid--L-Lysine Synthetic</v>
      </c>
      <c r="O871" s="144" t="str" cm="1">
        <f t="array" ref="O871">IF(L871&lt;&gt;"",_xlfn.CHOOSECOLS(_xlfn.TEXTSPLIT(N871,"--"),1),"")</f>
        <v>Supplement</v>
      </c>
      <c r="P871" s="144" t="str" cm="1">
        <f t="array" ref="P871">IF(L871&lt;&gt;"",IFERROR(_xlfn.CHOOSECOLS(_xlfn.TEXTSPLIT(N871,"--"),2),""),"")</f>
        <v>Amino Acid</v>
      </c>
      <c r="Q871" s="144" t="str">
        <f t="shared" si="60"/>
        <v>L-Lysine Synthetic</v>
      </c>
    </row>
    <row r="872" spans="1:17" x14ac:dyDescent="0.35">
      <c r="A872" s="145"/>
      <c r="B872" s="145"/>
      <c r="C872" s="145"/>
      <c r="D872" s="145"/>
      <c r="E872" s="145" t="str">
        <f t="shared" si="59"/>
        <v/>
      </c>
      <c r="F872" s="145"/>
      <c r="G872" s="145"/>
      <c r="H872" s="145"/>
      <c r="I872" s="145"/>
      <c r="J872" s="145"/>
      <c r="K872" s="145"/>
      <c r="L872" s="145" t="str">
        <v>AOM_000740$Supplement--Amino Acid--Lysine - HCl</v>
      </c>
      <c r="M872" s="145" t="str" cm="1">
        <f t="array" ref="M872:N872">IF(L872&lt;&gt;"",_xlfn.TEXTSPLIT(L872, "$"),"")</f>
        <v>AOM_000740</v>
      </c>
      <c r="N872" s="145" t="str">
        <v>Supplement--Amino Acid--Lysine - HCl</v>
      </c>
      <c r="O872" s="145" t="str" cm="1">
        <f t="array" ref="O872">IF(L872&lt;&gt;"",_xlfn.CHOOSECOLS(_xlfn.TEXTSPLIT(N872,"--"),1),"")</f>
        <v>Supplement</v>
      </c>
      <c r="P872" s="145" t="str" cm="1">
        <f t="array" ref="P872">IF(L872&lt;&gt;"",IFERROR(_xlfn.CHOOSECOLS(_xlfn.TEXTSPLIT(N872,"--"),2),""),"")</f>
        <v>Amino Acid</v>
      </c>
      <c r="Q872" s="145" t="str">
        <f t="shared" si="60"/>
        <v>Lysine - HCl</v>
      </c>
    </row>
    <row r="873" spans="1:17" x14ac:dyDescent="0.35">
      <c r="A873" s="144"/>
      <c r="B873" s="144"/>
      <c r="C873" s="144"/>
      <c r="D873" s="144"/>
      <c r="E873" s="144" t="str">
        <f t="shared" si="59"/>
        <v/>
      </c>
      <c r="F873" s="144"/>
      <c r="G873" s="144"/>
      <c r="H873" s="144"/>
      <c r="I873" s="144"/>
      <c r="J873" s="144"/>
      <c r="K873" s="144"/>
      <c r="L873" s="144" t="str">
        <v>AOM_000740$Supplement--Amino Acid--Lysine Hydrochloride</v>
      </c>
      <c r="M873" s="144" t="str" cm="1">
        <f t="array" ref="M873:N873">IF(L873&lt;&gt;"",_xlfn.TEXTSPLIT(L873, "$"),"")</f>
        <v>AOM_000740</v>
      </c>
      <c r="N873" s="144" t="str">
        <v>Supplement--Amino Acid--Lysine Hydrochloride</v>
      </c>
      <c r="O873" s="144" t="str" cm="1">
        <f t="array" ref="O873">IF(L873&lt;&gt;"",_xlfn.CHOOSECOLS(_xlfn.TEXTSPLIT(N873,"--"),1),"")</f>
        <v>Supplement</v>
      </c>
      <c r="P873" s="144" t="str" cm="1">
        <f t="array" ref="P873">IF(L873&lt;&gt;"",IFERROR(_xlfn.CHOOSECOLS(_xlfn.TEXTSPLIT(N873,"--"),2),""),"")</f>
        <v>Amino Acid</v>
      </c>
      <c r="Q873" s="144" t="str">
        <f t="shared" si="60"/>
        <v>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Acid--L-Lysine Hydrochloride</v>
      </c>
      <c r="M874" s="145" t="str" cm="1">
        <f t="array" ref="M874:N874">IF(L874&lt;&gt;"",_xlfn.TEXTSPLIT(L874, "$"),"")</f>
        <v>AOM_000740</v>
      </c>
      <c r="N874" s="145" t="str">
        <v>Supplement--Amino Acid--L-Lysine Hydrochloride</v>
      </c>
      <c r="O874" s="145" t="str" cm="1">
        <f t="array" ref="O874">IF(L874&lt;&gt;"",_xlfn.CHOOSECOLS(_xlfn.TEXTSPLIT(N874,"--"),1),"")</f>
        <v>Supplement</v>
      </c>
      <c r="P874" s="145" t="str" cm="1">
        <f t="array" ref="P874">IF(L874&lt;&gt;"",IFERROR(_xlfn.CHOOSECOLS(_xlfn.TEXTSPLIT(N874,"--"),2),""),"")</f>
        <v>Amino Acid</v>
      </c>
      <c r="Q874" s="145" t="str">
        <f t="shared" si="60"/>
        <v>L-Lysine Hydrochloride</v>
      </c>
    </row>
    <row r="875" spans="1:17" x14ac:dyDescent="0.35">
      <c r="A875" s="144"/>
      <c r="B875" s="144"/>
      <c r="C875" s="144"/>
      <c r="D875" s="144"/>
      <c r="E875" s="144" t="str">
        <f t="shared" si="59"/>
        <v/>
      </c>
      <c r="F875" s="144"/>
      <c r="G875" s="144"/>
      <c r="H875" s="144"/>
      <c r="I875" s="144"/>
      <c r="J875" s="144"/>
      <c r="K875" s="144"/>
      <c r="L875" s="144" t="str">
        <v>AOM_000740$Supplement--Amino Acid--Biolysine</v>
      </c>
      <c r="M875" s="144" t="str" cm="1">
        <f t="array" ref="M875:N875">IF(L875&lt;&gt;"",_xlfn.TEXTSPLIT(L875, "$"),"")</f>
        <v>AOM_000740</v>
      </c>
      <c r="N875" s="144" t="str">
        <v>Supplement--Amino Acid--Biolysine</v>
      </c>
      <c r="O875" s="144" t="str" cm="1">
        <f t="array" ref="O875">IF(L875&lt;&gt;"",_xlfn.CHOOSECOLS(_xlfn.TEXTSPLIT(N875,"--"),1),"")</f>
        <v>Supplement</v>
      </c>
      <c r="P875" s="144" t="str" cm="1">
        <f t="array" ref="P875">IF(L875&lt;&gt;"",IFERROR(_xlfn.CHOOSECOLS(_xlfn.TEXTSPLIT(N875,"--"),2),""),"")</f>
        <v>Amino Acid</v>
      </c>
      <c r="Q875" s="144" t="str">
        <f t="shared" si="60"/>
        <v>Biolysine</v>
      </c>
    </row>
    <row r="876" spans="1:17" x14ac:dyDescent="0.35">
      <c r="A876" s="145"/>
      <c r="B876" s="145"/>
      <c r="C876" s="145"/>
      <c r="D876" s="145"/>
      <c r="E876" s="145" t="str">
        <f t="shared" si="59"/>
        <v/>
      </c>
      <c r="F876" s="145"/>
      <c r="G876" s="145"/>
      <c r="H876" s="145"/>
      <c r="I876" s="145"/>
      <c r="J876" s="145"/>
      <c r="K876" s="145"/>
      <c r="L876" s="145" t="str">
        <v>AOM_001433$Supplement--Amino Acid--Tryptophan</v>
      </c>
      <c r="M876" s="145" t="str" cm="1">
        <f t="array" ref="M876:N876">IF(L876&lt;&gt;"",_xlfn.TEXTSPLIT(L876, "$"),"")</f>
        <v>AOM_001433</v>
      </c>
      <c r="N876" s="145" t="str">
        <v>Supplement--Amino Acid--Tryptophan</v>
      </c>
      <c r="O876" s="145" t="str" cm="1">
        <f t="array" ref="O876">IF(L876&lt;&gt;"",_xlfn.CHOOSECOLS(_xlfn.TEXTSPLIT(N876,"--"),1),"")</f>
        <v>Supplement</v>
      </c>
      <c r="P876" s="145" t="str" cm="1">
        <f t="array" ref="P876">IF(L876&lt;&gt;"",IFERROR(_xlfn.CHOOSECOLS(_xlfn.TEXTSPLIT(N876,"--"),2),""),"")</f>
        <v>Amino Acid</v>
      </c>
      <c r="Q876" s="145" t="str">
        <f t="shared" si="60"/>
        <v>Tryptophan</v>
      </c>
    </row>
    <row r="877" spans="1:17" x14ac:dyDescent="0.35">
      <c r="A877" s="144"/>
      <c r="B877" s="144"/>
      <c r="C877" s="144"/>
      <c r="D877" s="144"/>
      <c r="E877" s="144" t="str">
        <f t="shared" si="59"/>
        <v/>
      </c>
      <c r="F877" s="144"/>
      <c r="G877" s="144"/>
      <c r="H877" s="144"/>
      <c r="I877" s="144"/>
      <c r="J877" s="144"/>
      <c r="K877" s="144"/>
      <c r="L877" s="144" t="str">
        <v>AOM_001578$Supplement--Carbohydrate--Dextrin</v>
      </c>
      <c r="M877" s="144" t="str" cm="1">
        <f t="array" ref="M877:N877">IF(L877&lt;&gt;"",_xlfn.TEXTSPLIT(L877, "$"),"")</f>
        <v>AOM_001578</v>
      </c>
      <c r="N877" s="144" t="str">
        <v>Supplement--Carbohydrate--Dextrin</v>
      </c>
      <c r="O877" s="144" t="str" cm="1">
        <f t="array" ref="O877">IF(L877&lt;&gt;"",_xlfn.CHOOSECOLS(_xlfn.TEXTSPLIT(N877,"--"),1),"")</f>
        <v>Supplement</v>
      </c>
      <c r="P877" s="144" t="str" cm="1">
        <f t="array" ref="P877">IF(L877&lt;&gt;"",IFERROR(_xlfn.CHOOSECOLS(_xlfn.TEXTSPLIT(N877,"--"),2),""),"")</f>
        <v>Carbohydrate</v>
      </c>
      <c r="Q877" s="144" t="str">
        <f t="shared" si="60"/>
        <v>Dextrin</v>
      </c>
    </row>
    <row r="878" spans="1:17" x14ac:dyDescent="0.35">
      <c r="A878" s="145"/>
      <c r="B878" s="145"/>
      <c r="C878" s="145"/>
      <c r="D878" s="145"/>
      <c r="E878" s="145" t="str">
        <f t="shared" si="59"/>
        <v/>
      </c>
      <c r="F878" s="145"/>
      <c r="G878" s="145"/>
      <c r="H878" s="145"/>
      <c r="I878" s="145"/>
      <c r="J878" s="145"/>
      <c r="K878" s="145"/>
      <c r="L878" s="145" t="str">
        <v>AOM_000751$Supplement--Enzyme</v>
      </c>
      <c r="M878" s="145" t="str" cm="1">
        <f t="array" ref="M878:N878">IF(L878&lt;&gt;"",_xlfn.TEXTSPLIT(L878, "$"),"")</f>
        <v>AOM_000751</v>
      </c>
      <c r="N878" s="145" t="str">
        <v>Supplement--Enzyme</v>
      </c>
      <c r="O878" s="145" t="str" cm="1">
        <f t="array" ref="O878">IF(L878&lt;&gt;"",_xlfn.CHOOSECOLS(_xlfn.TEXTSPLIT(N878,"--"),1),"")</f>
        <v>Supplement</v>
      </c>
      <c r="P878" s="145" t="str" cm="1">
        <f t="array" ref="P878">IF(L878&lt;&gt;"",IFERROR(_xlfn.CHOOSECOLS(_xlfn.TEXTSPLIT(N878,"--"),2),""),"")</f>
        <v>Enzyme</v>
      </c>
      <c r="Q878" s="145" t="str">
        <f t="shared" si="60"/>
        <v/>
      </c>
    </row>
    <row r="879" spans="1:17" x14ac:dyDescent="0.35">
      <c r="A879" s="144"/>
      <c r="B879" s="144"/>
      <c r="C879" s="144"/>
      <c r="D879" s="144"/>
      <c r="E879" s="144" t="str">
        <f t="shared" si="59"/>
        <v/>
      </c>
      <c r="F879" s="144"/>
      <c r="G879" s="144"/>
      <c r="H879" s="144"/>
      <c r="I879" s="144"/>
      <c r="J879" s="144"/>
      <c r="K879" s="144"/>
      <c r="L879" s="144" t="str">
        <v>AOM_000748$Supplement--Enzyme--Asperozym (Fibrolytic Enzymes)</v>
      </c>
      <c r="M879" s="144" t="str" cm="1">
        <f t="array" ref="M879:N879">IF(L879&lt;&gt;"",_xlfn.TEXTSPLIT(L879, "$"),"")</f>
        <v>AOM_000748</v>
      </c>
      <c r="N879" s="144" t="str">
        <v>Supplement--Enzyme--Asperozym (Fibrolytic Enzymes)</v>
      </c>
      <c r="O879" s="144" t="str" cm="1">
        <f t="array" ref="O879">IF(L879&lt;&gt;"",_xlfn.CHOOSECOLS(_xlfn.TEXTSPLIT(N879,"--"),1),"")</f>
        <v>Supplement</v>
      </c>
      <c r="P879" s="144" t="str" cm="1">
        <f t="array" ref="P879">IF(L879&lt;&gt;"",IFERROR(_xlfn.CHOOSECOLS(_xlfn.TEXTSPLIT(N879,"--"),2),""),"")</f>
        <v>Enzyme</v>
      </c>
      <c r="Q879" s="144" t="str">
        <f t="shared" si="60"/>
        <v>Asperozym (Fibrolytic Enzymes)</v>
      </c>
    </row>
    <row r="880" spans="1:17" x14ac:dyDescent="0.35">
      <c r="A880" s="145"/>
      <c r="B880" s="145"/>
      <c r="C880" s="145"/>
      <c r="D880" s="145"/>
      <c r="E880" s="145" t="str">
        <f t="shared" si="59"/>
        <v/>
      </c>
      <c r="F880" s="145"/>
      <c r="G880" s="145"/>
      <c r="H880" s="145"/>
      <c r="I880" s="145"/>
      <c r="J880" s="145"/>
      <c r="K880" s="145"/>
      <c r="L880" s="145" t="str">
        <v>AOM_000748$Supplement--Enzyme--Asperozym Fibrolytic</v>
      </c>
      <c r="M880" s="145" t="str" cm="1">
        <f t="array" ref="M880:N880">IF(L880&lt;&gt;"",_xlfn.TEXTSPLIT(L880, "$"),"")</f>
        <v>AOM_000748</v>
      </c>
      <c r="N880" s="145" t="str">
        <v>Supplement--Enzyme--Asperozym Fibrolytic</v>
      </c>
      <c r="O880" s="145" t="str" cm="1">
        <f t="array" ref="O880">IF(L880&lt;&gt;"",_xlfn.CHOOSECOLS(_xlfn.TEXTSPLIT(N880,"--"),1),"")</f>
        <v>Supplement</v>
      </c>
      <c r="P880" s="145" t="str" cm="1">
        <f t="array" ref="P880">IF(L880&lt;&gt;"",IFERROR(_xlfn.CHOOSECOLS(_xlfn.TEXTSPLIT(N880,"--"),2),""),"")</f>
        <v>Enzyme</v>
      </c>
      <c r="Q880" s="145" t="str">
        <f t="shared" si="60"/>
        <v>Asperozym Fibrolytic</v>
      </c>
    </row>
    <row r="881" spans="1:17" x14ac:dyDescent="0.35">
      <c r="A881" s="144"/>
      <c r="B881" s="144"/>
      <c r="C881" s="144"/>
      <c r="D881" s="144"/>
      <c r="E881" s="144" t="str">
        <f t="shared" si="59"/>
        <v/>
      </c>
      <c r="F881" s="144"/>
      <c r="G881" s="144"/>
      <c r="H881" s="144"/>
      <c r="I881" s="144"/>
      <c r="J881" s="144"/>
      <c r="K881" s="144"/>
      <c r="L881" s="144" t="str">
        <v>AOM_000749$Supplement--Enzyme--Axtra XAP</v>
      </c>
      <c r="M881" s="144" t="str" cm="1">
        <f t="array" ref="M881:N881">IF(L881&lt;&gt;"",_xlfn.TEXTSPLIT(L881, "$"),"")</f>
        <v>AOM_000749</v>
      </c>
      <c r="N881" s="144" t="str">
        <v>Supplement--Enzyme--Axtra XAP</v>
      </c>
      <c r="O881" s="144" t="str" cm="1">
        <f t="array" ref="O881">IF(L881&lt;&gt;"",_xlfn.CHOOSECOLS(_xlfn.TEXTSPLIT(N881,"--"),1),"")</f>
        <v>Supplement</v>
      </c>
      <c r="P881" s="144" t="str" cm="1">
        <f t="array" ref="P881">IF(L881&lt;&gt;"",IFERROR(_xlfn.CHOOSECOLS(_xlfn.TEXTSPLIT(N881,"--"),2),""),"")</f>
        <v>Enzyme</v>
      </c>
      <c r="Q881" s="144" t="str">
        <f t="shared" si="60"/>
        <v>Axtra XAP</v>
      </c>
    </row>
    <row r="882" spans="1:17" x14ac:dyDescent="0.35">
      <c r="A882" s="145"/>
      <c r="B882" s="145"/>
      <c r="C882" s="145"/>
      <c r="D882" s="145"/>
      <c r="E882" s="145" t="str">
        <f t="shared" si="59"/>
        <v/>
      </c>
      <c r="F882" s="145"/>
      <c r="G882" s="145"/>
      <c r="H882" s="145"/>
      <c r="I882" s="145"/>
      <c r="J882" s="145"/>
      <c r="K882" s="145"/>
      <c r="L882" s="145" t="str">
        <v>AOM_000750$Supplement--Enzyme--Phytase</v>
      </c>
      <c r="M882" s="145" t="str" cm="1">
        <f t="array" ref="M882:N882">IF(L882&lt;&gt;"",_xlfn.TEXTSPLIT(L882, "$"),"")</f>
        <v>AOM_000750</v>
      </c>
      <c r="N882" s="145" t="str">
        <v>Supplement--Enzyme--Phytase</v>
      </c>
      <c r="O882" s="145" t="str" cm="1">
        <f t="array" ref="O882">IF(L882&lt;&gt;"",_xlfn.CHOOSECOLS(_xlfn.TEXTSPLIT(N882,"--"),1),"")</f>
        <v>Supplement</v>
      </c>
      <c r="P882" s="145" t="str" cm="1">
        <f t="array" ref="P882">IF(L882&lt;&gt;"",IFERROR(_xlfn.CHOOSECOLS(_xlfn.TEXTSPLIT(N882,"--"),2),""),"")</f>
        <v>Enzyme</v>
      </c>
      <c r="Q882" s="145" t="str">
        <f t="shared" si="60"/>
        <v>Phytase</v>
      </c>
    </row>
    <row r="883" spans="1:17" x14ac:dyDescent="0.35">
      <c r="A883" s="144"/>
      <c r="B883" s="144"/>
      <c r="C883" s="144"/>
      <c r="D883" s="144"/>
      <c r="E883" s="144" t="str">
        <f t="shared" si="59"/>
        <v/>
      </c>
      <c r="F883" s="144"/>
      <c r="G883" s="144"/>
      <c r="H883" s="144"/>
      <c r="I883" s="144"/>
      <c r="J883" s="144"/>
      <c r="K883" s="144"/>
      <c r="L883" s="144" t="str">
        <v xml:space="preserve">AOM_001903$Supplement--Herb or Extract--Asteraceae spp. </v>
      </c>
      <c r="M883" s="144" t="str" cm="1">
        <f t="array" ref="M883:N883">IF(L883&lt;&gt;"",_xlfn.TEXTSPLIT(L883, "$"),"")</f>
        <v>AOM_001903</v>
      </c>
      <c r="N883" s="144" t="str">
        <v xml:space="preserve">Supplement--Herb or Extract--Asteraceae spp. </v>
      </c>
      <c r="O883" s="144" t="str" cm="1">
        <f t="array" ref="O883">IF(L883&lt;&gt;"",_xlfn.CHOOSECOLS(_xlfn.TEXTSPLIT(N883,"--"),1),"")</f>
        <v>Supplement</v>
      </c>
      <c r="P883" s="144" t="str" cm="1">
        <f t="array" ref="P883">IF(L883&lt;&gt;"",IFERROR(_xlfn.CHOOSECOLS(_xlfn.TEXTSPLIT(N883,"--"),2),""),"")</f>
        <v>Herb or Extract</v>
      </c>
      <c r="Q883" s="144" t="str">
        <f t="shared" si="60"/>
        <v xml:space="preserve">Asteraceae spp. </v>
      </c>
    </row>
    <row r="884" spans="1:17" x14ac:dyDescent="0.35">
      <c r="A884" s="145"/>
      <c r="B884" s="145"/>
      <c r="C884" s="145"/>
      <c r="D884" s="145"/>
      <c r="E884" s="145" t="str">
        <f t="shared" si="59"/>
        <v/>
      </c>
      <c r="F884" s="145"/>
      <c r="G884" s="145"/>
      <c r="H884" s="145"/>
      <c r="I884" s="145"/>
      <c r="J884" s="145"/>
      <c r="K884" s="145"/>
      <c r="L884" s="145" t="str">
        <v>AOM_000752$Supplement--Herb or Extract--Clove Basil Leaves Extract</v>
      </c>
      <c r="M884" s="145" t="str" cm="1">
        <f t="array" ref="M884:N884">IF(L884&lt;&gt;"",_xlfn.TEXTSPLIT(L884, "$"),"")</f>
        <v>AOM_000752</v>
      </c>
      <c r="N884" s="145" t="str">
        <v>Supplement--Herb or Extract--Clove Basil Leaves Extract</v>
      </c>
      <c r="O884" s="145" t="str" cm="1">
        <f t="array" ref="O884">IF(L884&lt;&gt;"",_xlfn.CHOOSECOLS(_xlfn.TEXTSPLIT(N884,"--"),1),"")</f>
        <v>Supplement</v>
      </c>
      <c r="P884" s="145" t="str" cm="1">
        <f t="array" ref="P884">IF(L884&lt;&gt;"",IFERROR(_xlfn.CHOOSECOLS(_xlfn.TEXTSPLIT(N884,"--"),2),""),"")</f>
        <v>Herb or Extract</v>
      </c>
      <c r="Q884" s="145" t="str">
        <f t="shared" si="60"/>
        <v>Clove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Extract--Thai Basil Leaves Extract</v>
      </c>
      <c r="M885" s="144" t="str" cm="1">
        <f t="array" ref="M885:N885">IF(L885&lt;&gt;"",_xlfn.TEXTSPLIT(L885, "$"),"")</f>
        <v>AOM_000752</v>
      </c>
      <c r="N885" s="144" t="str">
        <v>Supplement--Herb or Extract--Thai Basil Leaves Extract</v>
      </c>
      <c r="O885" s="144" t="str" cm="1">
        <f t="array" ref="O885">IF(L885&lt;&gt;"",_xlfn.CHOOSECOLS(_xlfn.TEXTSPLIT(N885,"--"),1),"")</f>
        <v>Supplement</v>
      </c>
      <c r="P885" s="144" t="str" cm="1">
        <f t="array" ref="P885">IF(L885&lt;&gt;"",IFERROR(_xlfn.CHOOSECOLS(_xlfn.TEXTSPLIT(N885,"--"),2),""),"")</f>
        <v>Herb or Extract</v>
      </c>
      <c r="Q885" s="144" t="str">
        <f t="shared" si="60"/>
        <v>Thai Basil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viridiflorum Leaves Extract</v>
      </c>
      <c r="M886" s="145" t="str" cm="1">
        <f t="array" ref="M886:N886">IF(L886&lt;&gt;"",_xlfn.TEXTSPLIT(L886, "$"),"")</f>
        <v>AOM_000752</v>
      </c>
      <c r="N886" s="145" t="str">
        <v>Supplement--Herb or Extract--Ocimum viridiflorum Leaves Extract</v>
      </c>
      <c r="O886" s="145" t="str" cm="1">
        <f t="array" ref="O886">IF(L886&lt;&gt;"",_xlfn.CHOOSECOLS(_xlfn.TEXTSPLIT(N886,"--"),1),"")</f>
        <v>Supplement</v>
      </c>
      <c r="P886" s="145" t="str" cm="1">
        <f t="array" ref="P886">IF(L886&lt;&gt;"",IFERROR(_xlfn.CHOOSECOLS(_xlfn.TEXTSPLIT(N886,"--"),2),""),"")</f>
        <v>Herb or Extract</v>
      </c>
      <c r="Q886" s="145" t="str">
        <f t="shared" si="60"/>
        <v>Ocimum viridiflorum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suave Leaves Extract</v>
      </c>
      <c r="M887" s="144" t="str" cm="1">
        <f t="array" ref="M887:N887">IF(L887&lt;&gt;"",_xlfn.TEXTSPLIT(L887, "$"),"")</f>
        <v>AOM_000752</v>
      </c>
      <c r="N887" s="144" t="str">
        <v>Supplement--Herb or Extract--Ocimum suave Leaves Extract</v>
      </c>
      <c r="O887" s="144" t="str" cm="1">
        <f t="array" ref="O887">IF(L887&lt;&gt;"",_xlfn.CHOOSECOLS(_xlfn.TEXTSPLIT(N887,"--"),1),"")</f>
        <v>Supplement</v>
      </c>
      <c r="P887" s="144" t="str" cm="1">
        <f t="array" ref="P887">IF(L887&lt;&gt;"",IFERROR(_xlfn.CHOOSECOLS(_xlfn.TEXTSPLIT(N887,"--"),2),""),"")</f>
        <v>Herb or Extract</v>
      </c>
      <c r="Q887" s="144" t="str">
        <f t="shared" si="60"/>
        <v>Ocimum suave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viride Leaves Extract</v>
      </c>
      <c r="M888" s="145" t="str" cm="1">
        <f t="array" ref="M888:N888">IF(L888&lt;&gt;"",_xlfn.TEXTSPLIT(L888, "$"),"")</f>
        <v>AOM_000752</v>
      </c>
      <c r="N888" s="145" t="str">
        <v>Supplement--Herb or Extract--Ocimum viride Leaves Extract</v>
      </c>
      <c r="O888" s="145" t="str" cm="1">
        <f t="array" ref="O888">IF(L888&lt;&gt;"",_xlfn.CHOOSECOLS(_xlfn.TEXTSPLIT(N888,"--"),1),"")</f>
        <v>Supplement</v>
      </c>
      <c r="P888" s="145" t="str" cm="1">
        <f t="array" ref="P888">IF(L888&lt;&gt;"",IFERROR(_xlfn.CHOOSECOLS(_xlfn.TEXTSPLIT(N888,"--"),2),""),"")</f>
        <v>Herb or Extract</v>
      </c>
      <c r="Q888" s="145" t="str">
        <f t="shared" si="60"/>
        <v>Ocimum viride Leaves Extract</v>
      </c>
    </row>
    <row r="889" spans="1:17" x14ac:dyDescent="0.35">
      <c r="A889" s="144"/>
      <c r="B889" s="144"/>
      <c r="C889" s="144"/>
      <c r="D889" s="144"/>
      <c r="E889" s="144" t="str">
        <f t="shared" si="59"/>
        <v/>
      </c>
      <c r="F889" s="144"/>
      <c r="G889" s="144"/>
      <c r="H889" s="144"/>
      <c r="I889" s="144"/>
      <c r="J889" s="144"/>
      <c r="K889" s="144"/>
      <c r="L889" s="144" t="str">
        <v>AOM_000752$Supplement--Herb or Extract--Ocimum gratissimum Leaves Extract</v>
      </c>
      <c r="M889" s="144" t="str" cm="1">
        <f t="array" ref="M889:N889">IF(L889&lt;&gt;"",_xlfn.TEXTSPLIT(L889, "$"),"")</f>
        <v>AOM_000752</v>
      </c>
      <c r="N889" s="144" t="str">
        <v>Supplement--Herb or Extract--Ocimum gratissimum Leaves Extract</v>
      </c>
      <c r="O889" s="144" t="str" cm="1">
        <f t="array" ref="O889">IF(L889&lt;&gt;"",_xlfn.CHOOSECOLS(_xlfn.TEXTSPLIT(N889,"--"),1),"")</f>
        <v>Supplement</v>
      </c>
      <c r="P889" s="144" t="str" cm="1">
        <f t="array" ref="P889">IF(L889&lt;&gt;"",IFERROR(_xlfn.CHOOSECOLS(_xlfn.TEXTSPLIT(N889,"--"),2),""),"")</f>
        <v>Herb or Extract</v>
      </c>
      <c r="Q889" s="144" t="str">
        <f t="shared" si="60"/>
        <v>Ocimum gratissimum Leaves Extract</v>
      </c>
    </row>
    <row r="890" spans="1:17" x14ac:dyDescent="0.35">
      <c r="A890" s="145"/>
      <c r="B890" s="145"/>
      <c r="C890" s="145"/>
      <c r="D890" s="145"/>
      <c r="E890" s="145" t="str">
        <f t="shared" si="59"/>
        <v/>
      </c>
      <c r="F890" s="145"/>
      <c r="G890" s="145"/>
      <c r="H890" s="145"/>
      <c r="I890" s="145"/>
      <c r="J890" s="145"/>
      <c r="K890" s="145"/>
      <c r="L890" s="145" t="str">
        <v>AOM_001871$Supplement--Herb or Extract--Urtica dioica</v>
      </c>
      <c r="M890" s="145" t="str" cm="1">
        <f t="array" ref="M890:N890">IF(L890&lt;&gt;"",_xlfn.TEXTSPLIT(L890, "$"),"")</f>
        <v>AOM_001871</v>
      </c>
      <c r="N890" s="145" t="str">
        <v>Supplement--Herb or Extract--Urtica dioica</v>
      </c>
      <c r="O890" s="145" t="str" cm="1">
        <f t="array" ref="O890">IF(L890&lt;&gt;"",_xlfn.CHOOSECOLS(_xlfn.TEXTSPLIT(N890,"--"),1),"")</f>
        <v>Supplement</v>
      </c>
      <c r="P890" s="145" t="str" cm="1">
        <f t="array" ref="P890">IF(L890&lt;&gt;"",IFERROR(_xlfn.CHOOSECOLS(_xlfn.TEXTSPLIT(N890,"--"),2),""),"")</f>
        <v>Herb or Extract</v>
      </c>
      <c r="Q890" s="145" t="str">
        <f t="shared" si="60"/>
        <v>Urtica dioica</v>
      </c>
    </row>
    <row r="891" spans="1:17" x14ac:dyDescent="0.35">
      <c r="A891" s="144"/>
      <c r="B891" s="144"/>
      <c r="C891" s="144"/>
      <c r="D891" s="144"/>
      <c r="E891" s="144" t="str">
        <f t="shared" si="59"/>
        <v/>
      </c>
      <c r="F891" s="144"/>
      <c r="G891" s="144"/>
      <c r="H891" s="144"/>
      <c r="I891" s="144"/>
      <c r="J891" s="144"/>
      <c r="K891" s="144"/>
      <c r="L891" s="144" t="str">
        <v>AOM_001871$Supplement--Herb or Extract--Stinging Nettle</v>
      </c>
      <c r="M891" s="144" t="str" cm="1">
        <f t="array" ref="M891:N891">IF(L891&lt;&gt;"",_xlfn.TEXTSPLIT(L891, "$"),"")</f>
        <v>AOM_001871</v>
      </c>
      <c r="N891" s="144" t="str">
        <v>Supplement--Herb or Extract--Stinging Nettle</v>
      </c>
      <c r="O891" s="144" t="str" cm="1">
        <f t="array" ref="O891">IF(L891&lt;&gt;"",_xlfn.CHOOSECOLS(_xlfn.TEXTSPLIT(N891,"--"),1),"")</f>
        <v>Supplement</v>
      </c>
      <c r="P891" s="144" t="str" cm="1">
        <f t="array" ref="P891">IF(L891&lt;&gt;"",IFERROR(_xlfn.CHOOSECOLS(_xlfn.TEXTSPLIT(N891,"--"),2),""),"")</f>
        <v>Herb or Extract</v>
      </c>
      <c r="Q891" s="144" t="str">
        <f t="shared" si="60"/>
        <v>Stinging Nettle</v>
      </c>
    </row>
    <row r="892" spans="1:17" x14ac:dyDescent="0.35">
      <c r="A892" s="145"/>
      <c r="B892" s="145"/>
      <c r="C892" s="145"/>
      <c r="D892" s="145"/>
      <c r="E892" s="145" t="str">
        <f t="shared" si="59"/>
        <v/>
      </c>
      <c r="F892" s="145"/>
      <c r="G892" s="145"/>
      <c r="H892" s="145"/>
      <c r="I892" s="145"/>
      <c r="J892" s="145"/>
      <c r="K892" s="145"/>
      <c r="L892" s="145" t="str">
        <v>AOM_000779$Supplement--Mineral</v>
      </c>
      <c r="M892" s="145" t="str" cm="1">
        <f t="array" ref="M892:N892">IF(L892&lt;&gt;"",_xlfn.TEXTSPLIT(L892, "$"),"")</f>
        <v>AOM_000779</v>
      </c>
      <c r="N892" s="145" t="str">
        <v>Supplement--Mineral</v>
      </c>
      <c r="O892" s="145" t="str" cm="1">
        <f t="array" ref="O892">IF(L892&lt;&gt;"",_xlfn.CHOOSECOLS(_xlfn.TEXTSPLIT(N892,"--"),1),"")</f>
        <v>Supplement</v>
      </c>
      <c r="P892" s="145" t="str" cm="1">
        <f t="array" ref="P892">IF(L892&lt;&gt;"",IFERROR(_xlfn.CHOOSECOLS(_xlfn.TEXTSPLIT(N892,"--"),2),""),"")</f>
        <v>Mineral</v>
      </c>
      <c r="Q892" s="145" t="str">
        <f t="shared" si="60"/>
        <v/>
      </c>
    </row>
    <row r="893" spans="1:17" x14ac:dyDescent="0.35">
      <c r="A893" s="144"/>
      <c r="B893" s="144"/>
      <c r="C893" s="144"/>
      <c r="D893" s="144"/>
      <c r="E893" s="144" t="str">
        <f t="shared" si="59"/>
        <v/>
      </c>
      <c r="F893" s="144"/>
      <c r="G893" s="144"/>
      <c r="H893" s="144"/>
      <c r="I893" s="144"/>
      <c r="J893" s="144"/>
      <c r="K893" s="144"/>
      <c r="L893" s="144" t="str">
        <v>AOM_001872$Supplement--Mineral--Alkali</v>
      </c>
      <c r="M893" s="144" t="str" cm="1">
        <f t="array" ref="M893:N893">IF(L893&lt;&gt;"",_xlfn.TEXTSPLIT(L893, "$"),"")</f>
        <v>AOM_001872</v>
      </c>
      <c r="N893" s="144" t="str">
        <v>Supplement--Mineral--Alkali</v>
      </c>
      <c r="O893" s="144" t="str" cm="1">
        <f t="array" ref="O893">IF(L893&lt;&gt;"",_xlfn.CHOOSECOLS(_xlfn.TEXTSPLIT(N893,"--"),1),"")</f>
        <v>Supplement</v>
      </c>
      <c r="P893" s="144" t="str" cm="1">
        <f t="array" ref="P893">IF(L893&lt;&gt;"",IFERROR(_xlfn.CHOOSECOLS(_xlfn.TEXTSPLIT(N893,"--"),2),""),"")</f>
        <v>Mineral</v>
      </c>
      <c r="Q893" s="144" t="str">
        <f t="shared" si="60"/>
        <v>Alkali</v>
      </c>
    </row>
    <row r="894" spans="1:17" x14ac:dyDescent="0.35">
      <c r="A894" s="145"/>
      <c r="B894" s="145"/>
      <c r="C894" s="145"/>
      <c r="D894" s="145"/>
      <c r="E894" s="145" t="str">
        <f t="shared" si="59"/>
        <v/>
      </c>
      <c r="F894" s="145"/>
      <c r="G894" s="145"/>
      <c r="H894" s="145"/>
      <c r="I894" s="145"/>
      <c r="J894" s="145"/>
      <c r="K894" s="145"/>
      <c r="L894" s="145" t="str">
        <v>AOM_001367$Supplement--Mineral--Ammonium Chloride</v>
      </c>
      <c r="M894" s="145" t="str" cm="1">
        <f t="array" ref="M894:N894">IF(L894&lt;&gt;"",_xlfn.TEXTSPLIT(L894, "$"),"")</f>
        <v>AOM_001367</v>
      </c>
      <c r="N894" s="145" t="str">
        <v>Supplement--Mineral--Ammonium Chloride</v>
      </c>
      <c r="O894" s="145" t="str" cm="1">
        <f t="array" ref="O894">IF(L894&lt;&gt;"",_xlfn.CHOOSECOLS(_xlfn.TEXTSPLIT(N894,"--"),1),"")</f>
        <v>Supplement</v>
      </c>
      <c r="P894" s="145" t="str" cm="1">
        <f t="array" ref="P894">IF(L894&lt;&gt;"",IFERROR(_xlfn.CHOOSECOLS(_xlfn.TEXTSPLIT(N894,"--"),2),""),"")</f>
        <v>Mineral</v>
      </c>
      <c r="Q894" s="145" t="str">
        <f t="shared" si="60"/>
        <v>Ammonium Chloride</v>
      </c>
    </row>
    <row r="895" spans="1:17" x14ac:dyDescent="0.35">
      <c r="A895" s="144"/>
      <c r="B895" s="144"/>
      <c r="C895" s="144"/>
      <c r="D895" s="144"/>
      <c r="E895" s="144" t="str">
        <f t="shared" si="59"/>
        <v/>
      </c>
      <c r="F895" s="144"/>
      <c r="G895" s="144"/>
      <c r="H895" s="144"/>
      <c r="I895" s="144"/>
      <c r="J895" s="144"/>
      <c r="K895" s="144"/>
      <c r="L895" s="144" t="str">
        <v>AOM_001368$Supplement--Mineral--Ammonium Sulphate</v>
      </c>
      <c r="M895" s="144" t="str" cm="1">
        <f t="array" ref="M895:N895">IF(L895&lt;&gt;"",_xlfn.TEXTSPLIT(L895, "$"),"")</f>
        <v>AOM_001368</v>
      </c>
      <c r="N895" s="144" t="str">
        <v>Supplement--Mineral--Ammonium Sulphate</v>
      </c>
      <c r="O895" s="144" t="str" cm="1">
        <f t="array" ref="O895">IF(L895&lt;&gt;"",_xlfn.CHOOSECOLS(_xlfn.TEXTSPLIT(N895,"--"),1),"")</f>
        <v>Supplement</v>
      </c>
      <c r="P895" s="144" t="str" cm="1">
        <f t="array" ref="P895">IF(L895&lt;&gt;"",IFERROR(_xlfn.CHOOSECOLS(_xlfn.TEXTSPLIT(N895,"--"),2),""),"")</f>
        <v>Mineral</v>
      </c>
      <c r="Q895" s="144" t="str">
        <f t="shared" si="60"/>
        <v>Ammonium Sulphate</v>
      </c>
    </row>
    <row r="896" spans="1:17" x14ac:dyDescent="0.35">
      <c r="A896" s="145"/>
      <c r="B896" s="145"/>
      <c r="C896" s="145"/>
      <c r="D896" s="145"/>
      <c r="E896" s="145" t="str">
        <f t="shared" si="59"/>
        <v/>
      </c>
      <c r="F896" s="145"/>
      <c r="G896" s="145"/>
      <c r="H896" s="145"/>
      <c r="I896" s="145"/>
      <c r="J896" s="145"/>
      <c r="K896" s="145"/>
      <c r="L896" s="145" t="str">
        <v>AOM_000754$Supplement--Mineral--Calcium</v>
      </c>
      <c r="M896" s="145" t="str" cm="1">
        <f t="array" ref="M896:N896">IF(L896&lt;&gt;"",_xlfn.TEXTSPLIT(L896, "$"),"")</f>
        <v>AOM_000754</v>
      </c>
      <c r="N896" s="145" t="str">
        <v>Supplement--Mineral--Calcium</v>
      </c>
      <c r="O896" s="145" t="str" cm="1">
        <f t="array" ref="O896">IF(L896&lt;&gt;"",_xlfn.CHOOSECOLS(_xlfn.TEXTSPLIT(N896,"--"),1),"")</f>
        <v>Supplement</v>
      </c>
      <c r="P896" s="145" t="str" cm="1">
        <f t="array" ref="P896">IF(L896&lt;&gt;"",IFERROR(_xlfn.CHOOSECOLS(_xlfn.TEXTSPLIT(N896,"--"),2),""),"")</f>
        <v>Mineral</v>
      </c>
      <c r="Q896" s="145" t="str">
        <f t="shared" si="60"/>
        <v>Calcium</v>
      </c>
    </row>
    <row r="897" spans="1:17" x14ac:dyDescent="0.35">
      <c r="A897" s="144"/>
      <c r="B897" s="144"/>
      <c r="C897" s="144"/>
      <c r="D897" s="144"/>
      <c r="E897" s="144" t="str">
        <f t="shared" si="59"/>
        <v/>
      </c>
      <c r="F897" s="144"/>
      <c r="G897" s="144"/>
      <c r="H897" s="144"/>
      <c r="I897" s="144"/>
      <c r="J897" s="144"/>
      <c r="K897" s="144"/>
      <c r="L897" s="144" t="str">
        <v>AOM_001369$Supplement--Mineral--Calcium Bicarbonate</v>
      </c>
      <c r="M897" s="144" t="str" cm="1">
        <f t="array" ref="M897:N897">IF(L897&lt;&gt;"",_xlfn.TEXTSPLIT(L897, "$"),"")</f>
        <v>AOM_001369</v>
      </c>
      <c r="N897" s="144" t="str">
        <v>Supplement--Mineral--Calcium Bicarbonate</v>
      </c>
      <c r="O897" s="144" t="str" cm="1">
        <f t="array" ref="O897">IF(L897&lt;&gt;"",_xlfn.CHOOSECOLS(_xlfn.TEXTSPLIT(N897,"--"),1),"")</f>
        <v>Supplement</v>
      </c>
      <c r="P897" s="144" t="str" cm="1">
        <f t="array" ref="P897">IF(L897&lt;&gt;"",IFERROR(_xlfn.CHOOSECOLS(_xlfn.TEXTSPLIT(N897,"--"),2),""),"")</f>
        <v>Mineral</v>
      </c>
      <c r="Q897" s="144" t="str">
        <f t="shared" si="60"/>
        <v>Calcium Bicarbonate</v>
      </c>
    </row>
    <row r="898" spans="1:17" x14ac:dyDescent="0.35">
      <c r="A898" s="145"/>
      <c r="B898" s="145"/>
      <c r="C898" s="145"/>
      <c r="D898" s="145"/>
      <c r="E898" s="145" t="str">
        <f t="shared" si="59"/>
        <v/>
      </c>
      <c r="F898" s="145"/>
      <c r="G898" s="145"/>
      <c r="H898" s="145"/>
      <c r="I898" s="145"/>
      <c r="J898" s="145"/>
      <c r="K898" s="145"/>
      <c r="L898" s="145" t="str">
        <v>AOM_001370$Supplement--Mineral--Calcium Carbonate</v>
      </c>
      <c r="M898" s="145" t="str" cm="1">
        <f t="array" ref="M898:N898">IF(L898&lt;&gt;"",_xlfn.TEXTSPLIT(L898, "$"),"")</f>
        <v>AOM_001370</v>
      </c>
      <c r="N898" s="145" t="str">
        <v>Supplement--Mineral--Calcium Carbonate</v>
      </c>
      <c r="O898" s="145" t="str" cm="1">
        <f t="array" ref="O898">IF(L898&lt;&gt;"",_xlfn.CHOOSECOLS(_xlfn.TEXTSPLIT(N898,"--"),1),"")</f>
        <v>Supplement</v>
      </c>
      <c r="P898" s="145" t="str" cm="1">
        <f t="array" ref="P898">IF(L898&lt;&gt;"",IFERROR(_xlfn.CHOOSECOLS(_xlfn.TEXTSPLIT(N898,"--"),2),""),"")</f>
        <v>Mineral</v>
      </c>
      <c r="Q898" s="145" t="str">
        <f t="shared" si="60"/>
        <v>Calcium Carbonate</v>
      </c>
    </row>
    <row r="899" spans="1:17" x14ac:dyDescent="0.35">
      <c r="A899" s="144"/>
      <c r="B899" s="144"/>
      <c r="C899" s="144"/>
      <c r="D899" s="144"/>
      <c r="E899" s="144" t="str">
        <f t="shared" ref="E899:E962" si="61">_xlfn.TEXTJOIN(";",TRUE,C899,D899)</f>
        <v/>
      </c>
      <c r="F899" s="144"/>
      <c r="G899" s="144"/>
      <c r="H899" s="144"/>
      <c r="I899" s="144"/>
      <c r="J899" s="144"/>
      <c r="K899" s="144"/>
      <c r="L899" s="144" t="str">
        <v>AOM_001371$Supplement--Mineral--Calcium Oxide</v>
      </c>
      <c r="M899" s="144" t="str" cm="1">
        <f t="array" ref="M899:N899">IF(L899&lt;&gt;"",_xlfn.TEXTSPLIT(L899, "$"),"")</f>
        <v>AOM_001371</v>
      </c>
      <c r="N899" s="144" t="str">
        <v>Supplement--Mineral--Calcium Oxide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Oxide</v>
      </c>
    </row>
    <row r="900" spans="1:17" x14ac:dyDescent="0.35">
      <c r="A900" s="145"/>
      <c r="B900" s="145"/>
      <c r="C900" s="145"/>
      <c r="D900" s="145"/>
      <c r="E900" s="145" t="str">
        <f t="shared" si="61"/>
        <v/>
      </c>
      <c r="F900" s="145"/>
      <c r="G900" s="145"/>
      <c r="H900" s="145"/>
      <c r="I900" s="145"/>
      <c r="J900" s="145"/>
      <c r="K900" s="145"/>
      <c r="L900" s="145" t="str">
        <v>AOM_001372$Supplement--Mineral--Calcium Phosphate</v>
      </c>
      <c r="M900" s="145" t="str" cm="1">
        <f t="array" ref="M900:N900">IF(L900&lt;&gt;"",_xlfn.TEXTSPLIT(L900, "$"),"")</f>
        <v>AOM_001372</v>
      </c>
      <c r="N900" s="145" t="str">
        <v>Supplement--Mineral--Calcium Phosphate</v>
      </c>
      <c r="O900" s="145" t="str" cm="1">
        <f t="array" ref="O900">IF(L900&lt;&gt;"",_xlfn.CHOOSECOLS(_xlfn.TEXTSPLIT(N900,"--"),1),"")</f>
        <v>Supplement</v>
      </c>
      <c r="P900" s="145" t="str" cm="1">
        <f t="array" ref="P900">IF(L900&lt;&gt;"",IFERROR(_xlfn.CHOOSECOLS(_xlfn.TEXTSPLIT(N900,"--"),2),""),"")</f>
        <v>Mineral</v>
      </c>
      <c r="Q900" s="145" t="str">
        <f t="shared" si="62"/>
        <v>Calcium Phosphate</v>
      </c>
    </row>
    <row r="901" spans="1:17" x14ac:dyDescent="0.35">
      <c r="A901" s="144"/>
      <c r="B901" s="144"/>
      <c r="C901" s="144"/>
      <c r="D901" s="144"/>
      <c r="E901" s="144" t="str">
        <f t="shared" si="61"/>
        <v/>
      </c>
      <c r="F901" s="144"/>
      <c r="G901" s="144"/>
      <c r="H901" s="144"/>
      <c r="I901" s="144"/>
      <c r="J901" s="144"/>
      <c r="K901" s="144"/>
      <c r="L901" s="144" t="str">
        <v>AOM_000755$Supplement--Mineral--Chalk</v>
      </c>
      <c r="M901" s="144" t="str" cm="1">
        <f t="array" ref="M901:N901">IF(L901&lt;&gt;"",_xlfn.TEXTSPLIT(L901, "$"),"")</f>
        <v>AOM_000755</v>
      </c>
      <c r="N901" s="144" t="str">
        <v>Supplement--Mineral--Chalk</v>
      </c>
      <c r="O901" s="144" t="str" cm="1">
        <f t="array" ref="O901">IF(L901&lt;&gt;"",_xlfn.CHOOSECOLS(_xlfn.TEXTSPLIT(N901,"--"),1),"")</f>
        <v>Supplement</v>
      </c>
      <c r="P901" s="144" t="str" cm="1">
        <f t="array" ref="P901">IF(L901&lt;&gt;"",IFERROR(_xlfn.CHOOSECOLS(_xlfn.TEXTSPLIT(N901,"--"),2),""),"")</f>
        <v>Mineral</v>
      </c>
      <c r="Q901" s="144" t="str">
        <f t="shared" si="62"/>
        <v>Chalk</v>
      </c>
    </row>
    <row r="902" spans="1:17" x14ac:dyDescent="0.35">
      <c r="A902" s="145"/>
      <c r="B902" s="145"/>
      <c r="C902" s="145"/>
      <c r="D902" s="145"/>
      <c r="E902" s="145" t="str">
        <f t="shared" si="61"/>
        <v/>
      </c>
      <c r="F902" s="145"/>
      <c r="G902" s="145"/>
      <c r="H902" s="145"/>
      <c r="I902" s="145"/>
      <c r="J902" s="145"/>
      <c r="K902" s="145"/>
      <c r="L902" s="145" t="str">
        <v>AOM_001066$Supplement--Mineral--Cobalt</v>
      </c>
      <c r="M902" s="145" t="str" cm="1">
        <f t="array" ref="M902:N902">IF(L902&lt;&gt;"",_xlfn.TEXTSPLIT(L902, "$"),"")</f>
        <v>AOM_001066</v>
      </c>
      <c r="N902" s="145" t="str">
        <v>Supplement--Mineral--Cobalt</v>
      </c>
      <c r="O902" s="145" t="str" cm="1">
        <f t="array" ref="O902">IF(L902&lt;&gt;"",_xlfn.CHOOSECOLS(_xlfn.TEXTSPLIT(N902,"--"),1),"")</f>
        <v>Supplement</v>
      </c>
      <c r="P902" s="145" t="str" cm="1">
        <f t="array" ref="P902">IF(L902&lt;&gt;"",IFERROR(_xlfn.CHOOSECOLS(_xlfn.TEXTSPLIT(N902,"--"),2),""),"")</f>
        <v>Mineral</v>
      </c>
      <c r="Q902" s="145" t="str">
        <f t="shared" si="62"/>
        <v>Cobalt</v>
      </c>
    </row>
    <row r="903" spans="1:17" x14ac:dyDescent="0.35">
      <c r="A903" s="144"/>
      <c r="B903" s="144"/>
      <c r="C903" s="144"/>
      <c r="D903" s="144"/>
      <c r="E903" s="144" t="str">
        <f t="shared" si="61"/>
        <v/>
      </c>
      <c r="F903" s="144"/>
      <c r="G903" s="144"/>
      <c r="H903" s="144"/>
      <c r="I903" s="144"/>
      <c r="J903" s="144"/>
      <c r="K903" s="144"/>
      <c r="L903" s="144" t="str">
        <v>AOM_000756$Supplement--Mineral--Copper</v>
      </c>
      <c r="M903" s="144" t="str" cm="1">
        <f t="array" ref="M903:N903">IF(L903&lt;&gt;"",_xlfn.TEXTSPLIT(L903, "$"),"")</f>
        <v>AOM_000756</v>
      </c>
      <c r="N903" s="144" t="str">
        <v>Supplement--Mineral--Copper</v>
      </c>
      <c r="O903" s="144" t="str" cm="1">
        <f t="array" ref="O903">IF(L903&lt;&gt;"",_xlfn.CHOOSECOLS(_xlfn.TEXTSPLIT(N903,"--"),1),"")</f>
        <v>Supplement</v>
      </c>
      <c r="P903" s="144" t="str" cm="1">
        <f t="array" ref="P903">IF(L903&lt;&gt;"",IFERROR(_xlfn.CHOOSECOLS(_xlfn.TEXTSPLIT(N903,"--"),2),""),"")</f>
        <v>Mineral</v>
      </c>
      <c r="Q903" s="144" t="str">
        <f t="shared" si="62"/>
        <v>Copper</v>
      </c>
    </row>
    <row r="904" spans="1:17" x14ac:dyDescent="0.35">
      <c r="A904" s="145"/>
      <c r="B904" s="145"/>
      <c r="C904" s="145"/>
      <c r="D904" s="145"/>
      <c r="E904" s="145" t="str">
        <f t="shared" si="61"/>
        <v/>
      </c>
      <c r="F904" s="145"/>
      <c r="G904" s="145"/>
      <c r="H904" s="145"/>
      <c r="I904" s="145"/>
      <c r="J904" s="145"/>
      <c r="K904" s="145"/>
      <c r="L904" s="145" t="str">
        <v>AOM_000757$Supplement--Mineral--Dicalcium Phosphate</v>
      </c>
      <c r="M904" s="145" t="str" cm="1">
        <f t="array" ref="M904:N904">IF(L904&lt;&gt;"",_xlfn.TEXTSPLIT(L904, "$"),"")</f>
        <v>AOM_000757</v>
      </c>
      <c r="N904" s="145" t="str">
        <v>Supplement--Mineral--Dicalcium Phosphate</v>
      </c>
      <c r="O904" s="145" t="str" cm="1">
        <f t="array" ref="O904">IF(L904&lt;&gt;"",_xlfn.CHOOSECOLS(_xlfn.TEXTSPLIT(N904,"--"),1),"")</f>
        <v>Supplement</v>
      </c>
      <c r="P904" s="145" t="str" cm="1">
        <f t="array" ref="P904">IF(L904&lt;&gt;"",IFERROR(_xlfn.CHOOSECOLS(_xlfn.TEXTSPLIT(N904,"--"),2),""),"")</f>
        <v>Mineral</v>
      </c>
      <c r="Q904" s="145" t="str">
        <f t="shared" si="62"/>
        <v>Dicalcium Phosphate</v>
      </c>
    </row>
    <row r="905" spans="1:17" x14ac:dyDescent="0.35">
      <c r="A905" s="144"/>
      <c r="B905" s="144"/>
      <c r="C905" s="144"/>
      <c r="D905" s="144"/>
      <c r="E905" s="144" t="str">
        <f t="shared" si="61"/>
        <v/>
      </c>
      <c r="F905" s="144"/>
      <c r="G905" s="144"/>
      <c r="H905" s="144"/>
      <c r="I905" s="144"/>
      <c r="J905" s="144"/>
      <c r="K905" s="144"/>
      <c r="L905" s="144" t="str">
        <v>AOM_000758$Supplement--Mineral--Iodated Salt</v>
      </c>
      <c r="M905" s="144" t="str" cm="1">
        <f t="array" ref="M905:N905">IF(L905&lt;&gt;"",_xlfn.TEXTSPLIT(L905, "$"),"")</f>
        <v>AOM_000758</v>
      </c>
      <c r="N905" s="144" t="str">
        <v>Supplement--Mineral--Iodated Salt</v>
      </c>
      <c r="O905" s="144" t="str" cm="1">
        <f t="array" ref="O905">IF(L905&lt;&gt;"",_xlfn.CHOOSECOLS(_xlfn.TEXTSPLIT(N905,"--"),1),"")</f>
        <v>Supplement</v>
      </c>
      <c r="P905" s="144" t="str" cm="1">
        <f t="array" ref="P905">IF(L905&lt;&gt;"",IFERROR(_xlfn.CHOOSECOLS(_xlfn.TEXTSPLIT(N905,"--"),2),""),"")</f>
        <v>Mineral</v>
      </c>
      <c r="Q905" s="144" t="str">
        <f t="shared" si="62"/>
        <v>Iodated Salt</v>
      </c>
    </row>
    <row r="906" spans="1:17" x14ac:dyDescent="0.35">
      <c r="A906" s="145"/>
      <c r="B906" s="145"/>
      <c r="C906" s="145"/>
      <c r="D906" s="145"/>
      <c r="E906" s="145" t="str">
        <f t="shared" si="61"/>
        <v/>
      </c>
      <c r="F906" s="145"/>
      <c r="G906" s="145"/>
      <c r="H906" s="145"/>
      <c r="I906" s="145"/>
      <c r="J906" s="145"/>
      <c r="K906" s="145"/>
      <c r="L906" s="145" t="str">
        <v>AOM_000758$Supplement--Mineral--Iodized Salt</v>
      </c>
      <c r="M906" s="145" t="str" cm="1">
        <f t="array" ref="M906:N906">IF(L906&lt;&gt;"",_xlfn.TEXTSPLIT(L906, "$"),"")</f>
        <v>AOM_000758</v>
      </c>
      <c r="N906" s="145" t="str">
        <v>Supplement--Mineral--Iodized Salt</v>
      </c>
      <c r="O906" s="145" t="str" cm="1">
        <f t="array" ref="O906">IF(L906&lt;&gt;"",_xlfn.CHOOSECOLS(_xlfn.TEXTSPLIT(N906,"--"),1),"")</f>
        <v>Supplement</v>
      </c>
      <c r="P906" s="145" t="str" cm="1">
        <f t="array" ref="P906">IF(L906&lt;&gt;"",IFERROR(_xlfn.CHOOSECOLS(_xlfn.TEXTSPLIT(N906,"--"),2),""),"")</f>
        <v>Mineral</v>
      </c>
      <c r="Q906" s="145" t="str">
        <f t="shared" si="62"/>
        <v>Iodized Salt</v>
      </c>
    </row>
    <row r="907" spans="1:17" x14ac:dyDescent="0.35">
      <c r="A907" s="144"/>
      <c r="B907" s="144"/>
      <c r="C907" s="144"/>
      <c r="D907" s="144"/>
      <c r="E907" s="144" t="str">
        <f t="shared" si="61"/>
        <v/>
      </c>
      <c r="F907" s="144"/>
      <c r="G907" s="144"/>
      <c r="H907" s="144"/>
      <c r="I907" s="144"/>
      <c r="J907" s="144"/>
      <c r="K907" s="144"/>
      <c r="L907" s="144" t="str">
        <v>AOM_000759$Supplement--Mineral--Iodine</v>
      </c>
      <c r="M907" s="144" t="str" cm="1">
        <f t="array" ref="M907:N907">IF(L907&lt;&gt;"",_xlfn.TEXTSPLIT(L907, "$"),"")</f>
        <v>AOM_000759</v>
      </c>
      <c r="N907" s="144" t="str">
        <v>Supplement--Mineral--Iodine</v>
      </c>
      <c r="O907" s="144" t="str" cm="1">
        <f t="array" ref="O907">IF(L907&lt;&gt;"",_xlfn.CHOOSECOLS(_xlfn.TEXTSPLIT(N907,"--"),1),"")</f>
        <v>Supplement</v>
      </c>
      <c r="P907" s="144" t="str" cm="1">
        <f t="array" ref="P907">IF(L907&lt;&gt;"",IFERROR(_xlfn.CHOOSECOLS(_xlfn.TEXTSPLIT(N907,"--"),2),""),"")</f>
        <v>Mineral</v>
      </c>
      <c r="Q907" s="144" t="str">
        <f t="shared" si="62"/>
        <v>Iodine</v>
      </c>
    </row>
    <row r="908" spans="1:17" x14ac:dyDescent="0.35">
      <c r="A908" s="145"/>
      <c r="B908" s="145"/>
      <c r="C908" s="145"/>
      <c r="D908" s="145"/>
      <c r="E908" s="145" t="str">
        <f t="shared" si="61"/>
        <v/>
      </c>
      <c r="F908" s="145"/>
      <c r="G908" s="145"/>
      <c r="H908" s="145"/>
      <c r="I908" s="145"/>
      <c r="J908" s="145"/>
      <c r="K908" s="145"/>
      <c r="L908" s="145" t="str">
        <v>AOM_001506$Supplement--Mineral--Kanwa-Potassium Salt</v>
      </c>
      <c r="M908" s="145" t="str" cm="1">
        <f t="array" ref="M908:N908">IF(L908&lt;&gt;"",_xlfn.TEXTSPLIT(L908, "$"),"")</f>
        <v>AOM_001506</v>
      </c>
      <c r="N908" s="145" t="str">
        <v>Supplement--Mineral--Kanwa-Potassium Salt</v>
      </c>
      <c r="O908" s="145" t="str" cm="1">
        <f t="array" ref="O908">IF(L908&lt;&gt;"",_xlfn.CHOOSECOLS(_xlfn.TEXTSPLIT(N908,"--"),1),"")</f>
        <v>Supplement</v>
      </c>
      <c r="P908" s="145" t="str" cm="1">
        <f t="array" ref="P908">IF(L908&lt;&gt;"",IFERROR(_xlfn.CHOOSECOLS(_xlfn.TEXTSPLIT(N908,"--"),2),""),"")</f>
        <v>Mineral</v>
      </c>
      <c r="Q908" s="145" t="str">
        <f t="shared" si="62"/>
        <v>Kanwa-Potassium Salt</v>
      </c>
    </row>
    <row r="909" spans="1:17" x14ac:dyDescent="0.35">
      <c r="A909" s="144"/>
      <c r="B909" s="144"/>
      <c r="C909" s="144"/>
      <c r="D909" s="144"/>
      <c r="E909" s="144" t="str">
        <f t="shared" si="61"/>
        <v/>
      </c>
      <c r="F909" s="144"/>
      <c r="G909" s="144"/>
      <c r="H909" s="144"/>
      <c r="I909" s="144"/>
      <c r="J909" s="144"/>
      <c r="K909" s="144"/>
      <c r="L909" s="144" t="str">
        <v>AOM_001506$Supplement--Mineral--Sodium Sesquicarbonate</v>
      </c>
      <c r="M909" s="144" t="str" cm="1">
        <f t="array" ref="M909:N909">IF(L909&lt;&gt;"",_xlfn.TEXTSPLIT(L909, "$"),"")</f>
        <v>AOM_001506</v>
      </c>
      <c r="N909" s="144" t="str">
        <v>Supplement--Mineral--Sodium Sesquicarbonate</v>
      </c>
      <c r="O909" s="144" t="str" cm="1">
        <f t="array" ref="O909">IF(L909&lt;&gt;"",_xlfn.CHOOSECOLS(_xlfn.TEXTSPLIT(N909,"--"),1),"")</f>
        <v>Supplement</v>
      </c>
      <c r="P909" s="144" t="str" cm="1">
        <f t="array" ref="P909">IF(L909&lt;&gt;"",IFERROR(_xlfn.CHOOSECOLS(_xlfn.TEXTSPLIT(N909,"--"),2),""),"")</f>
        <v>Mineral</v>
      </c>
      <c r="Q909" s="144" t="str">
        <f t="shared" si="62"/>
        <v>Sodium Sesquicarbonate</v>
      </c>
    </row>
    <row r="910" spans="1:17" x14ac:dyDescent="0.35">
      <c r="A910" s="145"/>
      <c r="B910" s="145"/>
      <c r="C910" s="145"/>
      <c r="D910" s="145"/>
      <c r="E910" s="145" t="str">
        <f t="shared" si="61"/>
        <v/>
      </c>
      <c r="F910" s="145"/>
      <c r="G910" s="145"/>
      <c r="H910" s="145"/>
      <c r="I910" s="145"/>
      <c r="J910" s="145"/>
      <c r="K910" s="145"/>
      <c r="L910" s="145" t="str">
        <v>AOM_000760$Supplement--Mineral--Lime</v>
      </c>
      <c r="M910" s="145" t="str" cm="1">
        <f t="array" ref="M910:N910">IF(L910&lt;&gt;"",_xlfn.TEXTSPLIT(L910, "$"),"")</f>
        <v>AOM_000760</v>
      </c>
      <c r="N910" s="145" t="str">
        <v>Supplement--Mineral--Lime</v>
      </c>
      <c r="O910" s="145" t="str" cm="1">
        <f t="array" ref="O910">IF(L910&lt;&gt;"",_xlfn.CHOOSECOLS(_xlfn.TEXTSPLIT(N910,"--"),1),"")</f>
        <v>Supplement</v>
      </c>
      <c r="P910" s="145" t="str" cm="1">
        <f t="array" ref="P910">IF(L910&lt;&gt;"",IFERROR(_xlfn.CHOOSECOLS(_xlfn.TEXTSPLIT(N910,"--"),2),""),"")</f>
        <v>Mineral</v>
      </c>
      <c r="Q910" s="145" t="str">
        <f t="shared" si="62"/>
        <v>Lime</v>
      </c>
    </row>
    <row r="911" spans="1:17" x14ac:dyDescent="0.35">
      <c r="A911" s="144"/>
      <c r="B911" s="144"/>
      <c r="C911" s="144"/>
      <c r="D911" s="144"/>
      <c r="E911" s="144" t="str">
        <f t="shared" si="61"/>
        <v/>
      </c>
      <c r="F911" s="144"/>
      <c r="G911" s="144"/>
      <c r="H911" s="144"/>
      <c r="I911" s="144"/>
      <c r="J911" s="144"/>
      <c r="K911" s="144"/>
      <c r="L911" s="144" t="str">
        <v>AOM_000760$Supplement--Mineral--Feed Lime</v>
      </c>
      <c r="M911" s="144" t="str" cm="1">
        <f t="array" ref="M911:N911">IF(L911&lt;&gt;"",_xlfn.TEXTSPLIT(L911, "$"),"")</f>
        <v>AOM_000760</v>
      </c>
      <c r="N911" s="144" t="str">
        <v>Supplement--Mineral--Feed Lime</v>
      </c>
      <c r="O911" s="144" t="str" cm="1">
        <f t="array" ref="O911">IF(L911&lt;&gt;"",_xlfn.CHOOSECOLS(_xlfn.TEXTSPLIT(N911,"--"),1),"")</f>
        <v>Supplement</v>
      </c>
      <c r="P911" s="144" t="str" cm="1">
        <f t="array" ref="P911">IF(L911&lt;&gt;"",IFERROR(_xlfn.CHOOSECOLS(_xlfn.TEXTSPLIT(N911,"--"),2),""),"")</f>
        <v>Mineral</v>
      </c>
      <c r="Q911" s="144" t="str">
        <f t="shared" si="62"/>
        <v>Feed Lime</v>
      </c>
    </row>
    <row r="912" spans="1:17" x14ac:dyDescent="0.35">
      <c r="A912" s="145"/>
      <c r="B912" s="145"/>
      <c r="C912" s="145"/>
      <c r="D912" s="145"/>
      <c r="E912" s="145" t="str">
        <f t="shared" si="61"/>
        <v/>
      </c>
      <c r="F912" s="145"/>
      <c r="G912" s="145"/>
      <c r="H912" s="145"/>
      <c r="I912" s="145"/>
      <c r="J912" s="145"/>
      <c r="K912" s="145"/>
      <c r="L912" s="145" t="str">
        <v>AOM_000760$Supplement--Mineral--Quicklime</v>
      </c>
      <c r="M912" s="145" t="str" cm="1">
        <f t="array" ref="M912:N912">IF(L912&lt;&gt;"",_xlfn.TEXTSPLIT(L912, "$"),"")</f>
        <v>AOM_000760</v>
      </c>
      <c r="N912" s="145" t="str">
        <v>Supplement--Mineral--Quicklime</v>
      </c>
      <c r="O912" s="145" t="str" cm="1">
        <f t="array" ref="O912">IF(L912&lt;&gt;"",_xlfn.CHOOSECOLS(_xlfn.TEXTSPLIT(N912,"--"),1),"")</f>
        <v>Supplement</v>
      </c>
      <c r="P912" s="145" t="str" cm="1">
        <f t="array" ref="P912">IF(L912&lt;&gt;"",IFERROR(_xlfn.CHOOSECOLS(_xlfn.TEXTSPLIT(N912,"--"),2),""),"")</f>
        <v>Mineral</v>
      </c>
      <c r="Q912" s="145" t="str">
        <f t="shared" si="62"/>
        <v>Quicklime</v>
      </c>
    </row>
    <row r="913" spans="1:17" x14ac:dyDescent="0.35">
      <c r="A913" s="144"/>
      <c r="B913" s="144"/>
      <c r="C913" s="144"/>
      <c r="D913" s="144"/>
      <c r="E913" s="144" t="str">
        <f t="shared" si="61"/>
        <v/>
      </c>
      <c r="F913" s="144"/>
      <c r="G913" s="144"/>
      <c r="H913" s="144"/>
      <c r="I913" s="144"/>
      <c r="J913" s="144"/>
      <c r="K913" s="144"/>
      <c r="L913" s="144" t="str">
        <v>AOM_000760$Supplement--Mineral--Limestone</v>
      </c>
      <c r="M913" s="144" t="str" cm="1">
        <f t="array" ref="M913:N913">IF(L913&lt;&gt;"",_xlfn.TEXTSPLIT(L913, "$"),"")</f>
        <v>AOM_000760</v>
      </c>
      <c r="N913" s="144" t="str">
        <v>Supplement--Mineral--Limestone</v>
      </c>
      <c r="O913" s="144" t="str" cm="1">
        <f t="array" ref="O913">IF(L913&lt;&gt;"",_xlfn.CHOOSECOLS(_xlfn.TEXTSPLIT(N913,"--"),1),"")</f>
        <v>Supplement</v>
      </c>
      <c r="P913" s="144" t="str" cm="1">
        <f t="array" ref="P913">IF(L913&lt;&gt;"",IFERROR(_xlfn.CHOOSECOLS(_xlfn.TEXTSPLIT(N913,"--"),2),""),"")</f>
        <v>Mineral</v>
      </c>
      <c r="Q913" s="144" t="str">
        <f t="shared" si="62"/>
        <v>Limestone</v>
      </c>
    </row>
    <row r="914" spans="1:17" x14ac:dyDescent="0.35">
      <c r="A914" s="145"/>
      <c r="B914" s="145"/>
      <c r="C914" s="145"/>
      <c r="D914" s="145"/>
      <c r="E914" s="145" t="str">
        <f t="shared" si="61"/>
        <v/>
      </c>
      <c r="F914" s="145"/>
      <c r="G914" s="145"/>
      <c r="H914" s="145"/>
      <c r="I914" s="145"/>
      <c r="J914" s="145"/>
      <c r="K914" s="145"/>
      <c r="L914" s="145" t="str">
        <v>AOM_000760$Supplement--Mineral--Unslacked Lime</v>
      </c>
      <c r="M914" s="145" t="str" cm="1">
        <f t="array" ref="M914:N914">IF(L914&lt;&gt;"",_xlfn.TEXTSPLIT(L914, "$"),"")</f>
        <v>AOM_000760</v>
      </c>
      <c r="N914" s="145" t="str">
        <v>Supplement--Mineral--Unslacked Lime</v>
      </c>
      <c r="O914" s="145" t="str" cm="1">
        <f t="array" ref="O914">IF(L914&lt;&gt;"",_xlfn.CHOOSECOLS(_xlfn.TEXTSPLIT(N914,"--"),1),"")</f>
        <v>Supplement</v>
      </c>
      <c r="P914" s="145" t="str" cm="1">
        <f t="array" ref="P914">IF(L914&lt;&gt;"",IFERROR(_xlfn.CHOOSECOLS(_xlfn.TEXTSPLIT(N914,"--"),2),""),"")</f>
        <v>Mineral</v>
      </c>
      <c r="Q914" s="145" t="str">
        <f t="shared" si="62"/>
        <v>Unslacked Lime</v>
      </c>
    </row>
    <row r="915" spans="1:17" x14ac:dyDescent="0.35">
      <c r="A915" s="144"/>
      <c r="B915" s="144"/>
      <c r="C915" s="144"/>
      <c r="D915" s="144"/>
      <c r="E915" s="144" t="str">
        <f t="shared" si="61"/>
        <v/>
      </c>
      <c r="F915" s="144"/>
      <c r="G915" s="144"/>
      <c r="H915" s="144"/>
      <c r="I915" s="144"/>
      <c r="J915" s="144"/>
      <c r="K915" s="144"/>
      <c r="L915" s="144" t="str">
        <v>AOM_001378$Supplement--Mineral--Magnesium Oxide</v>
      </c>
      <c r="M915" s="144" t="str" cm="1">
        <f t="array" ref="M915:N915">IF(L915&lt;&gt;"",_xlfn.TEXTSPLIT(L915, "$"),"")</f>
        <v>AOM_001378</v>
      </c>
      <c r="N915" s="144" t="str">
        <v>Supplement--Mineral--Magnesium Oxide</v>
      </c>
      <c r="O915" s="144" t="str" cm="1">
        <f t="array" ref="O915">IF(L915&lt;&gt;"",_xlfn.CHOOSECOLS(_xlfn.TEXTSPLIT(N915,"--"),1),"")</f>
        <v>Supplement</v>
      </c>
      <c r="P915" s="144" t="str" cm="1">
        <f t="array" ref="P915">IF(L915&lt;&gt;"",IFERROR(_xlfn.CHOOSECOLS(_xlfn.TEXTSPLIT(N915,"--"),2),""),"")</f>
        <v>Mineral</v>
      </c>
      <c r="Q915" s="144" t="str">
        <f t="shared" si="62"/>
        <v>Magnesium Oxide</v>
      </c>
    </row>
    <row r="916" spans="1:17" x14ac:dyDescent="0.35">
      <c r="A916" s="145"/>
      <c r="B916" s="145"/>
      <c r="C916" s="145"/>
      <c r="D916" s="145"/>
      <c r="E916" s="145" t="str">
        <f t="shared" si="61"/>
        <v/>
      </c>
      <c r="F916" s="145"/>
      <c r="G916" s="145"/>
      <c r="H916" s="145"/>
      <c r="I916" s="145"/>
      <c r="J916" s="145"/>
      <c r="K916" s="145"/>
      <c r="L916" s="145" t="str">
        <v>AOM_000763$Supplement--Mineral--Manganese</v>
      </c>
      <c r="M916" s="145" t="str" cm="1">
        <f t="array" ref="M916:N916">IF(L916&lt;&gt;"",_xlfn.TEXTSPLIT(L916, "$"),"")</f>
        <v>AOM_000763</v>
      </c>
      <c r="N916" s="145" t="str">
        <v>Supplement--Mineral--Manganese</v>
      </c>
      <c r="O916" s="145" t="str" cm="1">
        <f t="array" ref="O916">IF(L916&lt;&gt;"",_xlfn.CHOOSECOLS(_xlfn.TEXTSPLIT(N916,"--"),1),"")</f>
        <v>Supplement</v>
      </c>
      <c r="P916" s="145" t="str" cm="1">
        <f t="array" ref="P916">IF(L916&lt;&gt;"",IFERROR(_xlfn.CHOOSECOLS(_xlfn.TEXTSPLIT(N916,"--"),2),""),"")</f>
        <v>Mineral</v>
      </c>
      <c r="Q916" s="145" t="str">
        <f t="shared" si="62"/>
        <v>Manganese</v>
      </c>
    </row>
    <row r="917" spans="1:17" x14ac:dyDescent="0.35">
      <c r="A917" s="144"/>
      <c r="B917" s="144"/>
      <c r="C917" s="144"/>
      <c r="D917" s="144"/>
      <c r="E917" s="144" t="str">
        <f t="shared" si="61"/>
        <v/>
      </c>
      <c r="F917" s="144"/>
      <c r="G917" s="144"/>
      <c r="H917" s="144"/>
      <c r="I917" s="144"/>
      <c r="J917" s="144"/>
      <c r="K917" s="144"/>
      <c r="L917" s="144" t="str">
        <v>AOM_000764$Supplement--Mineral--Mineral Block</v>
      </c>
      <c r="M917" s="144" t="str" cm="1">
        <f t="array" ref="M917:N917">IF(L917&lt;&gt;"",_xlfn.TEXTSPLIT(L917, "$"),"")</f>
        <v>AOM_000764</v>
      </c>
      <c r="N917" s="144" t="str">
        <v>Supplement--Mineral--Mineral Block</v>
      </c>
      <c r="O917" s="144" t="str" cm="1">
        <f t="array" ref="O917">IF(L917&lt;&gt;"",_xlfn.CHOOSECOLS(_xlfn.TEXTSPLIT(N917,"--"),1),"")</f>
        <v>Supplement</v>
      </c>
      <c r="P917" s="144" t="str" cm="1">
        <f t="array" ref="P917">IF(L917&lt;&gt;"",IFERROR(_xlfn.CHOOSECOLS(_xlfn.TEXTSPLIT(N917,"--"),2),""),"")</f>
        <v>Mineral</v>
      </c>
      <c r="Q917" s="144" t="str">
        <f t="shared" si="62"/>
        <v>Mineral Block</v>
      </c>
    </row>
    <row r="918" spans="1:17" x14ac:dyDescent="0.35">
      <c r="A918" s="145"/>
      <c r="B918" s="145"/>
      <c r="C918" s="145"/>
      <c r="D918" s="145"/>
      <c r="E918" s="145" t="str">
        <f t="shared" si="61"/>
        <v/>
      </c>
      <c r="F918" s="145"/>
      <c r="G918" s="145"/>
      <c r="H918" s="145"/>
      <c r="I918" s="145"/>
      <c r="J918" s="145"/>
      <c r="K918" s="145"/>
      <c r="L918" s="145" t="str">
        <v>AOM_000766$Supplement--Mineral--Mineral Lick</v>
      </c>
      <c r="M918" s="145" t="str" cm="1">
        <f t="array" ref="M918:N918">IF(L918&lt;&gt;"",_xlfn.TEXTSPLIT(L918, "$"),"")</f>
        <v>AOM_000766</v>
      </c>
      <c r="N918" s="145" t="str">
        <v>Supplement--Mineral--Mineral Lick</v>
      </c>
      <c r="O918" s="145" t="str" cm="1">
        <f t="array" ref="O918">IF(L918&lt;&gt;"",_xlfn.CHOOSECOLS(_xlfn.TEXTSPLIT(N918,"--"),1),"")</f>
        <v>Supplement</v>
      </c>
      <c r="P918" s="145" t="str" cm="1">
        <f t="array" ref="P918">IF(L918&lt;&gt;"",IFERROR(_xlfn.CHOOSECOLS(_xlfn.TEXTSPLIT(N918,"--"),2),""),"")</f>
        <v>Mineral</v>
      </c>
      <c r="Q918" s="145" t="str">
        <f t="shared" si="62"/>
        <v>Mineral Lick</v>
      </c>
    </row>
    <row r="919" spans="1:17" x14ac:dyDescent="0.35">
      <c r="A919" s="144"/>
      <c r="B919" s="144"/>
      <c r="C919" s="144"/>
      <c r="D919" s="144"/>
      <c r="E919" s="144" t="str">
        <f t="shared" si="61"/>
        <v/>
      </c>
      <c r="F919" s="144"/>
      <c r="G919" s="144"/>
      <c r="H919" s="144"/>
      <c r="I919" s="144"/>
      <c r="J919" s="144"/>
      <c r="K919" s="144"/>
      <c r="L919" s="144" t="str">
        <v>AOM_001773$Supplement--Mineral--Mineral Mix--Trace-elements Mix</v>
      </c>
      <c r="M919" s="144" t="str" cm="1">
        <f t="array" ref="M919:N919">IF(L919&lt;&gt;"",_xlfn.TEXTSPLIT(L919, "$"),"")</f>
        <v>AOM_001773</v>
      </c>
      <c r="N919" s="144" t="str">
        <v>Supplement--Mineral--Mineral Mix--Trace-elements Mix</v>
      </c>
      <c r="O919" s="144" t="str" cm="1">
        <f t="array" ref="O919">IF(L919&lt;&gt;"",_xlfn.CHOOSECOLS(_xlfn.TEXTSPLIT(N919,"--"),1),"")</f>
        <v>Supplement</v>
      </c>
      <c r="P919" s="144" t="str" cm="1">
        <f t="array" ref="P919">IF(L919&lt;&gt;"",IFERROR(_xlfn.CHOOSECOLS(_xlfn.TEXTSPLIT(N919,"--"),2),""),"")</f>
        <v>Mineral</v>
      </c>
      <c r="Q919" s="144" t="str">
        <f t="shared" si="62"/>
        <v>Mineral Mix--Trace-elements Mix</v>
      </c>
    </row>
    <row r="920" spans="1:17" x14ac:dyDescent="0.35">
      <c r="A920" s="145"/>
      <c r="B920" s="145"/>
      <c r="C920" s="145"/>
      <c r="D920" s="145"/>
      <c r="E920" s="145" t="str">
        <f t="shared" si="61"/>
        <v/>
      </c>
      <c r="F920" s="145"/>
      <c r="G920" s="145"/>
      <c r="H920" s="145"/>
      <c r="I920" s="145"/>
      <c r="J920" s="145"/>
      <c r="K920" s="145"/>
      <c r="L920" s="145" t="str">
        <v>AOM_001415$Supplement--Mineral--Mineral Mix</v>
      </c>
      <c r="M920" s="145" t="str" cm="1">
        <f t="array" ref="M920:N920">IF(L920&lt;&gt;"",_xlfn.TEXTSPLIT(L920, "$"),"")</f>
        <v>AOM_001415</v>
      </c>
      <c r="N920" s="145" t="str">
        <v>Supplement--Mineral--Mineral Mix</v>
      </c>
      <c r="O920" s="145" t="str" cm="1">
        <f t="array" ref="O920">IF(L920&lt;&gt;"",_xlfn.CHOOSECOLS(_xlfn.TEXTSPLIT(N920,"--"),1),"")</f>
        <v>Supplement</v>
      </c>
      <c r="P920" s="145" t="str" cm="1">
        <f t="array" ref="P920">IF(L920&lt;&gt;"",IFERROR(_xlfn.CHOOSECOLS(_xlfn.TEXTSPLIT(N920,"--"),2),""),"")</f>
        <v>Mineral</v>
      </c>
      <c r="Q920" s="145" t="str">
        <f t="shared" si="62"/>
        <v>Mineral Mix</v>
      </c>
    </row>
    <row r="921" spans="1:17" x14ac:dyDescent="0.35">
      <c r="A921" s="144"/>
      <c r="B921" s="144"/>
      <c r="C921" s="144"/>
      <c r="D921" s="144"/>
      <c r="E921" s="144" t="str">
        <f t="shared" si="61"/>
        <v/>
      </c>
      <c r="F921" s="144"/>
      <c r="G921" s="144"/>
      <c r="H921" s="144"/>
      <c r="I921" s="144"/>
      <c r="J921" s="144"/>
      <c r="K921" s="144"/>
      <c r="L921" s="144" t="str">
        <v>AOM_000768$Supplement--Mineral--Monocalcium Phosphate</v>
      </c>
      <c r="M921" s="144" t="str" cm="1">
        <f t="array" ref="M921:N921">IF(L921&lt;&gt;"",_xlfn.TEXTSPLIT(L921, "$"),"")</f>
        <v>AOM_000768</v>
      </c>
      <c r="N921" s="144" t="str">
        <v>Supplement--Mineral--Monocalcium Phosphate</v>
      </c>
      <c r="O921" s="144" t="str" cm="1">
        <f t="array" ref="O921">IF(L921&lt;&gt;"",_xlfn.CHOOSECOLS(_xlfn.TEXTSPLIT(N921,"--"),1),"")</f>
        <v>Supplement</v>
      </c>
      <c r="P921" s="144" t="str" cm="1">
        <f t="array" ref="P921">IF(L921&lt;&gt;"",IFERROR(_xlfn.CHOOSECOLS(_xlfn.TEXTSPLIT(N921,"--"),2),""),"")</f>
        <v>Mineral</v>
      </c>
      <c r="Q921" s="144" t="str">
        <f t="shared" si="62"/>
        <v>Monocalcium Phosphate</v>
      </c>
    </row>
    <row r="922" spans="1:17" x14ac:dyDescent="0.35">
      <c r="A922" s="145"/>
      <c r="B922" s="145"/>
      <c r="C922" s="145"/>
      <c r="D922" s="145"/>
      <c r="E922" s="145" t="str">
        <f t="shared" si="61"/>
        <v/>
      </c>
      <c r="F922" s="145"/>
      <c r="G922" s="145"/>
      <c r="H922" s="145"/>
      <c r="I922" s="145"/>
      <c r="J922" s="145"/>
      <c r="K922" s="145"/>
      <c r="L922" s="145" t="str">
        <v>AOM_000770$Supplement--Mineral--Phosphorus</v>
      </c>
      <c r="M922" s="145" t="str" cm="1">
        <f t="array" ref="M922:N922">IF(L922&lt;&gt;"",_xlfn.TEXTSPLIT(L922, "$"),"")</f>
        <v>AOM_000770</v>
      </c>
      <c r="N922" s="145" t="str">
        <v>Supplement--Mineral--Phosphorus</v>
      </c>
      <c r="O922" s="145" t="str" cm="1">
        <f t="array" ref="O922">IF(L922&lt;&gt;"",_xlfn.CHOOSECOLS(_xlfn.TEXTSPLIT(N922,"--"),1),"")</f>
        <v>Supplement</v>
      </c>
      <c r="P922" s="145" t="str" cm="1">
        <f t="array" ref="P922">IF(L922&lt;&gt;"",IFERROR(_xlfn.CHOOSECOLS(_xlfn.TEXTSPLIT(N922,"--"),2),""),"")</f>
        <v>Mineral</v>
      </c>
      <c r="Q922" s="145" t="str">
        <f t="shared" si="62"/>
        <v>Phosphorus</v>
      </c>
    </row>
    <row r="923" spans="1:17" x14ac:dyDescent="0.35">
      <c r="A923" s="144"/>
      <c r="B923" s="144"/>
      <c r="C923" s="144"/>
      <c r="D923" s="144"/>
      <c r="E923" s="144" t="str">
        <f t="shared" si="61"/>
        <v/>
      </c>
      <c r="F923" s="144"/>
      <c r="G923" s="144"/>
      <c r="H923" s="144"/>
      <c r="I923" s="144"/>
      <c r="J923" s="144"/>
      <c r="K923" s="144"/>
      <c r="L923" s="144" t="str">
        <v>AOM_001427$Supplement--Mineral--Potassium Carbonate</v>
      </c>
      <c r="M923" s="144" t="str" cm="1">
        <f t="array" ref="M923:N923">IF(L923&lt;&gt;"",_xlfn.TEXTSPLIT(L923, "$"),"")</f>
        <v>AOM_001427</v>
      </c>
      <c r="N923" s="144" t="str">
        <v>Supplement--Mineral--Potassium Carbonate</v>
      </c>
      <c r="O923" s="144" t="str" cm="1">
        <f t="array" ref="O923">IF(L923&lt;&gt;"",_xlfn.CHOOSECOLS(_xlfn.TEXTSPLIT(N923,"--"),1),"")</f>
        <v>Supplement</v>
      </c>
      <c r="P923" s="144" t="str" cm="1">
        <f t="array" ref="P923">IF(L923&lt;&gt;"",IFERROR(_xlfn.CHOOSECOLS(_xlfn.TEXTSPLIT(N923,"--"),2),""),"")</f>
        <v>Mineral</v>
      </c>
      <c r="Q923" s="144" t="str">
        <f t="shared" si="62"/>
        <v>Potassium Carbonate</v>
      </c>
    </row>
    <row r="924" spans="1:17" x14ac:dyDescent="0.35">
      <c r="A924" s="145"/>
      <c r="B924" s="145"/>
      <c r="C924" s="145"/>
      <c r="D924" s="145"/>
      <c r="E924" s="145" t="str">
        <f t="shared" si="61"/>
        <v/>
      </c>
      <c r="F924" s="145"/>
      <c r="G924" s="145"/>
      <c r="H924" s="145"/>
      <c r="I924" s="145"/>
      <c r="J924" s="145"/>
      <c r="K924" s="145"/>
      <c r="L924" s="145" t="str">
        <v>AOM_001509$Supplement--Mineral--Potassium Humate</v>
      </c>
      <c r="M924" s="145" t="str" cm="1">
        <f t="array" ref="M924:N924">IF(L924&lt;&gt;"",_xlfn.TEXTSPLIT(L924, "$"),"")</f>
        <v>AOM_001509</v>
      </c>
      <c r="N924" s="145" t="str">
        <v>Supplement--Mineral--Potassium Humate</v>
      </c>
      <c r="O924" s="145" t="str" cm="1">
        <f t="array" ref="O924">IF(L924&lt;&gt;"",_xlfn.CHOOSECOLS(_xlfn.TEXTSPLIT(N924,"--"),1),"")</f>
        <v>Supplement</v>
      </c>
      <c r="P924" s="145" t="str" cm="1">
        <f t="array" ref="P924">IF(L924&lt;&gt;"",IFERROR(_xlfn.CHOOSECOLS(_xlfn.TEXTSPLIT(N924,"--"),2),""),"")</f>
        <v>Mineral</v>
      </c>
      <c r="Q924" s="145" t="str">
        <f t="shared" si="62"/>
        <v>Potassium Humate</v>
      </c>
    </row>
    <row r="925" spans="1:17" x14ac:dyDescent="0.35">
      <c r="A925" s="144"/>
      <c r="B925" s="144"/>
      <c r="C925" s="144"/>
      <c r="D925" s="144"/>
      <c r="E925" s="144" t="str">
        <f t="shared" si="61"/>
        <v/>
      </c>
      <c r="F925" s="144"/>
      <c r="G925" s="144"/>
      <c r="H925" s="144"/>
      <c r="I925" s="144"/>
      <c r="J925" s="144"/>
      <c r="K925" s="144"/>
      <c r="L925" s="144" t="str">
        <v>AOM_000774$Supplement--Mineral--Selenium</v>
      </c>
      <c r="M925" s="144" t="str" cm="1">
        <f t="array" ref="M925:N925">IF(L925&lt;&gt;"",_xlfn.TEXTSPLIT(L925, "$"),"")</f>
        <v>AOM_000774</v>
      </c>
      <c r="N925" s="144" t="str">
        <v>Supplement--Mineral--Selenium</v>
      </c>
      <c r="O925" s="144" t="str" cm="1">
        <f t="array" ref="O925">IF(L925&lt;&gt;"",_xlfn.CHOOSECOLS(_xlfn.TEXTSPLIT(N925,"--"),1),"")</f>
        <v>Supplement</v>
      </c>
      <c r="P925" s="144" t="str" cm="1">
        <f t="array" ref="P925">IF(L925&lt;&gt;"",IFERROR(_xlfn.CHOOSECOLS(_xlfn.TEXTSPLIT(N925,"--"),2),""),"")</f>
        <v>Mineral</v>
      </c>
      <c r="Q925" s="144" t="str">
        <f t="shared" si="62"/>
        <v>Selenium</v>
      </c>
    </row>
    <row r="926" spans="1:17" x14ac:dyDescent="0.35">
      <c r="A926" s="145"/>
      <c r="B926" s="145"/>
      <c r="C926" s="145"/>
      <c r="D926" s="145"/>
      <c r="E926" s="145" t="str">
        <f t="shared" si="61"/>
        <v/>
      </c>
      <c r="F926" s="145"/>
      <c r="G926" s="145"/>
      <c r="H926" s="145"/>
      <c r="I926" s="145"/>
      <c r="J926" s="145"/>
      <c r="K926" s="145"/>
      <c r="L926" s="145" t="str">
        <v>AOM_001487$Supplement--Mineral--Sodium Sulfate</v>
      </c>
      <c r="M926" s="145" t="str" cm="1">
        <f t="array" ref="M926:N926">IF(L926&lt;&gt;"",_xlfn.TEXTSPLIT(L926, "$"),"")</f>
        <v>AOM_001487</v>
      </c>
      <c r="N926" s="145" t="str">
        <v>Supplement--Mineral--Sodium Sulfate</v>
      </c>
      <c r="O926" s="145" t="str" cm="1">
        <f t="array" ref="O926">IF(L926&lt;&gt;"",_xlfn.CHOOSECOLS(_xlfn.TEXTSPLIT(N926,"--"),1),"")</f>
        <v>Supplement</v>
      </c>
      <c r="P926" s="145" t="str" cm="1">
        <f t="array" ref="P926">IF(L926&lt;&gt;"",IFERROR(_xlfn.CHOOSECOLS(_xlfn.TEXTSPLIT(N926,"--"),2),""),"")</f>
        <v>Mineral</v>
      </c>
      <c r="Q926" s="145" t="str">
        <f t="shared" si="62"/>
        <v>Sodium Sulfate</v>
      </c>
    </row>
    <row r="927" spans="1:17" x14ac:dyDescent="0.35">
      <c r="A927" s="144"/>
      <c r="B927" s="144"/>
      <c r="C927" s="144"/>
      <c r="D927" s="144"/>
      <c r="E927" s="144" t="str">
        <f t="shared" si="61"/>
        <v/>
      </c>
      <c r="F927" s="144"/>
      <c r="G927" s="144"/>
      <c r="H927" s="144"/>
      <c r="I927" s="144"/>
      <c r="J927" s="144"/>
      <c r="K927" s="144"/>
      <c r="L927" s="144" t="str">
        <v>AOM_000776$Supplement--Mineral--Sulphur</v>
      </c>
      <c r="M927" s="144" t="str" cm="1">
        <f t="array" ref="M927:N927">IF(L927&lt;&gt;"",_xlfn.TEXTSPLIT(L927, "$"),"")</f>
        <v>AOM_000776</v>
      </c>
      <c r="N927" s="144" t="str">
        <v>Supplement--Mineral--Sulphur</v>
      </c>
      <c r="O927" s="144" t="str" cm="1">
        <f t="array" ref="O927">IF(L927&lt;&gt;"",_xlfn.CHOOSECOLS(_xlfn.TEXTSPLIT(N927,"--"),1),"")</f>
        <v>Supplement</v>
      </c>
      <c r="P927" s="144" t="str" cm="1">
        <f t="array" ref="P927">IF(L927&lt;&gt;"",IFERROR(_xlfn.CHOOSECOLS(_xlfn.TEXTSPLIT(N927,"--"),2),""),"")</f>
        <v>Mineral</v>
      </c>
      <c r="Q927" s="144" t="str">
        <f t="shared" si="62"/>
        <v>Sulphur</v>
      </c>
    </row>
    <row r="928" spans="1:17" x14ac:dyDescent="0.35">
      <c r="A928" s="145"/>
      <c r="B928" s="145"/>
      <c r="C928" s="145"/>
      <c r="D928" s="145"/>
      <c r="E928" s="145" t="str">
        <f t="shared" si="61"/>
        <v/>
      </c>
      <c r="F928" s="145"/>
      <c r="G928" s="145"/>
      <c r="H928" s="145"/>
      <c r="I928" s="145"/>
      <c r="J928" s="145"/>
      <c r="K928" s="145"/>
      <c r="L928" s="145" t="str">
        <v>AOM_000777$Supplement--Mineral--Tricalcium Phosphate</v>
      </c>
      <c r="M928" s="145" t="str" cm="1">
        <f t="array" ref="M928:N928">IF(L928&lt;&gt;"",_xlfn.TEXTSPLIT(L928, "$"),"")</f>
        <v>AOM_000777</v>
      </c>
      <c r="N928" s="145" t="str">
        <v>Supplement--Mineral--Tricalcium Phosphate</v>
      </c>
      <c r="O928" s="145" t="str" cm="1">
        <f t="array" ref="O928">IF(L928&lt;&gt;"",_xlfn.CHOOSECOLS(_xlfn.TEXTSPLIT(N928,"--"),1),"")</f>
        <v>Supplement</v>
      </c>
      <c r="P928" s="145" t="str" cm="1">
        <f t="array" ref="P928">IF(L928&lt;&gt;"",IFERROR(_xlfn.CHOOSECOLS(_xlfn.TEXTSPLIT(N928,"--"),2),""),"")</f>
        <v>Mineral</v>
      </c>
      <c r="Q928" s="145" t="str">
        <f t="shared" si="62"/>
        <v>Tricalcium Phosphate</v>
      </c>
    </row>
    <row r="929" spans="1:17" x14ac:dyDescent="0.35">
      <c r="A929" s="144"/>
      <c r="B929" s="144"/>
      <c r="C929" s="144"/>
      <c r="D929" s="144"/>
      <c r="E929" s="144" t="str">
        <f t="shared" si="61"/>
        <v/>
      </c>
      <c r="F929" s="144"/>
      <c r="G929" s="144"/>
      <c r="H929" s="144"/>
      <c r="I929" s="144"/>
      <c r="J929" s="144"/>
      <c r="K929" s="144"/>
      <c r="L929" s="144" t="str">
        <v>AOM_000778$Supplement--Mineral--Zinc</v>
      </c>
      <c r="M929" s="144" t="str" cm="1">
        <f t="array" ref="M929:N929">IF(L929&lt;&gt;"",_xlfn.TEXTSPLIT(L929, "$"),"")</f>
        <v>AOM_000778</v>
      </c>
      <c r="N929" s="144" t="str">
        <v>Supplement--Mineral--Zinc</v>
      </c>
      <c r="O929" s="144" t="str" cm="1">
        <f t="array" ref="O929">IF(L929&lt;&gt;"",_xlfn.CHOOSECOLS(_xlfn.TEXTSPLIT(N929,"--"),1),"")</f>
        <v>Supplement</v>
      </c>
      <c r="P929" s="144" t="str" cm="1">
        <f t="array" ref="P929">IF(L929&lt;&gt;"",IFERROR(_xlfn.CHOOSECOLS(_xlfn.TEXTSPLIT(N929,"--"),2),""),"")</f>
        <v>Mineral</v>
      </c>
      <c r="Q929" s="144" t="str">
        <f t="shared" si="62"/>
        <v>Zinc</v>
      </c>
    </row>
    <row r="930" spans="1:17" x14ac:dyDescent="0.35">
      <c r="A930" s="145"/>
      <c r="B930" s="145"/>
      <c r="C930" s="145"/>
      <c r="D930" s="145"/>
      <c r="E930" s="145" t="str">
        <f t="shared" si="61"/>
        <v/>
      </c>
      <c r="F930" s="145"/>
      <c r="G930" s="145"/>
      <c r="H930" s="145"/>
      <c r="I930" s="145"/>
      <c r="J930" s="145"/>
      <c r="K930" s="145"/>
      <c r="L930" s="145" t="str">
        <v>AOM_001417$Supplement--Mineral--Zinc Manganese</v>
      </c>
      <c r="M930" s="145" t="str" cm="1">
        <f t="array" ref="M930:N930">IF(L930&lt;&gt;"",_xlfn.TEXTSPLIT(L930, "$"),"")</f>
        <v>AOM_001417</v>
      </c>
      <c r="N930" s="145" t="str">
        <v>Supplement--Mineral--Zinc Manganese</v>
      </c>
      <c r="O930" s="145" t="str" cm="1">
        <f t="array" ref="O930">IF(L930&lt;&gt;"",_xlfn.CHOOSECOLS(_xlfn.TEXTSPLIT(N930,"--"),1),"")</f>
        <v>Supplement</v>
      </c>
      <c r="P930" s="145" t="str" cm="1">
        <f t="array" ref="P930">IF(L930&lt;&gt;"",IFERROR(_xlfn.CHOOSECOLS(_xlfn.TEXTSPLIT(N930,"--"),2),""),"")</f>
        <v>Mineral</v>
      </c>
      <c r="Q930" s="145" t="str">
        <f t="shared" si="62"/>
        <v>Zinc Manganese</v>
      </c>
    </row>
    <row r="931" spans="1:17" x14ac:dyDescent="0.35">
      <c r="A931" s="144"/>
      <c r="B931" s="144"/>
      <c r="C931" s="144"/>
      <c r="D931" s="144"/>
      <c r="E931" s="144" t="str">
        <f t="shared" si="61"/>
        <v/>
      </c>
      <c r="F931" s="144"/>
      <c r="G931" s="144"/>
      <c r="H931" s="144"/>
      <c r="I931" s="144"/>
      <c r="J931" s="144"/>
      <c r="K931" s="144"/>
      <c r="L931" s="144" t="str">
        <v>AOM_001418$Supplement--Mineral--Zinc Oxide</v>
      </c>
      <c r="M931" s="144" t="str" cm="1">
        <f t="array" ref="M931:N931">IF(L931&lt;&gt;"",_xlfn.TEXTSPLIT(L931, "$"),"")</f>
        <v>AOM_001418</v>
      </c>
      <c r="N931" s="144" t="str">
        <v>Supplement--Mineral--Zinc Oxide</v>
      </c>
      <c r="O931" s="144" t="str" cm="1">
        <f t="array" ref="O931">IF(L931&lt;&gt;"",_xlfn.CHOOSECOLS(_xlfn.TEXTSPLIT(N931,"--"),1),"")</f>
        <v>Supplement</v>
      </c>
      <c r="P931" s="144" t="str" cm="1">
        <f t="array" ref="P931">IF(L931&lt;&gt;"",IFERROR(_xlfn.CHOOSECOLS(_xlfn.TEXTSPLIT(N931,"--"),2),""),"")</f>
        <v>Mineral</v>
      </c>
      <c r="Q931" s="144" t="str">
        <f t="shared" si="62"/>
        <v>Zinc Oxide</v>
      </c>
    </row>
    <row r="932" spans="1:17" x14ac:dyDescent="0.35">
      <c r="A932" s="145"/>
      <c r="B932" s="145"/>
      <c r="C932" s="145"/>
      <c r="D932" s="145"/>
      <c r="E932" s="145" t="str">
        <f t="shared" si="61"/>
        <v/>
      </c>
      <c r="F932" s="145"/>
      <c r="G932" s="145"/>
      <c r="H932" s="145"/>
      <c r="I932" s="145"/>
      <c r="J932" s="145"/>
      <c r="K932" s="145"/>
      <c r="L932" s="145" t="str">
        <v>AOM_000795$Supplement--Mixture</v>
      </c>
      <c r="M932" s="145" t="str" cm="1">
        <f t="array" ref="M932:N932">IF(L932&lt;&gt;"",_xlfn.TEXTSPLIT(L932, "$"),"")</f>
        <v>AOM_000795</v>
      </c>
      <c r="N932" s="145" t="str">
        <v>Supplement--Mixture</v>
      </c>
      <c r="O932" s="145" t="str" cm="1">
        <f t="array" ref="O932">IF(L932&lt;&gt;"",_xlfn.CHOOSECOLS(_xlfn.TEXTSPLIT(N932,"--"),1),"")</f>
        <v>Supplement</v>
      </c>
      <c r="P932" s="145" t="str" cm="1">
        <f t="array" ref="P932">IF(L932&lt;&gt;"",IFERROR(_xlfn.CHOOSECOLS(_xlfn.TEXTSPLIT(N932,"--"),2),""),"")</f>
        <v>Mixture</v>
      </c>
      <c r="Q932" s="145" t="str">
        <f t="shared" si="62"/>
        <v/>
      </c>
    </row>
    <row r="933" spans="1:17" x14ac:dyDescent="0.35">
      <c r="A933" s="144"/>
      <c r="B933" s="144"/>
      <c r="C933" s="144"/>
      <c r="D933" s="144"/>
      <c r="E933" s="144" t="str">
        <f t="shared" si="61"/>
        <v/>
      </c>
      <c r="F933" s="144"/>
      <c r="G933" s="144"/>
      <c r="H933" s="144"/>
      <c r="I933" s="144"/>
      <c r="J933" s="144"/>
      <c r="K933" s="144"/>
      <c r="L933" s="144" t="str">
        <v>AOM_001431$Supplement--Mixture--Minerals and Urea Mix</v>
      </c>
      <c r="M933" s="144" t="str" cm="1">
        <f t="array" ref="M933:N933">IF(L933&lt;&gt;"",_xlfn.TEXTSPLIT(L933, "$"),"")</f>
        <v>AOM_001431</v>
      </c>
      <c r="N933" s="144" t="str">
        <v>Supplement--Mixture--Minerals and Urea Mix</v>
      </c>
      <c r="O933" s="144" t="str" cm="1">
        <f t="array" ref="O933">IF(L933&lt;&gt;"",_xlfn.CHOOSECOLS(_xlfn.TEXTSPLIT(N933,"--"),1),"")</f>
        <v>Supplement</v>
      </c>
      <c r="P933" s="144" t="str" cm="1">
        <f t="array" ref="P933">IF(L933&lt;&gt;"",IFERROR(_xlfn.CHOOSECOLS(_xlfn.TEXTSPLIT(N933,"--"),2),""),"")</f>
        <v>Mixture</v>
      </c>
      <c r="Q933" s="144" t="str">
        <f t="shared" si="62"/>
        <v>Minerals and Urea Mix</v>
      </c>
    </row>
    <row r="934" spans="1:17" x14ac:dyDescent="0.35">
      <c r="A934" s="145"/>
      <c r="B934" s="145"/>
      <c r="C934" s="145"/>
      <c r="D934" s="145"/>
      <c r="E934" s="145" t="str">
        <f t="shared" si="61"/>
        <v/>
      </c>
      <c r="F934" s="145"/>
      <c r="G934" s="145"/>
      <c r="H934" s="145"/>
      <c r="I934" s="145"/>
      <c r="J934" s="145"/>
      <c r="K934" s="145"/>
      <c r="L934" s="145" t="str">
        <v>AOM_001431$Supplement--Mixture--Minerals and Urea Lick</v>
      </c>
      <c r="M934" s="145" t="str" cm="1">
        <f t="array" ref="M934:N934">IF(L934&lt;&gt;"",_xlfn.TEXTSPLIT(L934, "$"),"")</f>
        <v>AOM_001431</v>
      </c>
      <c r="N934" s="145" t="str">
        <v>Supplement--Mixture--Minerals and Urea Lick</v>
      </c>
      <c r="O934" s="145" t="str" cm="1">
        <f t="array" ref="O934">IF(L934&lt;&gt;"",_xlfn.CHOOSECOLS(_xlfn.TEXTSPLIT(N934,"--"),1),"")</f>
        <v>Supplement</v>
      </c>
      <c r="P934" s="145" t="str" cm="1">
        <f t="array" ref="P934">IF(L934&lt;&gt;"",IFERROR(_xlfn.CHOOSECOLS(_xlfn.TEXTSPLIT(N934,"--"),2),""),"")</f>
        <v>Mixture</v>
      </c>
      <c r="Q934" s="145" t="str">
        <f t="shared" si="62"/>
        <v>Minerals and Urea Lick</v>
      </c>
    </row>
    <row r="935" spans="1:17" x14ac:dyDescent="0.35">
      <c r="A935" s="144"/>
      <c r="B935" s="144"/>
      <c r="C935" s="144"/>
      <c r="D935" s="144"/>
      <c r="E935" s="144" t="str">
        <f t="shared" si="61"/>
        <v/>
      </c>
      <c r="F935" s="144"/>
      <c r="G935" s="144"/>
      <c r="H935" s="144"/>
      <c r="I935" s="144"/>
      <c r="J935" s="144"/>
      <c r="K935" s="144"/>
      <c r="L935" s="144" t="str">
        <v>AOM_000794$Supplement--Mixture--Minerals and Vitamins Mix</v>
      </c>
      <c r="M935" s="144" t="str" cm="1">
        <f t="array" ref="M935:N935">IF(L935&lt;&gt;"",_xlfn.TEXTSPLIT(L935, "$"),"")</f>
        <v>AOM_000794</v>
      </c>
      <c r="N935" s="144" t="str">
        <v>Supplement--Mixture--Minerals and Vitamins Mix</v>
      </c>
      <c r="O935" s="144" t="str" cm="1">
        <f t="array" ref="O935">IF(L935&lt;&gt;"",_xlfn.CHOOSECOLS(_xlfn.TEXTSPLIT(N935,"--"),1),"")</f>
        <v>Supplement</v>
      </c>
      <c r="P935" s="144" t="str" cm="1">
        <f t="array" ref="P935">IF(L935&lt;&gt;"",IFERROR(_xlfn.CHOOSECOLS(_xlfn.TEXTSPLIT(N935,"--"),2),""),"")</f>
        <v>Mixture</v>
      </c>
      <c r="Q935" s="144" t="str">
        <f t="shared" si="62"/>
        <v>Minerals and Vitamins Mix</v>
      </c>
    </row>
    <row r="936" spans="1:17" x14ac:dyDescent="0.35">
      <c r="A936" s="145"/>
      <c r="B936" s="145"/>
      <c r="C936" s="145"/>
      <c r="D936" s="145"/>
      <c r="E936" s="145" t="str">
        <f t="shared" si="61"/>
        <v/>
      </c>
      <c r="F936" s="145"/>
      <c r="G936" s="145"/>
      <c r="H936" s="145"/>
      <c r="I936" s="145"/>
      <c r="J936" s="145"/>
      <c r="K936" s="145"/>
      <c r="L936" s="145" t="str">
        <v>AOM_000794$Supplement--Mixture--Minerals and Vitamins Premix</v>
      </c>
      <c r="M936" s="145" t="str" cm="1">
        <f t="array" ref="M936:N936">IF(L936&lt;&gt;"",_xlfn.TEXTSPLIT(L936, "$"),"")</f>
        <v>AOM_000794</v>
      </c>
      <c r="N936" s="145" t="str">
        <v>Supplement--Mixture--Minerals and Vitamins Premix</v>
      </c>
      <c r="O936" s="145" t="str" cm="1">
        <f t="array" ref="O936">IF(L936&lt;&gt;"",_xlfn.CHOOSECOLS(_xlfn.TEXTSPLIT(N936,"--"),1),"")</f>
        <v>Supplement</v>
      </c>
      <c r="P936" s="145" t="str" cm="1">
        <f t="array" ref="P936">IF(L936&lt;&gt;"",IFERROR(_xlfn.CHOOSECOLS(_xlfn.TEXTSPLIT(N936,"--"),2),""),"")</f>
        <v>Mixture</v>
      </c>
      <c r="Q936" s="145" t="str">
        <f t="shared" si="62"/>
        <v>Minerals and Vitamins Premix</v>
      </c>
    </row>
    <row r="937" spans="1:17" x14ac:dyDescent="0.35">
      <c r="A937" s="144"/>
      <c r="B937" s="144"/>
      <c r="C937" s="144"/>
      <c r="D937" s="144"/>
      <c r="E937" s="144" t="str">
        <f t="shared" si="61"/>
        <v/>
      </c>
      <c r="F937" s="144"/>
      <c r="G937" s="144"/>
      <c r="H937" s="144"/>
      <c r="I937" s="144"/>
      <c r="J937" s="144"/>
      <c r="K937" s="144"/>
      <c r="L937" s="144" t="str">
        <v>AOM_001572$Supplement--Protein--Casein</v>
      </c>
      <c r="M937" s="144" t="str" cm="1">
        <f t="array" ref="M937:N937">IF(L937&lt;&gt;"",_xlfn.TEXTSPLIT(L937, "$"),"")</f>
        <v>AOM_001572</v>
      </c>
      <c r="N937" s="144" t="str">
        <v>Supplement--Protein--Casein</v>
      </c>
      <c r="O937" s="144" t="str" cm="1">
        <f t="array" ref="O937">IF(L937&lt;&gt;"",_xlfn.CHOOSECOLS(_xlfn.TEXTSPLIT(N937,"--"),1),"")</f>
        <v>Supplement</v>
      </c>
      <c r="P937" s="144" t="str" cm="1">
        <f t="array" ref="P937">IF(L937&lt;&gt;"",IFERROR(_xlfn.CHOOSECOLS(_xlfn.TEXTSPLIT(N937,"--"),2),""),"")</f>
        <v>Protein</v>
      </c>
      <c r="Q937" s="144" t="str">
        <f t="shared" si="62"/>
        <v>Casein</v>
      </c>
    </row>
    <row r="938" spans="1:17" x14ac:dyDescent="0.35">
      <c r="A938" s="145"/>
      <c r="B938" s="145"/>
      <c r="C938" s="145"/>
      <c r="D938" s="145"/>
      <c r="E938" s="145" t="str">
        <f t="shared" si="61"/>
        <v/>
      </c>
      <c r="F938" s="145"/>
      <c r="G938" s="145"/>
      <c r="H938" s="145"/>
      <c r="I938" s="145"/>
      <c r="J938" s="145"/>
      <c r="K938" s="145"/>
      <c r="L938" s="145" t="str">
        <v>AOM_001749$Supplement--Urea</v>
      </c>
      <c r="M938" s="145" t="str" cm="1">
        <f t="array" ref="M938:N938">IF(L938&lt;&gt;"",_xlfn.TEXTSPLIT(L938, "$"),"")</f>
        <v>AOM_001749</v>
      </c>
      <c r="N938" s="145" t="str">
        <v>Supplement--Urea</v>
      </c>
      <c r="O938" s="145" t="str" cm="1">
        <f t="array" ref="O938">IF(L938&lt;&gt;"",_xlfn.CHOOSECOLS(_xlfn.TEXTSPLIT(N938,"--"),1),"")</f>
        <v>Supplement</v>
      </c>
      <c r="P938" s="145" t="str" cm="1">
        <f t="array" ref="P938">IF(L938&lt;&gt;"",IFERROR(_xlfn.CHOOSECOLS(_xlfn.TEXTSPLIT(N938,"--"),2),""),"")</f>
        <v>Urea</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AOM_001749$Supplement--Carbamide</v>
      </c>
      <c r="M939" s="144" t="str" cm="1">
        <f t="array" ref="M939:N939">IF(L939&lt;&gt;"",_xlfn.TEXTSPLIT(L939, "$"),"")</f>
        <v>AOM_001749</v>
      </c>
      <c r="N939" s="144" t="str">
        <v>Supplement--Carbamide</v>
      </c>
      <c r="O939" s="144" t="str" cm="1">
        <f t="array" ref="O939">IF(L939&lt;&gt;"",_xlfn.CHOOSECOLS(_xlfn.TEXTSPLIT(N939,"--"),1),"")</f>
        <v>Supplement</v>
      </c>
      <c r="P939" s="144" t="str" cm="1">
        <f t="array" ref="P939">IF(L939&lt;&gt;"",IFERROR(_xlfn.CHOOSECOLS(_xlfn.TEXTSPLIT(N939,"--"),2),""),"")</f>
        <v>Carbamide</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Block</v>
      </c>
      <c r="M940" s="145" t="str" cm="1">
        <f t="array" ref="M940:N940">IF(L940&lt;&gt;"",_xlfn.TEXTSPLIT(L940, "$"),"")</f>
        <v>AOM_001749</v>
      </c>
      <c r="N940" s="145" t="str">
        <v>Supplement--Urea Block</v>
      </c>
      <c r="O940" s="145" t="str" cm="1">
        <f t="array" ref="O940">IF(L940&lt;&gt;"",_xlfn.CHOOSECOLS(_xlfn.TEXTSPLIT(N940,"--"),1),"")</f>
        <v>Supplement</v>
      </c>
      <c r="P940" s="145" t="str" cm="1">
        <f t="array" ref="P940">IF(L940&lt;&gt;"",IFERROR(_xlfn.CHOOSECOLS(_xlfn.TEXTSPLIT(N940,"--"),2),""),"")</f>
        <v>Urea Block</v>
      </c>
      <c r="Q940" s="145" t="str">
        <f t="shared" si="62"/>
        <v/>
      </c>
    </row>
    <row r="941" spans="1:17" x14ac:dyDescent="0.35">
      <c r="A941" s="144"/>
      <c r="B941" s="144"/>
      <c r="C941" s="144"/>
      <c r="D941" s="144"/>
      <c r="E941" s="144" t="str">
        <f t="shared" si="61"/>
        <v/>
      </c>
      <c r="F941" s="144"/>
      <c r="G941" s="144"/>
      <c r="H941" s="144"/>
      <c r="I941" s="144"/>
      <c r="J941" s="144"/>
      <c r="K941" s="144"/>
      <c r="L941" s="144" t="str">
        <v>AOM_001749$Supplement--urea Dried Ground</v>
      </c>
      <c r="M941" s="144" t="str" cm="1">
        <f t="array" ref="M941:N941">IF(L941&lt;&gt;"",_xlfn.TEXTSPLIT(L941, "$"),"")</f>
        <v>AOM_001749</v>
      </c>
      <c r="N941" s="144" t="str">
        <v>Supplement--urea Dried Ground</v>
      </c>
      <c r="O941" s="144" t="str" cm="1">
        <f t="array" ref="O941">IF(L941&lt;&gt;"",_xlfn.CHOOSECOLS(_xlfn.TEXTSPLIT(N941,"--"),1),"")</f>
        <v>Supplement</v>
      </c>
      <c r="P941" s="144" t="str" cm="1">
        <f t="array" ref="P941">IF(L941&lt;&gt;"",IFERROR(_xlfn.CHOOSECOLS(_xlfn.TEXTSPLIT(N941,"--"),2),""),"")</f>
        <v>urea Dried Ground</v>
      </c>
      <c r="Q941" s="144" t="str">
        <f t="shared" si="62"/>
        <v/>
      </c>
    </row>
    <row r="942" spans="1:17" x14ac:dyDescent="0.35">
      <c r="A942" s="145"/>
      <c r="B942" s="145"/>
      <c r="C942" s="145"/>
      <c r="D942" s="145"/>
      <c r="E942" s="145" t="str">
        <f t="shared" si="61"/>
        <v/>
      </c>
      <c r="F942" s="145"/>
      <c r="G942" s="145"/>
      <c r="H942" s="145"/>
      <c r="I942" s="145"/>
      <c r="J942" s="145"/>
      <c r="K942" s="145"/>
      <c r="L942" s="145" t="str">
        <v>AOM_000787$Supplement--Vitamin--Choline Cloride</v>
      </c>
      <c r="M942" s="145" t="str" cm="1">
        <f t="array" ref="M942:N942">IF(L942&lt;&gt;"",_xlfn.TEXTSPLIT(L942, "$"),"")</f>
        <v>AOM_000787</v>
      </c>
      <c r="N942" s="145" t="str">
        <v>Supplement--Vitamin--Choline Cloride</v>
      </c>
      <c r="O942" s="145" t="str" cm="1">
        <f t="array" ref="O942">IF(L942&lt;&gt;"",_xlfn.CHOOSECOLS(_xlfn.TEXTSPLIT(N942,"--"),1),"")</f>
        <v>Supplement</v>
      </c>
      <c r="P942" s="145" t="str" cm="1">
        <f t="array" ref="P942">IF(L942&lt;&gt;"",IFERROR(_xlfn.CHOOSECOLS(_xlfn.TEXTSPLIT(N942,"--"),2),""),"")</f>
        <v>Vitamin</v>
      </c>
      <c r="Q942" s="145" t="str">
        <f t="shared" si="62"/>
        <v>Choline Cloride</v>
      </c>
    </row>
    <row r="943" spans="1:17" x14ac:dyDescent="0.35">
      <c r="A943" s="144"/>
      <c r="B943" s="144"/>
      <c r="C943" s="144"/>
      <c r="D943" s="144"/>
      <c r="E943" s="144" t="str">
        <f t="shared" si="61"/>
        <v/>
      </c>
      <c r="F943" s="144"/>
      <c r="G943" s="144"/>
      <c r="H943" s="144"/>
      <c r="I943" s="144"/>
      <c r="J943" s="144"/>
      <c r="K943" s="144"/>
      <c r="L943" s="144" t="str">
        <v>AOM_001376$Supplement--Vitamin--Dexapanthenol</v>
      </c>
      <c r="M943" s="144" t="str" cm="1">
        <f t="array" ref="M943:N943">IF(L943&lt;&gt;"",_xlfn.TEXTSPLIT(L943, "$"),"")</f>
        <v>AOM_001376</v>
      </c>
      <c r="N943" s="144" t="str">
        <v>Supplement--Vitamin--Dexapanthenol</v>
      </c>
      <c r="O943" s="144" t="str" cm="1">
        <f t="array" ref="O943">IF(L943&lt;&gt;"",_xlfn.CHOOSECOLS(_xlfn.TEXTSPLIT(N943,"--"),1),"")</f>
        <v>Supplement</v>
      </c>
      <c r="P943" s="144" t="str" cm="1">
        <f t="array" ref="P943">IF(L943&lt;&gt;"",IFERROR(_xlfn.CHOOSECOLS(_xlfn.TEXTSPLIT(N943,"--"),2),""),"")</f>
        <v>Vitamin</v>
      </c>
      <c r="Q943" s="144" t="str">
        <f t="shared" si="62"/>
        <v>Dexapanthenol</v>
      </c>
    </row>
    <row r="944" spans="1:17" x14ac:dyDescent="0.35">
      <c r="A944" s="145"/>
      <c r="B944" s="145"/>
      <c r="C944" s="145"/>
      <c r="D944" s="145"/>
      <c r="E944" s="145" t="str">
        <f t="shared" si="61"/>
        <v/>
      </c>
      <c r="F944" s="145"/>
      <c r="G944" s="145"/>
      <c r="H944" s="145"/>
      <c r="I944" s="145"/>
      <c r="J944" s="145"/>
      <c r="K944" s="145"/>
      <c r="L944" s="145" t="str">
        <v>AOM_001505$Supplement--Vitamin--Polyvitamins</v>
      </c>
      <c r="M944" s="145" t="str" cm="1">
        <f t="array" ref="M944:N944">IF(L944&lt;&gt;"",_xlfn.TEXTSPLIT(L944, "$"),"")</f>
        <v>AOM_001505</v>
      </c>
      <c r="N944" s="145" t="str">
        <v>Supplement--Vitamin--Polyvitamins</v>
      </c>
      <c r="O944" s="145" t="str" cm="1">
        <f t="array" ref="O944">IF(L944&lt;&gt;"",_xlfn.CHOOSECOLS(_xlfn.TEXTSPLIT(N944,"--"),1),"")</f>
        <v>Supplement</v>
      </c>
      <c r="P944" s="145" t="str" cm="1">
        <f t="array" ref="P944">IF(L944&lt;&gt;"",IFERROR(_xlfn.CHOOSECOLS(_xlfn.TEXTSPLIT(N944,"--"),2),""),"")</f>
        <v>Vitamin</v>
      </c>
      <c r="Q944" s="145" t="str">
        <f t="shared" si="62"/>
        <v>Polyvitamins</v>
      </c>
    </row>
    <row r="945" spans="1:17" x14ac:dyDescent="0.35">
      <c r="A945" s="144"/>
      <c r="B945" s="144"/>
      <c r="C945" s="144"/>
      <c r="D945" s="144"/>
      <c r="E945" s="144" t="str">
        <f t="shared" si="61"/>
        <v/>
      </c>
      <c r="F945" s="144"/>
      <c r="G945" s="144"/>
      <c r="H945" s="144"/>
      <c r="I945" s="144"/>
      <c r="J945" s="144"/>
      <c r="K945" s="144"/>
      <c r="L945" s="144" t="str">
        <v>AOM_001839$Supplement--Vitamin--Vitamin AD3E</v>
      </c>
      <c r="M945" s="144" t="str" cm="1">
        <f t="array" ref="M945:N945">IF(L945&lt;&gt;"",_xlfn.TEXTSPLIT(L945, "$"),"")</f>
        <v>AOM_001839</v>
      </c>
      <c r="N945" s="144" t="str">
        <v>Supplement--Vitamin--Vitamin AD3E</v>
      </c>
      <c r="O945" s="144" t="str" cm="1">
        <f t="array" ref="O945">IF(L945&lt;&gt;"",_xlfn.CHOOSECOLS(_xlfn.TEXTSPLIT(N945,"--"),1),"")</f>
        <v>Supplement</v>
      </c>
      <c r="P945" s="144" t="str" cm="1">
        <f t="array" ref="P945">IF(L945&lt;&gt;"",IFERROR(_xlfn.CHOOSECOLS(_xlfn.TEXTSPLIT(N945,"--"),2),""),"")</f>
        <v>Vitamin</v>
      </c>
      <c r="Q945" s="144" t="str">
        <f t="shared" si="62"/>
        <v>Vitamin AD3E</v>
      </c>
    </row>
    <row r="946" spans="1:17" x14ac:dyDescent="0.35">
      <c r="A946" s="145"/>
      <c r="B946" s="145"/>
      <c r="C946" s="145"/>
      <c r="D946" s="145"/>
      <c r="E946" s="145" t="str">
        <f t="shared" si="61"/>
        <v/>
      </c>
      <c r="F946" s="145"/>
      <c r="G946" s="145"/>
      <c r="H946" s="145"/>
      <c r="I946" s="145"/>
      <c r="J946" s="145"/>
      <c r="K946" s="145"/>
      <c r="L946" s="145" t="str">
        <v>AOM_000788$Supplement--Vitamin--Vitamin B12</v>
      </c>
      <c r="M946" s="145" t="str" cm="1">
        <f t="array" ref="M946:N946">IF(L946&lt;&gt;"",_xlfn.TEXTSPLIT(L946, "$"),"")</f>
        <v>AOM_000788</v>
      </c>
      <c r="N946" s="145" t="str">
        <v>Supplement--Vitamin--Vitamin B12</v>
      </c>
      <c r="O946" s="145" t="str" cm="1">
        <f t="array" ref="O946">IF(L946&lt;&gt;"",_xlfn.CHOOSECOLS(_xlfn.TEXTSPLIT(N946,"--"),1),"")</f>
        <v>Supplement</v>
      </c>
      <c r="P946" s="145" t="str" cm="1">
        <f t="array" ref="P946">IF(L946&lt;&gt;"",IFERROR(_xlfn.CHOOSECOLS(_xlfn.TEXTSPLIT(N946,"--"),2),""),"")</f>
        <v>Vitamin</v>
      </c>
      <c r="Q946" s="145" t="str">
        <f t="shared" si="62"/>
        <v>Vitamin B12</v>
      </c>
    </row>
    <row r="947" spans="1:17" x14ac:dyDescent="0.35">
      <c r="A947" s="144"/>
      <c r="B947" s="144"/>
      <c r="C947" s="144"/>
      <c r="D947" s="144"/>
      <c r="E947" s="144" t="str">
        <f t="shared" si="61"/>
        <v/>
      </c>
      <c r="F947" s="144"/>
      <c r="G947" s="144"/>
      <c r="H947" s="144"/>
      <c r="I947" s="144"/>
      <c r="J947" s="144"/>
      <c r="K947" s="144"/>
      <c r="L947" s="144" t="str">
        <v>AOM_000788$Supplement--Vitamin--Cobalamin</v>
      </c>
      <c r="M947" s="144" t="str" cm="1">
        <f t="array" ref="M947:N947">IF(L947&lt;&gt;"",_xlfn.TEXTSPLIT(L947, "$"),"")</f>
        <v>AOM_000788</v>
      </c>
      <c r="N947" s="144" t="str">
        <v>Supplement--Vitamin--Cobalamin</v>
      </c>
      <c r="O947" s="144" t="str" cm="1">
        <f t="array" ref="O947">IF(L947&lt;&gt;"",_xlfn.CHOOSECOLS(_xlfn.TEXTSPLIT(N947,"--"),1),"")</f>
        <v>Supplement</v>
      </c>
      <c r="P947" s="144" t="str" cm="1">
        <f t="array" ref="P947">IF(L947&lt;&gt;"",IFERROR(_xlfn.CHOOSECOLS(_xlfn.TEXTSPLIT(N947,"--"),2),""),"")</f>
        <v>Vitamin</v>
      </c>
      <c r="Q947" s="144" t="str">
        <f t="shared" si="62"/>
        <v>Cobalamin</v>
      </c>
    </row>
    <row r="948" spans="1:17" x14ac:dyDescent="0.35">
      <c r="A948" s="145"/>
      <c r="B948" s="145"/>
      <c r="C948" s="145"/>
      <c r="D948" s="145"/>
      <c r="E948" s="145" t="str">
        <f t="shared" si="61"/>
        <v/>
      </c>
      <c r="F948" s="145"/>
      <c r="G948" s="145"/>
      <c r="H948" s="145"/>
      <c r="I948" s="145"/>
      <c r="J948" s="145"/>
      <c r="K948" s="145"/>
      <c r="L948" s="145" t="str">
        <v>AOM_000789$Supplement--Vitamin--Vitamin C</v>
      </c>
      <c r="M948" s="145" t="str" cm="1">
        <f t="array" ref="M948:N948">IF(L948&lt;&gt;"",_xlfn.TEXTSPLIT(L948, "$"),"")</f>
        <v>AOM_000789</v>
      </c>
      <c r="N948" s="145" t="str">
        <v>Supplement--Vitamin--Vitamin C</v>
      </c>
      <c r="O948" s="145" t="str" cm="1">
        <f t="array" ref="O948">IF(L948&lt;&gt;"",_xlfn.CHOOSECOLS(_xlfn.TEXTSPLIT(N948,"--"),1),"")</f>
        <v>Supplement</v>
      </c>
      <c r="P948" s="145" t="str" cm="1">
        <f t="array" ref="P948">IF(L948&lt;&gt;"",IFERROR(_xlfn.CHOOSECOLS(_xlfn.TEXTSPLIT(N948,"--"),2),""),"")</f>
        <v>Vitamin</v>
      </c>
      <c r="Q948" s="145" t="str">
        <f t="shared" si="62"/>
        <v>Vitamin C</v>
      </c>
    </row>
    <row r="949" spans="1:17" x14ac:dyDescent="0.35">
      <c r="A949" s="144"/>
      <c r="B949" s="144"/>
      <c r="C949" s="144"/>
      <c r="D949" s="144"/>
      <c r="E949" s="144" t="str">
        <f t="shared" si="61"/>
        <v/>
      </c>
      <c r="F949" s="144"/>
      <c r="G949" s="144"/>
      <c r="H949" s="144"/>
      <c r="I949" s="144"/>
      <c r="J949" s="144"/>
      <c r="K949" s="144"/>
      <c r="L949" s="144" t="str">
        <v>AOM_000789$Supplement--Vitamin--Ascorbic Acid</v>
      </c>
      <c r="M949" s="144" t="str" cm="1">
        <f t="array" ref="M949:N949">IF(L949&lt;&gt;"",_xlfn.TEXTSPLIT(L949, "$"),"")</f>
        <v>AOM_000789</v>
      </c>
      <c r="N949" s="144" t="str">
        <v>Supplement--Vitamin--Ascorbic Acid</v>
      </c>
      <c r="O949" s="144" t="str" cm="1">
        <f t="array" ref="O949">IF(L949&lt;&gt;"",_xlfn.CHOOSECOLS(_xlfn.TEXTSPLIT(N949,"--"),1),"")</f>
        <v>Supplement</v>
      </c>
      <c r="P949" s="144" t="str" cm="1">
        <f t="array" ref="P949">IF(L949&lt;&gt;"",IFERROR(_xlfn.CHOOSECOLS(_xlfn.TEXTSPLIT(N949,"--"),2),""),"")</f>
        <v>Vitamin</v>
      </c>
      <c r="Q949" s="144" t="str">
        <f t="shared" si="62"/>
        <v>Ascorbic Acid</v>
      </c>
    </row>
    <row r="950" spans="1:17" x14ac:dyDescent="0.35">
      <c r="A950" s="145"/>
      <c r="B950" s="145"/>
      <c r="C950" s="145"/>
      <c r="D950" s="145"/>
      <c r="E950" s="145" t="str">
        <f t="shared" si="61"/>
        <v/>
      </c>
      <c r="F950" s="145"/>
      <c r="G950" s="145"/>
      <c r="H950" s="145"/>
      <c r="I950" s="145"/>
      <c r="J950" s="145"/>
      <c r="K950" s="145"/>
      <c r="L950" s="145" t="str">
        <v>AOM_000790$Supplement--Vitamin--Vitamin E</v>
      </c>
      <c r="M950" s="145" t="str" cm="1">
        <f t="array" ref="M950:N950">IF(L950&lt;&gt;"",_xlfn.TEXTSPLIT(L950, "$"),"")</f>
        <v>AOM_000790</v>
      </c>
      <c r="N950" s="145" t="str">
        <v>Supplement--Vitamin--Vitamin E</v>
      </c>
      <c r="O950" s="145" t="str" cm="1">
        <f t="array" ref="O950">IF(L950&lt;&gt;"",_xlfn.CHOOSECOLS(_xlfn.TEXTSPLIT(N950,"--"),1),"")</f>
        <v>Supplement</v>
      </c>
      <c r="P950" s="145" t="str" cm="1">
        <f t="array" ref="P950">IF(L950&lt;&gt;"",IFERROR(_xlfn.CHOOSECOLS(_xlfn.TEXTSPLIT(N950,"--"),2),""),"")</f>
        <v>Vitamin</v>
      </c>
      <c r="Q950" s="145" t="str">
        <f t="shared" si="62"/>
        <v>Vitamin E</v>
      </c>
    </row>
    <row r="951" spans="1:17" x14ac:dyDescent="0.35">
      <c r="A951" s="144"/>
      <c r="B951" s="144"/>
      <c r="C951" s="144"/>
      <c r="D951" s="144"/>
      <c r="E951" s="144" t="str">
        <f t="shared" si="61"/>
        <v/>
      </c>
      <c r="F951" s="144"/>
      <c r="G951" s="144"/>
      <c r="H951" s="144"/>
      <c r="I951" s="144"/>
      <c r="J951" s="144"/>
      <c r="K951" s="144"/>
      <c r="L951" s="144" t="str">
        <v>AOM_000790$Supplement--Vitamin--Tocopherol</v>
      </c>
      <c r="M951" s="144" t="str" cm="1">
        <f t="array" ref="M951:N951">IF(L951&lt;&gt;"",_xlfn.TEXTSPLIT(L951, "$"),"")</f>
        <v>AOM_000790</v>
      </c>
      <c r="N951" s="144" t="str">
        <v>Supplement--Vitamin--Tocopherol</v>
      </c>
      <c r="O951" s="144" t="str" cm="1">
        <f t="array" ref="O951">IF(L951&lt;&gt;"",_xlfn.CHOOSECOLS(_xlfn.TEXTSPLIT(N951,"--"),1),"")</f>
        <v>Supplement</v>
      </c>
      <c r="P951" s="144" t="str" cm="1">
        <f t="array" ref="P951">IF(L951&lt;&gt;"",IFERROR(_xlfn.CHOOSECOLS(_xlfn.TEXTSPLIT(N951,"--"),2),""),"")</f>
        <v>Vitamin</v>
      </c>
      <c r="Q951" s="144" t="str">
        <f t="shared" si="62"/>
        <v>Tocopherol</v>
      </c>
    </row>
    <row r="952" spans="1:17" x14ac:dyDescent="0.35">
      <c r="A952" s="145"/>
      <c r="B952" s="145"/>
      <c r="C952" s="145"/>
      <c r="D952" s="145"/>
      <c r="E952" s="145" t="str">
        <f t="shared" si="61"/>
        <v/>
      </c>
      <c r="F952" s="145"/>
      <c r="G952" s="145"/>
      <c r="H952" s="145"/>
      <c r="I952" s="145"/>
      <c r="J952" s="145"/>
      <c r="K952" s="145"/>
      <c r="L952" s="145" t="str">
        <v>AOM_000791$Supplement--Vitamin--Vitamin Mix</v>
      </c>
      <c r="M952" s="145" t="str" cm="1">
        <f t="array" ref="M952:N952">IF(L952&lt;&gt;"",_xlfn.TEXTSPLIT(L952, "$"),"")</f>
        <v>AOM_000791</v>
      </c>
      <c r="N952" s="145" t="str">
        <v>Supplement--Vitamin--Vitamin Mix</v>
      </c>
      <c r="O952" s="145" t="str" cm="1">
        <f t="array" ref="O952">IF(L952&lt;&gt;"",_xlfn.CHOOSECOLS(_xlfn.TEXTSPLIT(N952,"--"),1),"")</f>
        <v>Supplement</v>
      </c>
      <c r="P952" s="145" t="str" cm="1">
        <f t="array" ref="P952">IF(L952&lt;&gt;"",IFERROR(_xlfn.CHOOSECOLS(_xlfn.TEXTSPLIT(N952,"--"),2),""),"")</f>
        <v>Vitamin</v>
      </c>
      <c r="Q952" s="145" t="str">
        <f t="shared" si="62"/>
        <v>Vitamin Mix</v>
      </c>
    </row>
    <row r="953" spans="1:17" x14ac:dyDescent="0.35">
      <c r="A953" s="144"/>
      <c r="B953" s="144"/>
      <c r="C953" s="144"/>
      <c r="D953" s="144"/>
      <c r="E953" s="144" t="str">
        <f t="shared" si="61"/>
        <v/>
      </c>
      <c r="F953" s="144"/>
      <c r="G953" s="144"/>
      <c r="H953" s="144"/>
      <c r="I953" s="144"/>
      <c r="J953" s="144"/>
      <c r="K953" s="144"/>
      <c r="L953" s="144" t="str">
        <v>AOM_000791$Supplement--Vitamin--Vitamins</v>
      </c>
      <c r="M953" s="144" t="str" cm="1">
        <f t="array" ref="M953:N953">IF(L953&lt;&gt;"",_xlfn.TEXTSPLIT(L953, "$"),"")</f>
        <v>AOM_000791</v>
      </c>
      <c r="N953" s="144" t="str">
        <v>Supplement--Vitamin--Vitamins</v>
      </c>
      <c r="O953" s="144" t="str" cm="1">
        <f t="array" ref="O953">IF(L953&lt;&gt;"",_xlfn.CHOOSECOLS(_xlfn.TEXTSPLIT(N953,"--"),1),"")</f>
        <v>Supplement</v>
      </c>
      <c r="P953" s="144" t="str" cm="1">
        <f t="array" ref="P953">IF(L953&lt;&gt;"",IFERROR(_xlfn.CHOOSECOLS(_xlfn.TEXTSPLIT(N953,"--"),2),""),"")</f>
        <v>Vitamin</v>
      </c>
      <c r="Q953" s="144" t="str">
        <f t="shared" si="62"/>
        <v>Vitamins</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32" priority="3">
      <formula>COUNTIF(N:N,N1)&gt;1</formula>
    </cfRule>
  </conditionalFormatting>
  <conditionalFormatting sqref="Q1:Q1048576">
    <cfRule type="expression" dxfId="31" priority="1">
      <formula>(COUNTIF(Q:Q,Q1)&gt;1)*(Q1&lt;&gt;"")</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9"/>
  <sheetViews>
    <sheetView topLeftCell="D1" zoomScaleNormal="55" workbookViewId="0">
      <pane ySplit="1" topLeftCell="A311" activePane="bottomLeft" state="frozen"/>
      <selection pane="bottomLeft" activeCell="M318" sqref="M318"/>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28777</v>
      </c>
      <c r="D266" t="s">
        <v>33</v>
      </c>
      <c r="E266" t="s">
        <v>33</v>
      </c>
      <c r="F266" t="s">
        <v>2881</v>
      </c>
      <c r="G266" t="s">
        <v>2882</v>
      </c>
      <c r="H266" t="s">
        <v>33</v>
      </c>
      <c r="I266" t="s">
        <v>33</v>
      </c>
      <c r="J266" t="s">
        <v>33</v>
      </c>
      <c r="K266" t="s">
        <v>33</v>
      </c>
      <c r="L266" t="s">
        <v>33</v>
      </c>
      <c r="M266" t="s">
        <v>28777</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v>4</v>
      </c>
      <c r="B321" t="s">
        <v>3562</v>
      </c>
      <c r="C321" t="s">
        <v>28907</v>
      </c>
      <c r="D321" t="s">
        <v>33</v>
      </c>
      <c r="E321" t="s">
        <v>33</v>
      </c>
      <c r="F321" t="s">
        <v>2881</v>
      </c>
      <c r="G321" t="s">
        <v>2882</v>
      </c>
      <c r="H321" t="s">
        <v>33</v>
      </c>
      <c r="I321" t="s">
        <v>33</v>
      </c>
      <c r="J321" t="s">
        <v>33</v>
      </c>
      <c r="K321" t="s">
        <v>33</v>
      </c>
      <c r="L321" t="s">
        <v>33</v>
      </c>
      <c r="M321" t="s">
        <v>28907</v>
      </c>
      <c r="N321" t="s">
        <v>33</v>
      </c>
      <c r="O321" t="s">
        <v>33</v>
      </c>
    </row>
    <row r="322" spans="1:15" x14ac:dyDescent="0.35">
      <c r="A322" t="s">
        <v>18810</v>
      </c>
      <c r="B322" t="s">
        <v>3562</v>
      </c>
      <c r="C322" t="s">
        <v>17819</v>
      </c>
      <c r="D322" t="s">
        <v>33</v>
      </c>
      <c r="E322" t="s">
        <v>33</v>
      </c>
      <c r="F322" t="s">
        <v>2881</v>
      </c>
      <c r="G322" t="s">
        <v>2882</v>
      </c>
      <c r="H322" t="s">
        <v>33</v>
      </c>
      <c r="I322" t="s">
        <v>33</v>
      </c>
      <c r="J322" t="s">
        <v>33</v>
      </c>
      <c r="K322" t="s">
        <v>33</v>
      </c>
      <c r="L322" t="s">
        <v>33</v>
      </c>
      <c r="M322" t="s">
        <v>17819</v>
      </c>
      <c r="N322" t="s">
        <v>33</v>
      </c>
      <c r="O322" t="s">
        <v>33</v>
      </c>
    </row>
    <row r="323" spans="1:15" x14ac:dyDescent="0.35">
      <c r="A323" t="s">
        <v>18810</v>
      </c>
      <c r="B323" t="s">
        <v>3562</v>
      </c>
      <c r="C323" t="s">
        <v>17820</v>
      </c>
      <c r="D323" t="s">
        <v>33</v>
      </c>
      <c r="E323" t="s">
        <v>33</v>
      </c>
      <c r="F323" t="s">
        <v>2881</v>
      </c>
      <c r="G323" t="s">
        <v>2882</v>
      </c>
      <c r="H323" t="s">
        <v>33</v>
      </c>
      <c r="I323" t="s">
        <v>33</v>
      </c>
      <c r="J323" t="s">
        <v>33</v>
      </c>
      <c r="K323" t="s">
        <v>33</v>
      </c>
      <c r="L323" t="s">
        <v>33</v>
      </c>
      <c r="M323" t="s">
        <v>17820</v>
      </c>
      <c r="N323" t="s">
        <v>33</v>
      </c>
      <c r="O323" t="s">
        <v>33</v>
      </c>
    </row>
    <row r="324" spans="1:15" x14ac:dyDescent="0.35">
      <c r="A324">
        <v>4</v>
      </c>
      <c r="B324" t="s">
        <v>3562</v>
      </c>
      <c r="C324" t="s">
        <v>28776</v>
      </c>
      <c r="D324" t="s">
        <v>33</v>
      </c>
      <c r="E324" t="s">
        <v>33</v>
      </c>
      <c r="F324" t="s">
        <v>2792</v>
      </c>
      <c r="G324" t="s">
        <v>2795</v>
      </c>
      <c r="H324" t="s">
        <v>33</v>
      </c>
      <c r="I324" t="s">
        <v>33</v>
      </c>
      <c r="J324" t="s">
        <v>33</v>
      </c>
      <c r="K324" t="s">
        <v>33</v>
      </c>
      <c r="L324" t="s">
        <v>33</v>
      </c>
      <c r="M324" t="s">
        <v>28776</v>
      </c>
      <c r="N324" t="s">
        <v>33</v>
      </c>
      <c r="O324" t="s">
        <v>33</v>
      </c>
    </row>
    <row r="325" spans="1:15" x14ac:dyDescent="0.35">
      <c r="A325" t="s">
        <v>18810</v>
      </c>
      <c r="B325" t="s">
        <v>3562</v>
      </c>
      <c r="C325" t="s">
        <v>17821</v>
      </c>
      <c r="D325" t="s">
        <v>33</v>
      </c>
      <c r="E325" t="s">
        <v>33</v>
      </c>
      <c r="F325" t="s">
        <v>2881</v>
      </c>
      <c r="G325" t="s">
        <v>2882</v>
      </c>
      <c r="H325" t="s">
        <v>33</v>
      </c>
      <c r="I325" t="s">
        <v>33</v>
      </c>
      <c r="J325" t="s">
        <v>33</v>
      </c>
      <c r="K325" t="s">
        <v>33</v>
      </c>
      <c r="L325" t="s">
        <v>33</v>
      </c>
      <c r="M325" t="s">
        <v>17821</v>
      </c>
      <c r="N325" t="s">
        <v>33</v>
      </c>
      <c r="O325" t="s">
        <v>33</v>
      </c>
    </row>
    <row r="326" spans="1:15" x14ac:dyDescent="0.35">
      <c r="A326" t="s">
        <v>18810</v>
      </c>
      <c r="B326" t="s">
        <v>3562</v>
      </c>
      <c r="C326" t="s">
        <v>17822</v>
      </c>
      <c r="D326" t="s">
        <v>33</v>
      </c>
      <c r="E326" t="s">
        <v>33</v>
      </c>
      <c r="F326" t="s">
        <v>2800</v>
      </c>
      <c r="G326" t="s">
        <v>2801</v>
      </c>
      <c r="H326" t="s">
        <v>33</v>
      </c>
      <c r="I326" t="s">
        <v>33</v>
      </c>
      <c r="J326" t="s">
        <v>33</v>
      </c>
      <c r="K326" t="s">
        <v>33</v>
      </c>
      <c r="L326" t="s">
        <v>33</v>
      </c>
      <c r="M326" t="s">
        <v>17823</v>
      </c>
      <c r="N326" t="s">
        <v>33</v>
      </c>
      <c r="O326" t="s">
        <v>33</v>
      </c>
    </row>
    <row r="327" spans="1:15" x14ac:dyDescent="0.35">
      <c r="A327" t="s">
        <v>18810</v>
      </c>
      <c r="B327" t="s">
        <v>3562</v>
      </c>
      <c r="C327" t="s">
        <v>17824</v>
      </c>
      <c r="D327" t="s">
        <v>33</v>
      </c>
      <c r="E327" t="s">
        <v>33</v>
      </c>
      <c r="F327" t="s">
        <v>2800</v>
      </c>
      <c r="G327" t="s">
        <v>2801</v>
      </c>
      <c r="H327" t="s">
        <v>33</v>
      </c>
      <c r="I327" t="s">
        <v>33</v>
      </c>
      <c r="J327" t="s">
        <v>33</v>
      </c>
      <c r="K327" t="s">
        <v>33</v>
      </c>
      <c r="L327" t="s">
        <v>33</v>
      </c>
      <c r="M327" t="s">
        <v>17825</v>
      </c>
      <c r="N327" t="s">
        <v>33</v>
      </c>
      <c r="O327" t="s">
        <v>33</v>
      </c>
    </row>
    <row r="328" spans="1:15" x14ac:dyDescent="0.35">
      <c r="A328" t="s">
        <v>18810</v>
      </c>
      <c r="B328" t="s">
        <v>3562</v>
      </c>
      <c r="C328" t="s">
        <v>17826</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17827</v>
      </c>
      <c r="D329" t="s">
        <v>33</v>
      </c>
      <c r="E329" t="s">
        <v>33</v>
      </c>
      <c r="F329" t="s">
        <v>2881</v>
      </c>
      <c r="G329" t="s">
        <v>2882</v>
      </c>
      <c r="H329" t="s">
        <v>33</v>
      </c>
      <c r="I329" t="s">
        <v>33</v>
      </c>
      <c r="J329" t="s">
        <v>33</v>
      </c>
      <c r="K329" t="s">
        <v>33</v>
      </c>
      <c r="L329" t="s">
        <v>33</v>
      </c>
      <c r="M329" t="s">
        <v>17827</v>
      </c>
      <c r="N329" t="s">
        <v>33</v>
      </c>
      <c r="O329" t="s">
        <v>33</v>
      </c>
    </row>
    <row r="330" spans="1:15" x14ac:dyDescent="0.35">
      <c r="A330">
        <v>3</v>
      </c>
      <c r="B330" t="s">
        <v>3562</v>
      </c>
      <c r="C330" t="s">
        <v>18895</v>
      </c>
      <c r="D330" t="s">
        <v>33</v>
      </c>
      <c r="E330" t="s">
        <v>33</v>
      </c>
      <c r="F330" t="s">
        <v>17892</v>
      </c>
      <c r="G330" t="s">
        <v>2882</v>
      </c>
      <c r="H330" t="s">
        <v>33</v>
      </c>
      <c r="I330" t="s">
        <v>33</v>
      </c>
      <c r="J330" t="s">
        <v>33</v>
      </c>
      <c r="K330" t="s">
        <v>33</v>
      </c>
      <c r="L330" t="s">
        <v>33</v>
      </c>
      <c r="M330" t="s">
        <v>17827</v>
      </c>
      <c r="N330" t="s">
        <v>33</v>
      </c>
      <c r="O330" t="s">
        <v>33</v>
      </c>
    </row>
    <row r="331" spans="1:15" x14ac:dyDescent="0.35">
      <c r="A331" t="s">
        <v>18810</v>
      </c>
      <c r="B331" t="s">
        <v>3562</v>
      </c>
      <c r="C331" t="s">
        <v>15665</v>
      </c>
      <c r="D331" t="s">
        <v>33</v>
      </c>
      <c r="E331" t="s">
        <v>33</v>
      </c>
      <c r="F331" t="s">
        <v>2881</v>
      </c>
      <c r="G331" t="s">
        <v>2882</v>
      </c>
      <c r="H331" t="s">
        <v>33</v>
      </c>
      <c r="I331" t="s">
        <v>33</v>
      </c>
      <c r="J331" t="s">
        <v>33</v>
      </c>
      <c r="K331" t="s">
        <v>33</v>
      </c>
      <c r="L331" t="s">
        <v>33</v>
      </c>
      <c r="M331" t="s">
        <v>15666</v>
      </c>
      <c r="N331" t="s">
        <v>33</v>
      </c>
      <c r="O331" t="s">
        <v>33</v>
      </c>
    </row>
    <row r="332" spans="1:15" x14ac:dyDescent="0.35">
      <c r="A332">
        <v>3</v>
      </c>
      <c r="B332" t="s">
        <v>3562</v>
      </c>
      <c r="C332" t="s">
        <v>15666</v>
      </c>
      <c r="D332" t="s">
        <v>33</v>
      </c>
      <c r="E332" t="s">
        <v>33</v>
      </c>
      <c r="F332" t="s">
        <v>2881</v>
      </c>
      <c r="G332" t="s">
        <v>2882</v>
      </c>
      <c r="H332" t="s">
        <v>33</v>
      </c>
      <c r="I332" t="s">
        <v>33</v>
      </c>
      <c r="J332" t="s">
        <v>33</v>
      </c>
      <c r="K332" t="s">
        <v>33</v>
      </c>
      <c r="L332" t="s">
        <v>33</v>
      </c>
      <c r="M332" t="s">
        <v>15666</v>
      </c>
      <c r="N332" t="s">
        <v>33</v>
      </c>
      <c r="O332" t="s">
        <v>33</v>
      </c>
    </row>
    <row r="333" spans="1:15" x14ac:dyDescent="0.35">
      <c r="A333" t="s">
        <v>18810</v>
      </c>
      <c r="B333" t="s">
        <v>3562</v>
      </c>
      <c r="C333" t="s">
        <v>17828</v>
      </c>
      <c r="D333" t="s">
        <v>33</v>
      </c>
      <c r="E333" t="s">
        <v>33</v>
      </c>
      <c r="F333" t="s">
        <v>2881</v>
      </c>
      <c r="G333" t="s">
        <v>2882</v>
      </c>
      <c r="H333" t="s">
        <v>33</v>
      </c>
      <c r="I333" t="s">
        <v>33</v>
      </c>
      <c r="J333" t="s">
        <v>33</v>
      </c>
      <c r="K333" t="s">
        <v>33</v>
      </c>
      <c r="L333" t="s">
        <v>33</v>
      </c>
      <c r="M333" t="s">
        <v>17829</v>
      </c>
      <c r="N333" t="s">
        <v>33</v>
      </c>
      <c r="O333" t="s">
        <v>33</v>
      </c>
    </row>
    <row r="334" spans="1:15" x14ac:dyDescent="0.35">
      <c r="A334" t="s">
        <v>18810</v>
      </c>
      <c r="B334" t="s">
        <v>3562</v>
      </c>
      <c r="C334" t="s">
        <v>17830</v>
      </c>
      <c r="D334" t="s">
        <v>33</v>
      </c>
      <c r="E334" t="s">
        <v>33</v>
      </c>
      <c r="F334" t="s">
        <v>2881</v>
      </c>
      <c r="G334" t="s">
        <v>2882</v>
      </c>
      <c r="H334" t="s">
        <v>33</v>
      </c>
      <c r="I334" t="s">
        <v>33</v>
      </c>
      <c r="J334" t="s">
        <v>33</v>
      </c>
      <c r="K334" t="s">
        <v>33</v>
      </c>
      <c r="L334" t="s">
        <v>33</v>
      </c>
      <c r="M334" t="s">
        <v>17831</v>
      </c>
      <c r="N334" t="s">
        <v>33</v>
      </c>
      <c r="O334" t="s">
        <v>33</v>
      </c>
    </row>
    <row r="335" spans="1:15" x14ac:dyDescent="0.35">
      <c r="A335">
        <v>3</v>
      </c>
      <c r="B335" t="s">
        <v>3562</v>
      </c>
      <c r="C335" t="s">
        <v>17831</v>
      </c>
      <c r="D335" t="s">
        <v>33</v>
      </c>
      <c r="E335" t="s">
        <v>33</v>
      </c>
      <c r="F335" t="s">
        <v>2881</v>
      </c>
      <c r="G335" t="s">
        <v>2882</v>
      </c>
      <c r="H335" t="s">
        <v>33</v>
      </c>
      <c r="I335" t="s">
        <v>33</v>
      </c>
      <c r="J335" t="s">
        <v>33</v>
      </c>
      <c r="K335" t="s">
        <v>33</v>
      </c>
      <c r="L335" t="s">
        <v>33</v>
      </c>
      <c r="M335" t="s">
        <v>17831</v>
      </c>
      <c r="N335" t="s">
        <v>33</v>
      </c>
      <c r="O335" t="s">
        <v>33</v>
      </c>
    </row>
    <row r="336" spans="1:15" x14ac:dyDescent="0.35">
      <c r="A336" t="s">
        <v>18810</v>
      </c>
      <c r="B336" t="s">
        <v>3562</v>
      </c>
      <c r="C336" t="s">
        <v>17832</v>
      </c>
      <c r="D336" t="s">
        <v>33</v>
      </c>
      <c r="E336" t="s">
        <v>33</v>
      </c>
      <c r="F336" t="s">
        <v>2881</v>
      </c>
      <c r="G336" t="s">
        <v>2882</v>
      </c>
      <c r="H336" t="s">
        <v>33</v>
      </c>
      <c r="I336" t="s">
        <v>33</v>
      </c>
      <c r="J336" t="s">
        <v>33</v>
      </c>
      <c r="K336" t="s">
        <v>33</v>
      </c>
      <c r="L336" t="s">
        <v>33</v>
      </c>
      <c r="M336" t="s">
        <v>17832</v>
      </c>
      <c r="N336" t="s">
        <v>33</v>
      </c>
      <c r="O336" t="s">
        <v>33</v>
      </c>
    </row>
    <row r="337" spans="1:15" x14ac:dyDescent="0.35">
      <c r="A337" t="s">
        <v>18810</v>
      </c>
      <c r="B337" t="s">
        <v>3562</v>
      </c>
      <c r="C337" t="s">
        <v>17833</v>
      </c>
      <c r="D337" t="s">
        <v>33</v>
      </c>
      <c r="E337" t="s">
        <v>33</v>
      </c>
      <c r="F337" t="s">
        <v>2881</v>
      </c>
      <c r="G337" t="s">
        <v>2882</v>
      </c>
      <c r="H337" t="s">
        <v>33</v>
      </c>
      <c r="I337" t="s">
        <v>33</v>
      </c>
      <c r="J337" t="s">
        <v>33</v>
      </c>
      <c r="K337" t="s">
        <v>33</v>
      </c>
      <c r="L337" t="s">
        <v>33</v>
      </c>
      <c r="M337" t="s">
        <v>17833</v>
      </c>
      <c r="N337" t="s">
        <v>33</v>
      </c>
      <c r="O337" t="s">
        <v>33</v>
      </c>
    </row>
    <row r="338" spans="1:15" x14ac:dyDescent="0.35">
      <c r="A338" t="s">
        <v>18810</v>
      </c>
      <c r="B338" t="s">
        <v>3562</v>
      </c>
      <c r="C338" t="s">
        <v>17834</v>
      </c>
      <c r="D338" t="s">
        <v>33</v>
      </c>
      <c r="E338" t="s">
        <v>33</v>
      </c>
      <c r="F338" t="s">
        <v>2881</v>
      </c>
      <c r="G338" t="s">
        <v>2882</v>
      </c>
      <c r="H338" t="s">
        <v>33</v>
      </c>
      <c r="I338" t="s">
        <v>33</v>
      </c>
      <c r="J338" t="s">
        <v>33</v>
      </c>
      <c r="K338" t="s">
        <v>33</v>
      </c>
      <c r="L338" t="s">
        <v>33</v>
      </c>
      <c r="M338" t="s">
        <v>17835</v>
      </c>
      <c r="N338" t="s">
        <v>33</v>
      </c>
      <c r="O338" t="s">
        <v>33</v>
      </c>
    </row>
    <row r="339" spans="1:15" x14ac:dyDescent="0.35">
      <c r="A339">
        <v>3</v>
      </c>
      <c r="B339" t="s">
        <v>3562</v>
      </c>
      <c r="C339" t="s">
        <v>15670</v>
      </c>
      <c r="D339" t="s">
        <v>33</v>
      </c>
      <c r="E339" t="s">
        <v>33</v>
      </c>
      <c r="F339" t="s">
        <v>17892</v>
      </c>
      <c r="G339" t="s">
        <v>2882</v>
      </c>
      <c r="H339" t="s">
        <v>33</v>
      </c>
      <c r="I339" t="s">
        <v>33</v>
      </c>
      <c r="J339" t="s">
        <v>33</v>
      </c>
      <c r="K339" t="s">
        <v>33</v>
      </c>
      <c r="L339" t="s">
        <v>33</v>
      </c>
      <c r="M339" t="s">
        <v>15670</v>
      </c>
      <c r="N339" t="s">
        <v>33</v>
      </c>
      <c r="O339" t="s">
        <v>33</v>
      </c>
    </row>
    <row r="340" spans="1:15" x14ac:dyDescent="0.35">
      <c r="A340">
        <v>3</v>
      </c>
      <c r="B340" t="s">
        <v>3562</v>
      </c>
      <c r="C340" t="s">
        <v>18896</v>
      </c>
      <c r="D340" t="s">
        <v>33</v>
      </c>
      <c r="E340" t="s">
        <v>33</v>
      </c>
      <c r="F340" t="s">
        <v>18857</v>
      </c>
      <c r="G340" t="s">
        <v>2882</v>
      </c>
      <c r="H340" t="s">
        <v>33</v>
      </c>
      <c r="I340" t="s">
        <v>33</v>
      </c>
      <c r="J340" t="s">
        <v>33</v>
      </c>
      <c r="K340" t="s">
        <v>33</v>
      </c>
      <c r="L340" t="s">
        <v>33</v>
      </c>
      <c r="M340" t="s">
        <v>15670</v>
      </c>
      <c r="N340" t="s">
        <v>33</v>
      </c>
      <c r="O340" t="s">
        <v>33</v>
      </c>
    </row>
    <row r="341" spans="1:15" s="84" customFormat="1" x14ac:dyDescent="0.35">
      <c r="A341" s="84">
        <v>3</v>
      </c>
      <c r="B341" s="84" t="s">
        <v>3562</v>
      </c>
      <c r="C341" s="84" t="s">
        <v>18897</v>
      </c>
    </row>
    <row r="342" spans="1:15" x14ac:dyDescent="0.35">
      <c r="A342" t="s">
        <v>18810</v>
      </c>
      <c r="B342" t="s">
        <v>3562</v>
      </c>
      <c r="C342" t="s">
        <v>17836</v>
      </c>
      <c r="D342" t="s">
        <v>33</v>
      </c>
      <c r="E342" t="s">
        <v>33</v>
      </c>
      <c r="F342" t="s">
        <v>2881</v>
      </c>
      <c r="G342" t="s">
        <v>2882</v>
      </c>
      <c r="H342" t="s">
        <v>33</v>
      </c>
      <c r="I342" t="s">
        <v>33</v>
      </c>
      <c r="J342" t="s">
        <v>33</v>
      </c>
      <c r="K342" t="s">
        <v>33</v>
      </c>
      <c r="L342" t="s">
        <v>33</v>
      </c>
      <c r="M342" t="s">
        <v>17836</v>
      </c>
      <c r="N342" t="s">
        <v>33</v>
      </c>
      <c r="O342" t="s">
        <v>33</v>
      </c>
    </row>
    <row r="343" spans="1:15" x14ac:dyDescent="0.35">
      <c r="A343">
        <v>3</v>
      </c>
      <c r="B343" t="s">
        <v>3562</v>
      </c>
      <c r="C343" t="s">
        <v>18898</v>
      </c>
      <c r="D343" t="s">
        <v>33</v>
      </c>
      <c r="E343" t="s">
        <v>33</v>
      </c>
      <c r="F343" t="s">
        <v>17892</v>
      </c>
      <c r="G343" t="s">
        <v>2882</v>
      </c>
      <c r="H343" t="s">
        <v>33</v>
      </c>
      <c r="I343" t="s">
        <v>33</v>
      </c>
      <c r="J343" t="s">
        <v>33</v>
      </c>
      <c r="K343" t="s">
        <v>33</v>
      </c>
      <c r="L343" t="s">
        <v>33</v>
      </c>
      <c r="M343" t="s">
        <v>17836</v>
      </c>
      <c r="N343" t="s">
        <v>33</v>
      </c>
      <c r="O343" t="s">
        <v>33</v>
      </c>
    </row>
    <row r="344" spans="1:15" x14ac:dyDescent="0.35">
      <c r="A344" t="s">
        <v>18810</v>
      </c>
      <c r="B344" t="s">
        <v>3562</v>
      </c>
      <c r="C344" t="s">
        <v>6769</v>
      </c>
      <c r="D344" t="s">
        <v>33</v>
      </c>
      <c r="E344" t="s">
        <v>33</v>
      </c>
      <c r="F344" t="s">
        <v>2881</v>
      </c>
      <c r="G344" t="s">
        <v>2882</v>
      </c>
      <c r="H344" t="s">
        <v>33</v>
      </c>
      <c r="I344" t="s">
        <v>33</v>
      </c>
      <c r="J344" t="s">
        <v>33</v>
      </c>
      <c r="K344" t="s">
        <v>33</v>
      </c>
      <c r="L344" t="s">
        <v>33</v>
      </c>
      <c r="M344" t="s">
        <v>14491</v>
      </c>
      <c r="N344" t="s">
        <v>33</v>
      </c>
      <c r="O344" t="s">
        <v>33</v>
      </c>
    </row>
    <row r="345" spans="1:15" x14ac:dyDescent="0.35">
      <c r="A345" t="s">
        <v>18810</v>
      </c>
      <c r="B345" t="s">
        <v>3562</v>
      </c>
      <c r="C345" t="s">
        <v>17837</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17838</v>
      </c>
      <c r="D346" t="s">
        <v>33</v>
      </c>
      <c r="E346" t="s">
        <v>33</v>
      </c>
      <c r="F346" t="s">
        <v>2881</v>
      </c>
      <c r="G346" t="s">
        <v>2882</v>
      </c>
      <c r="H346" t="s">
        <v>6769</v>
      </c>
      <c r="I346" t="s">
        <v>33</v>
      </c>
      <c r="J346" t="s">
        <v>33</v>
      </c>
      <c r="K346" t="s">
        <v>33</v>
      </c>
      <c r="L346" t="s">
        <v>33</v>
      </c>
      <c r="M346" t="s">
        <v>17838</v>
      </c>
      <c r="N346" t="s">
        <v>33</v>
      </c>
      <c r="O346" t="s">
        <v>33</v>
      </c>
    </row>
    <row r="347" spans="1:15" x14ac:dyDescent="0.35">
      <c r="A347">
        <v>3</v>
      </c>
      <c r="B347" t="s">
        <v>3562</v>
      </c>
      <c r="C347" t="s">
        <v>14491</v>
      </c>
      <c r="D347" t="s">
        <v>33</v>
      </c>
      <c r="E347" t="s">
        <v>33</v>
      </c>
      <c r="F347" t="s">
        <v>2881</v>
      </c>
      <c r="G347" t="s">
        <v>2882</v>
      </c>
      <c r="H347" t="s">
        <v>6769</v>
      </c>
      <c r="I347" t="s">
        <v>33</v>
      </c>
      <c r="J347" t="s">
        <v>33</v>
      </c>
      <c r="K347" t="s">
        <v>33</v>
      </c>
      <c r="L347" t="s">
        <v>33</v>
      </c>
      <c r="M347" t="s">
        <v>14491</v>
      </c>
      <c r="N347" t="s">
        <v>33</v>
      </c>
      <c r="O347" t="s">
        <v>33</v>
      </c>
    </row>
    <row r="348" spans="1:15" x14ac:dyDescent="0.35">
      <c r="A348" t="s">
        <v>18810</v>
      </c>
      <c r="B348" t="s">
        <v>3562</v>
      </c>
      <c r="C348" t="s">
        <v>17845</v>
      </c>
      <c r="D348" t="s">
        <v>33</v>
      </c>
      <c r="E348" t="s">
        <v>33</v>
      </c>
      <c r="F348" t="s">
        <v>2881</v>
      </c>
      <c r="G348" t="s">
        <v>2882</v>
      </c>
      <c r="H348" t="s">
        <v>33</v>
      </c>
      <c r="I348" t="s">
        <v>33</v>
      </c>
      <c r="J348" t="s">
        <v>33</v>
      </c>
      <c r="K348" t="s">
        <v>33</v>
      </c>
      <c r="L348" t="s">
        <v>33</v>
      </c>
      <c r="M348" t="s">
        <v>17845</v>
      </c>
      <c r="N348" t="s">
        <v>33</v>
      </c>
      <c r="O348" t="s">
        <v>33</v>
      </c>
    </row>
    <row r="349" spans="1:15" x14ac:dyDescent="0.35">
      <c r="A349" t="s">
        <v>18810</v>
      </c>
      <c r="B349" t="s">
        <v>3562</v>
      </c>
      <c r="C349" t="s">
        <v>17849</v>
      </c>
      <c r="D349" t="s">
        <v>33</v>
      </c>
      <c r="E349" t="s">
        <v>33</v>
      </c>
      <c r="F349" t="s">
        <v>2800</v>
      </c>
      <c r="G349" t="s">
        <v>2801</v>
      </c>
      <c r="H349" t="s">
        <v>33</v>
      </c>
      <c r="I349" t="s">
        <v>33</v>
      </c>
      <c r="J349" t="s">
        <v>33</v>
      </c>
      <c r="K349" t="s">
        <v>33</v>
      </c>
      <c r="L349" t="s">
        <v>33</v>
      </c>
      <c r="M349" t="s">
        <v>17850</v>
      </c>
      <c r="N349" t="s">
        <v>33</v>
      </c>
      <c r="O349" t="s">
        <v>33</v>
      </c>
    </row>
    <row r="350" spans="1:15" x14ac:dyDescent="0.35">
      <c r="A350" t="s">
        <v>18810</v>
      </c>
      <c r="B350" t="s">
        <v>3562</v>
      </c>
      <c r="C350" t="s">
        <v>17846</v>
      </c>
      <c r="D350" t="s">
        <v>33</v>
      </c>
      <c r="E350" t="s">
        <v>33</v>
      </c>
      <c r="F350" t="s">
        <v>2881</v>
      </c>
      <c r="G350" t="s">
        <v>2882</v>
      </c>
      <c r="H350" t="s">
        <v>33</v>
      </c>
      <c r="I350" t="s">
        <v>33</v>
      </c>
      <c r="J350" t="s">
        <v>33</v>
      </c>
      <c r="K350" t="s">
        <v>33</v>
      </c>
      <c r="L350" t="s">
        <v>33</v>
      </c>
      <c r="M350" t="s">
        <v>17847</v>
      </c>
      <c r="N350" t="s">
        <v>33</v>
      </c>
      <c r="O350" t="s">
        <v>33</v>
      </c>
    </row>
    <row r="351" spans="1:15" x14ac:dyDescent="0.35">
      <c r="A351">
        <v>3</v>
      </c>
      <c r="B351" t="s">
        <v>3562</v>
      </c>
      <c r="C351" t="s">
        <v>17847</v>
      </c>
      <c r="D351" t="s">
        <v>33</v>
      </c>
      <c r="E351" t="s">
        <v>33</v>
      </c>
      <c r="F351" t="s">
        <v>2881</v>
      </c>
      <c r="G351" t="s">
        <v>2882</v>
      </c>
      <c r="H351" t="s">
        <v>33</v>
      </c>
      <c r="I351" t="s">
        <v>33</v>
      </c>
      <c r="J351" t="s">
        <v>33</v>
      </c>
      <c r="K351" t="s">
        <v>33</v>
      </c>
      <c r="L351" t="s">
        <v>33</v>
      </c>
      <c r="M351" t="s">
        <v>17847</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17848</v>
      </c>
      <c r="D353" t="s">
        <v>33</v>
      </c>
      <c r="E353" t="s">
        <v>33</v>
      </c>
      <c r="F353" t="s">
        <v>2881</v>
      </c>
      <c r="G353" t="s">
        <v>2882</v>
      </c>
      <c r="H353" t="s">
        <v>33</v>
      </c>
      <c r="I353" t="s">
        <v>33</v>
      </c>
      <c r="J353" t="s">
        <v>33</v>
      </c>
      <c r="K353" t="s">
        <v>33</v>
      </c>
      <c r="L353" t="s">
        <v>33</v>
      </c>
      <c r="M353" t="s">
        <v>17848</v>
      </c>
      <c r="N353" t="s">
        <v>33</v>
      </c>
      <c r="O353" t="s">
        <v>33</v>
      </c>
    </row>
    <row r="354" spans="1:15" x14ac:dyDescent="0.35">
      <c r="A354" t="s">
        <v>18810</v>
      </c>
      <c r="B354" t="s">
        <v>3562</v>
      </c>
      <c r="C354" t="s">
        <v>17851</v>
      </c>
      <c r="D354" t="s">
        <v>33</v>
      </c>
      <c r="E354" t="s">
        <v>33</v>
      </c>
      <c r="F354" t="s">
        <v>2881</v>
      </c>
      <c r="G354" t="s">
        <v>2882</v>
      </c>
      <c r="H354" t="s">
        <v>33</v>
      </c>
      <c r="I354" t="s">
        <v>33</v>
      </c>
      <c r="J354" t="s">
        <v>33</v>
      </c>
      <c r="K354" t="s">
        <v>33</v>
      </c>
      <c r="L354" t="s">
        <v>33</v>
      </c>
      <c r="M354" t="s">
        <v>17851</v>
      </c>
      <c r="N354" t="s">
        <v>33</v>
      </c>
      <c r="O354" t="s">
        <v>33</v>
      </c>
    </row>
    <row r="355" spans="1:15" x14ac:dyDescent="0.35">
      <c r="A355" t="s">
        <v>18810</v>
      </c>
      <c r="B355" t="s">
        <v>3562</v>
      </c>
      <c r="C355" t="s">
        <v>17852</v>
      </c>
      <c r="D355" t="s">
        <v>33</v>
      </c>
      <c r="E355" t="s">
        <v>33</v>
      </c>
      <c r="F355" t="s">
        <v>2881</v>
      </c>
      <c r="G355" t="s">
        <v>2882</v>
      </c>
      <c r="H355" t="s">
        <v>33</v>
      </c>
      <c r="I355" t="s">
        <v>33</v>
      </c>
      <c r="J355" t="s">
        <v>33</v>
      </c>
      <c r="K355" t="s">
        <v>33</v>
      </c>
      <c r="L355" t="s">
        <v>33</v>
      </c>
      <c r="M355" t="s">
        <v>17853</v>
      </c>
      <c r="N355" t="s">
        <v>33</v>
      </c>
      <c r="O355" t="s">
        <v>33</v>
      </c>
    </row>
    <row r="356" spans="1:15" x14ac:dyDescent="0.35">
      <c r="A356" t="s">
        <v>18810</v>
      </c>
      <c r="B356" t="s">
        <v>3562</v>
      </c>
      <c r="C356" t="s">
        <v>17854</v>
      </c>
      <c r="D356" t="s">
        <v>33</v>
      </c>
      <c r="E356" t="s">
        <v>33</v>
      </c>
      <c r="F356" t="s">
        <v>2881</v>
      </c>
      <c r="G356" t="s">
        <v>2882</v>
      </c>
      <c r="H356" t="s">
        <v>33</v>
      </c>
      <c r="I356" t="s">
        <v>33</v>
      </c>
      <c r="J356" t="s">
        <v>33</v>
      </c>
      <c r="K356" t="s">
        <v>33</v>
      </c>
      <c r="L356" t="s">
        <v>33</v>
      </c>
      <c r="M356" t="s">
        <v>17855</v>
      </c>
      <c r="N356" t="s">
        <v>33</v>
      </c>
      <c r="O356" t="s">
        <v>33</v>
      </c>
    </row>
    <row r="357" spans="1:15" x14ac:dyDescent="0.35">
      <c r="A357" t="s">
        <v>18810</v>
      </c>
      <c r="B357" t="s">
        <v>3562</v>
      </c>
      <c r="C357" t="s">
        <v>17291</v>
      </c>
      <c r="D357" t="s">
        <v>33</v>
      </c>
      <c r="E357" t="s">
        <v>33</v>
      </c>
      <c r="F357" t="s">
        <v>2800</v>
      </c>
      <c r="G357" t="s">
        <v>2801</v>
      </c>
      <c r="H357" t="s">
        <v>33</v>
      </c>
      <c r="I357" t="s">
        <v>33</v>
      </c>
      <c r="J357" t="s">
        <v>33</v>
      </c>
      <c r="K357" t="s">
        <v>33</v>
      </c>
      <c r="L357" t="s">
        <v>33</v>
      </c>
      <c r="M357" t="s">
        <v>14915</v>
      </c>
      <c r="N357" t="s">
        <v>33</v>
      </c>
      <c r="O357" t="s">
        <v>33</v>
      </c>
    </row>
    <row r="358" spans="1:15" x14ac:dyDescent="0.35">
      <c r="A358">
        <v>4</v>
      </c>
      <c r="B358" t="s">
        <v>3562</v>
      </c>
      <c r="C358" t="s">
        <v>28775</v>
      </c>
      <c r="D358" t="s">
        <v>33</v>
      </c>
      <c r="E358" t="s">
        <v>33</v>
      </c>
      <c r="F358" t="s">
        <v>2881</v>
      </c>
      <c r="G358" t="s">
        <v>2882</v>
      </c>
      <c r="H358" t="s">
        <v>33</v>
      </c>
      <c r="I358" t="s">
        <v>33</v>
      </c>
      <c r="J358" t="s">
        <v>33</v>
      </c>
      <c r="K358" t="s">
        <v>33</v>
      </c>
      <c r="L358" t="s">
        <v>33</v>
      </c>
      <c r="M358" t="s">
        <v>28775</v>
      </c>
      <c r="N358" t="s">
        <v>33</v>
      </c>
      <c r="O358" t="s">
        <v>33</v>
      </c>
    </row>
    <row r="359" spans="1:15" x14ac:dyDescent="0.35">
      <c r="A359" t="s">
        <v>18810</v>
      </c>
      <c r="B359" t="s">
        <v>3562</v>
      </c>
      <c r="C359" t="s">
        <v>17856</v>
      </c>
      <c r="D359" t="s">
        <v>33</v>
      </c>
      <c r="E359" t="s">
        <v>33</v>
      </c>
      <c r="F359" t="s">
        <v>2792</v>
      </c>
      <c r="G359" t="s">
        <v>2795</v>
      </c>
      <c r="H359" t="s">
        <v>33</v>
      </c>
      <c r="I359" t="s">
        <v>33</v>
      </c>
      <c r="J359" t="s">
        <v>33</v>
      </c>
      <c r="K359" t="s">
        <v>33</v>
      </c>
      <c r="L359" t="s">
        <v>33</v>
      </c>
      <c r="M359" t="s">
        <v>17856</v>
      </c>
      <c r="N359" t="s">
        <v>33</v>
      </c>
      <c r="O359" t="s">
        <v>33</v>
      </c>
    </row>
    <row r="360" spans="1:15" x14ac:dyDescent="0.35">
      <c r="A360" t="s">
        <v>18810</v>
      </c>
      <c r="B360" t="s">
        <v>3562</v>
      </c>
      <c r="C360" t="s">
        <v>17841</v>
      </c>
      <c r="D360" t="s">
        <v>33</v>
      </c>
      <c r="E360" t="s">
        <v>33</v>
      </c>
      <c r="F360" t="s">
        <v>2800</v>
      </c>
      <c r="G360" t="s">
        <v>2801</v>
      </c>
      <c r="H360" t="s">
        <v>33</v>
      </c>
      <c r="I360" t="s">
        <v>33</v>
      </c>
      <c r="J360" t="s">
        <v>33</v>
      </c>
      <c r="K360" t="s">
        <v>33</v>
      </c>
      <c r="L360" t="s">
        <v>33</v>
      </c>
      <c r="M360" t="s">
        <v>17842</v>
      </c>
      <c r="N360" t="s">
        <v>33</v>
      </c>
      <c r="O360" t="s">
        <v>33</v>
      </c>
    </row>
    <row r="361" spans="1:15" x14ac:dyDescent="0.35">
      <c r="A361" t="s">
        <v>18810</v>
      </c>
      <c r="B361" t="s">
        <v>3562</v>
      </c>
      <c r="C361" t="s">
        <v>17839</v>
      </c>
      <c r="D361" t="s">
        <v>33</v>
      </c>
      <c r="E361" t="s">
        <v>33</v>
      </c>
      <c r="F361" t="s">
        <v>2800</v>
      </c>
      <c r="G361" t="s">
        <v>2801</v>
      </c>
      <c r="H361" t="s">
        <v>33</v>
      </c>
      <c r="I361" t="s">
        <v>33</v>
      </c>
      <c r="J361" t="s">
        <v>33</v>
      </c>
      <c r="K361" t="s">
        <v>33</v>
      </c>
      <c r="L361" t="s">
        <v>33</v>
      </c>
      <c r="M361" t="s">
        <v>17840</v>
      </c>
      <c r="N361" t="s">
        <v>33</v>
      </c>
      <c r="O361" t="s">
        <v>33</v>
      </c>
    </row>
    <row r="362" spans="1:15" x14ac:dyDescent="0.35">
      <c r="A362" t="s">
        <v>18810</v>
      </c>
      <c r="B362" t="s">
        <v>3562</v>
      </c>
      <c r="C362" t="s">
        <v>17843</v>
      </c>
      <c r="D362" t="s">
        <v>33</v>
      </c>
      <c r="E362" t="s">
        <v>33</v>
      </c>
      <c r="F362" t="s">
        <v>2800</v>
      </c>
      <c r="G362" t="s">
        <v>2801</v>
      </c>
      <c r="H362" t="s">
        <v>33</v>
      </c>
      <c r="I362" t="s">
        <v>33</v>
      </c>
      <c r="J362" t="s">
        <v>33</v>
      </c>
      <c r="K362" t="s">
        <v>33</v>
      </c>
      <c r="L362" t="s">
        <v>33</v>
      </c>
      <c r="M362" t="s">
        <v>17844</v>
      </c>
      <c r="N362" t="s">
        <v>33</v>
      </c>
      <c r="O362" t="s">
        <v>33</v>
      </c>
    </row>
    <row r="363" spans="1:15" x14ac:dyDescent="0.35">
      <c r="A363" t="s">
        <v>18810</v>
      </c>
      <c r="B363" t="s">
        <v>3562</v>
      </c>
      <c r="C363" t="s">
        <v>17857</v>
      </c>
      <c r="D363" t="s">
        <v>33</v>
      </c>
      <c r="E363" t="s">
        <v>33</v>
      </c>
      <c r="F363" t="s">
        <v>2881</v>
      </c>
      <c r="G363" t="s">
        <v>2882</v>
      </c>
      <c r="H363" t="s">
        <v>33</v>
      </c>
      <c r="I363" t="s">
        <v>33</v>
      </c>
      <c r="J363" t="s">
        <v>33</v>
      </c>
      <c r="K363" t="s">
        <v>33</v>
      </c>
      <c r="L363" t="s">
        <v>33</v>
      </c>
      <c r="M363" t="s">
        <v>17857</v>
      </c>
      <c r="N363" t="s">
        <v>33</v>
      </c>
      <c r="O363" t="s">
        <v>33</v>
      </c>
    </row>
    <row r="364" spans="1:15" x14ac:dyDescent="0.35">
      <c r="A364" t="s">
        <v>18810</v>
      </c>
      <c r="B364" t="s">
        <v>3562</v>
      </c>
      <c r="C364" t="s">
        <v>17858</v>
      </c>
      <c r="D364" t="s">
        <v>33</v>
      </c>
      <c r="E364" t="s">
        <v>33</v>
      </c>
      <c r="F364" t="s">
        <v>2881</v>
      </c>
      <c r="G364" t="s">
        <v>2882</v>
      </c>
      <c r="H364" t="s">
        <v>33</v>
      </c>
      <c r="I364" t="s">
        <v>33</v>
      </c>
      <c r="J364" t="s">
        <v>33</v>
      </c>
      <c r="K364" t="s">
        <v>33</v>
      </c>
      <c r="L364" t="s">
        <v>33</v>
      </c>
      <c r="M364" t="s">
        <v>17858</v>
      </c>
      <c r="N364" t="s">
        <v>33</v>
      </c>
      <c r="O364" t="s">
        <v>33</v>
      </c>
    </row>
    <row r="365" spans="1:15" x14ac:dyDescent="0.35">
      <c r="A365" t="s">
        <v>18806</v>
      </c>
      <c r="B365" t="s">
        <v>3562</v>
      </c>
      <c r="C365" t="s">
        <v>17859</v>
      </c>
      <c r="D365" t="s">
        <v>33</v>
      </c>
      <c r="E365" t="s">
        <v>33</v>
      </c>
      <c r="F365" t="s">
        <v>2881</v>
      </c>
      <c r="G365" t="s">
        <v>2882</v>
      </c>
      <c r="H365" t="s">
        <v>33</v>
      </c>
      <c r="I365" t="s">
        <v>33</v>
      </c>
      <c r="J365" t="s">
        <v>33</v>
      </c>
      <c r="K365" t="s">
        <v>33</v>
      </c>
      <c r="L365" t="s">
        <v>33</v>
      </c>
      <c r="M365" t="s">
        <v>17860</v>
      </c>
      <c r="N365" t="s">
        <v>33</v>
      </c>
      <c r="O365" t="s">
        <v>33</v>
      </c>
    </row>
    <row r="366" spans="1:15" x14ac:dyDescent="0.35">
      <c r="A366" t="s">
        <v>18806</v>
      </c>
      <c r="B366" t="s">
        <v>3562</v>
      </c>
      <c r="C366" t="s">
        <v>17861</v>
      </c>
      <c r="D366" t="s">
        <v>33</v>
      </c>
      <c r="E366" t="s">
        <v>33</v>
      </c>
      <c r="F366" t="s">
        <v>2881</v>
      </c>
      <c r="G366" t="s">
        <v>2882</v>
      </c>
      <c r="H366" t="s">
        <v>33</v>
      </c>
      <c r="I366" t="s">
        <v>33</v>
      </c>
      <c r="J366" t="s">
        <v>33</v>
      </c>
      <c r="K366" t="s">
        <v>33</v>
      </c>
      <c r="L366" t="s">
        <v>33</v>
      </c>
      <c r="M366" t="s">
        <v>17862</v>
      </c>
      <c r="N366" t="s">
        <v>33</v>
      </c>
      <c r="O366" t="s">
        <v>33</v>
      </c>
    </row>
    <row r="367" spans="1:15" x14ac:dyDescent="0.35">
      <c r="A367" t="s">
        <v>18810</v>
      </c>
      <c r="B367" t="s">
        <v>3562</v>
      </c>
      <c r="C367" t="s">
        <v>17863</v>
      </c>
      <c r="D367" t="s">
        <v>33</v>
      </c>
      <c r="E367" t="s">
        <v>33</v>
      </c>
      <c r="F367" t="s">
        <v>2881</v>
      </c>
      <c r="G367" t="s">
        <v>2882</v>
      </c>
      <c r="H367" t="s">
        <v>33</v>
      </c>
      <c r="I367" t="s">
        <v>33</v>
      </c>
      <c r="J367" t="s">
        <v>33</v>
      </c>
      <c r="K367" t="s">
        <v>33</v>
      </c>
      <c r="L367" t="s">
        <v>33</v>
      </c>
      <c r="M367" t="s">
        <v>17863</v>
      </c>
      <c r="N367" t="s">
        <v>33</v>
      </c>
      <c r="O367" t="s">
        <v>33</v>
      </c>
    </row>
    <row r="368" spans="1:15" x14ac:dyDescent="0.35">
      <c r="A368" t="s">
        <v>18810</v>
      </c>
      <c r="B368" t="s">
        <v>3562</v>
      </c>
      <c r="C368" t="s">
        <v>17864</v>
      </c>
      <c r="D368" t="s">
        <v>33</v>
      </c>
      <c r="E368" t="s">
        <v>33</v>
      </c>
      <c r="F368" t="s">
        <v>2881</v>
      </c>
      <c r="G368" t="s">
        <v>2882</v>
      </c>
      <c r="H368" t="s">
        <v>33</v>
      </c>
      <c r="I368" t="s">
        <v>33</v>
      </c>
      <c r="J368" t="s">
        <v>33</v>
      </c>
      <c r="K368" t="s">
        <v>33</v>
      </c>
      <c r="L368" t="s">
        <v>33</v>
      </c>
      <c r="M368" t="s">
        <v>17864</v>
      </c>
      <c r="N368" t="s">
        <v>33</v>
      </c>
      <c r="O368" t="s">
        <v>33</v>
      </c>
    </row>
    <row r="369" spans="1:15" x14ac:dyDescent="0.35">
      <c r="A369" t="s">
        <v>18810</v>
      </c>
      <c r="B369" t="s">
        <v>3562</v>
      </c>
      <c r="C369" t="s">
        <v>17865</v>
      </c>
      <c r="D369" t="s">
        <v>33</v>
      </c>
      <c r="E369" t="s">
        <v>33</v>
      </c>
      <c r="F369" t="s">
        <v>2881</v>
      </c>
      <c r="G369" t="s">
        <v>2882</v>
      </c>
      <c r="H369" t="s">
        <v>33</v>
      </c>
      <c r="I369" t="s">
        <v>33</v>
      </c>
      <c r="J369" t="s">
        <v>33</v>
      </c>
      <c r="K369" t="s">
        <v>33</v>
      </c>
      <c r="L369" t="s">
        <v>33</v>
      </c>
      <c r="M369" t="s">
        <v>17865</v>
      </c>
      <c r="N369" t="s">
        <v>33</v>
      </c>
      <c r="O369" t="s">
        <v>33</v>
      </c>
    </row>
    <row r="370" spans="1:15" x14ac:dyDescent="0.35">
      <c r="A370" t="s">
        <v>18810</v>
      </c>
      <c r="B370" t="s">
        <v>3562</v>
      </c>
      <c r="C370" t="s">
        <v>17866</v>
      </c>
      <c r="D370" t="s">
        <v>33</v>
      </c>
      <c r="E370" t="s">
        <v>33</v>
      </c>
      <c r="F370" t="s">
        <v>2800</v>
      </c>
      <c r="G370" t="s">
        <v>2801</v>
      </c>
      <c r="H370" t="s">
        <v>33</v>
      </c>
      <c r="I370" t="s">
        <v>33</v>
      </c>
      <c r="J370" t="s">
        <v>33</v>
      </c>
      <c r="K370" t="s">
        <v>33</v>
      </c>
      <c r="L370" t="s">
        <v>33</v>
      </c>
      <c r="M370" t="s">
        <v>17867</v>
      </c>
      <c r="N370" t="s">
        <v>33</v>
      </c>
      <c r="O370" t="s">
        <v>33</v>
      </c>
    </row>
    <row r="371" spans="1:15" x14ac:dyDescent="0.35">
      <c r="A371" t="s">
        <v>18810</v>
      </c>
      <c r="B371" t="s">
        <v>3562</v>
      </c>
      <c r="C371" t="s">
        <v>17868</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v>3</v>
      </c>
      <c r="B372" t="s">
        <v>3562</v>
      </c>
      <c r="C372" t="s">
        <v>17870</v>
      </c>
      <c r="D372" t="s">
        <v>33</v>
      </c>
      <c r="E372" t="s">
        <v>33</v>
      </c>
      <c r="F372" t="s">
        <v>2881</v>
      </c>
      <c r="G372" t="s">
        <v>2882</v>
      </c>
      <c r="H372" t="s">
        <v>33</v>
      </c>
      <c r="I372" t="s">
        <v>6740</v>
      </c>
      <c r="J372" t="s">
        <v>6742</v>
      </c>
      <c r="K372" t="s">
        <v>17869</v>
      </c>
      <c r="L372" t="s">
        <v>33</v>
      </c>
      <c r="M372" t="s">
        <v>17870</v>
      </c>
      <c r="N372" t="s">
        <v>33</v>
      </c>
      <c r="O372" t="s">
        <v>33</v>
      </c>
    </row>
    <row r="373" spans="1:15" x14ac:dyDescent="0.35">
      <c r="A373" t="s">
        <v>18810</v>
      </c>
      <c r="B373" t="s">
        <v>3562</v>
      </c>
      <c r="C373" t="s">
        <v>17871</v>
      </c>
      <c r="D373" t="s">
        <v>33</v>
      </c>
      <c r="E373" t="s">
        <v>33</v>
      </c>
      <c r="F373" t="s">
        <v>2881</v>
      </c>
      <c r="G373" t="s">
        <v>2882</v>
      </c>
      <c r="H373" t="s">
        <v>33</v>
      </c>
      <c r="I373" t="s">
        <v>33</v>
      </c>
      <c r="J373" t="s">
        <v>33</v>
      </c>
      <c r="K373" t="s">
        <v>33</v>
      </c>
      <c r="L373" t="s">
        <v>33</v>
      </c>
      <c r="M373" t="s">
        <v>17871</v>
      </c>
      <c r="N373" t="s">
        <v>33</v>
      </c>
      <c r="O373" t="s">
        <v>33</v>
      </c>
    </row>
    <row r="374" spans="1:15" x14ac:dyDescent="0.35">
      <c r="A374">
        <v>3</v>
      </c>
      <c r="B374" t="s">
        <v>3562</v>
      </c>
      <c r="C374" t="s">
        <v>18899</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17872</v>
      </c>
      <c r="D375" t="s">
        <v>33</v>
      </c>
      <c r="E375" t="s">
        <v>33</v>
      </c>
      <c r="F375" t="s">
        <v>2800</v>
      </c>
      <c r="G375" t="s">
        <v>2801</v>
      </c>
      <c r="H375" t="s">
        <v>33</v>
      </c>
      <c r="I375" t="s">
        <v>33</v>
      </c>
      <c r="J375" t="s">
        <v>33</v>
      </c>
      <c r="K375" t="s">
        <v>33</v>
      </c>
      <c r="L375" t="s">
        <v>33</v>
      </c>
      <c r="M375" t="s">
        <v>18899</v>
      </c>
      <c r="N375" t="s">
        <v>33</v>
      </c>
      <c r="O375" t="s">
        <v>33</v>
      </c>
    </row>
    <row r="376" spans="1:15" x14ac:dyDescent="0.35">
      <c r="A376" t="s">
        <v>18810</v>
      </c>
      <c r="B376" t="s">
        <v>3562</v>
      </c>
      <c r="C376" t="s">
        <v>17874</v>
      </c>
      <c r="D376" t="s">
        <v>33</v>
      </c>
      <c r="E376" t="s">
        <v>33</v>
      </c>
      <c r="F376" t="s">
        <v>2881</v>
      </c>
      <c r="G376" t="s">
        <v>2882</v>
      </c>
      <c r="H376" t="s">
        <v>33</v>
      </c>
      <c r="I376" t="s">
        <v>33</v>
      </c>
      <c r="J376" t="s">
        <v>33</v>
      </c>
      <c r="K376" t="s">
        <v>33</v>
      </c>
      <c r="L376" t="s">
        <v>33</v>
      </c>
      <c r="M376" t="s">
        <v>17874</v>
      </c>
      <c r="N376" t="s">
        <v>33</v>
      </c>
      <c r="O376" t="s">
        <v>33</v>
      </c>
    </row>
    <row r="377" spans="1:15" x14ac:dyDescent="0.35">
      <c r="A377" t="s">
        <v>18810</v>
      </c>
      <c r="B377" t="s">
        <v>3562</v>
      </c>
      <c r="C377" t="s">
        <v>17875</v>
      </c>
      <c r="D377" t="s">
        <v>33</v>
      </c>
      <c r="E377" t="s">
        <v>33</v>
      </c>
      <c r="F377" t="s">
        <v>2881</v>
      </c>
      <c r="G377" t="s">
        <v>2882</v>
      </c>
      <c r="H377" t="s">
        <v>33</v>
      </c>
      <c r="I377" t="s">
        <v>33</v>
      </c>
      <c r="J377" t="s">
        <v>33</v>
      </c>
      <c r="K377" t="s">
        <v>33</v>
      </c>
      <c r="L377" t="s">
        <v>33</v>
      </c>
      <c r="M377" t="s">
        <v>17876</v>
      </c>
      <c r="N377" t="s">
        <v>33</v>
      </c>
      <c r="O377" t="s">
        <v>33</v>
      </c>
    </row>
    <row r="378" spans="1:15" x14ac:dyDescent="0.35">
      <c r="A378">
        <v>3</v>
      </c>
      <c r="B378" t="s">
        <v>3562</v>
      </c>
      <c r="C378" t="s">
        <v>17876</v>
      </c>
      <c r="D378" t="s">
        <v>33</v>
      </c>
      <c r="E378" t="s">
        <v>33</v>
      </c>
      <c r="F378" t="s">
        <v>2881</v>
      </c>
      <c r="G378" t="s">
        <v>2882</v>
      </c>
      <c r="H378" t="s">
        <v>33</v>
      </c>
      <c r="I378" t="s">
        <v>33</v>
      </c>
      <c r="J378" t="s">
        <v>33</v>
      </c>
      <c r="K378" t="s">
        <v>33</v>
      </c>
      <c r="L378" t="s">
        <v>33</v>
      </c>
      <c r="M378" t="s">
        <v>17876</v>
      </c>
      <c r="N378" t="s">
        <v>33</v>
      </c>
      <c r="O378" t="s">
        <v>33</v>
      </c>
    </row>
    <row r="379" spans="1:15" x14ac:dyDescent="0.35">
      <c r="A379" t="s">
        <v>18810</v>
      </c>
      <c r="B379" t="s">
        <v>3562</v>
      </c>
      <c r="C379" t="s">
        <v>17877</v>
      </c>
      <c r="D379" t="s">
        <v>33</v>
      </c>
      <c r="E379" t="s">
        <v>33</v>
      </c>
      <c r="F379" t="s">
        <v>2881</v>
      </c>
      <c r="G379" t="s">
        <v>2882</v>
      </c>
      <c r="H379" t="s">
        <v>33</v>
      </c>
      <c r="I379" t="s">
        <v>33</v>
      </c>
      <c r="J379" t="s">
        <v>33</v>
      </c>
      <c r="K379" t="s">
        <v>33</v>
      </c>
      <c r="L379" t="s">
        <v>33</v>
      </c>
      <c r="M379" t="s">
        <v>17878</v>
      </c>
      <c r="N379" t="s">
        <v>33</v>
      </c>
      <c r="O379" t="s">
        <v>33</v>
      </c>
    </row>
    <row r="380" spans="1:15" x14ac:dyDescent="0.35">
      <c r="A380">
        <v>3</v>
      </c>
      <c r="B380" t="s">
        <v>3562</v>
      </c>
      <c r="C380" t="s">
        <v>17878</v>
      </c>
      <c r="D380" t="s">
        <v>33</v>
      </c>
      <c r="E380" t="s">
        <v>33</v>
      </c>
      <c r="F380" t="s">
        <v>2881</v>
      </c>
      <c r="G380" t="s">
        <v>2882</v>
      </c>
      <c r="H380" t="s">
        <v>33</v>
      </c>
      <c r="I380" t="s">
        <v>33</v>
      </c>
      <c r="J380" t="s">
        <v>33</v>
      </c>
      <c r="K380" t="s">
        <v>33</v>
      </c>
      <c r="L380" t="s">
        <v>33</v>
      </c>
      <c r="M380" t="s">
        <v>17878</v>
      </c>
      <c r="N380" t="s">
        <v>33</v>
      </c>
      <c r="O380" t="s">
        <v>33</v>
      </c>
    </row>
    <row r="381" spans="1:15" x14ac:dyDescent="0.35">
      <c r="A381" t="s">
        <v>18810</v>
      </c>
      <c r="B381" t="s">
        <v>3562</v>
      </c>
      <c r="C381" t="s">
        <v>17879</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17880</v>
      </c>
      <c r="D382" t="s">
        <v>33</v>
      </c>
      <c r="E382" t="s">
        <v>33</v>
      </c>
      <c r="F382" t="s">
        <v>2881</v>
      </c>
      <c r="G382" t="s">
        <v>2882</v>
      </c>
      <c r="H382" t="s">
        <v>33</v>
      </c>
      <c r="I382" t="s">
        <v>33</v>
      </c>
      <c r="J382" t="s">
        <v>33</v>
      </c>
      <c r="K382" t="s">
        <v>33</v>
      </c>
      <c r="L382" t="s">
        <v>33</v>
      </c>
      <c r="M382" t="s">
        <v>17880</v>
      </c>
      <c r="N382" t="s">
        <v>33</v>
      </c>
      <c r="O382" t="s">
        <v>33</v>
      </c>
    </row>
    <row r="383" spans="1:15" x14ac:dyDescent="0.35">
      <c r="A383">
        <v>3</v>
      </c>
      <c r="B383" t="s">
        <v>3562</v>
      </c>
      <c r="C383" t="s">
        <v>17882</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17881</v>
      </c>
      <c r="D384" t="s">
        <v>33</v>
      </c>
      <c r="E384" t="s">
        <v>33</v>
      </c>
      <c r="F384" t="s">
        <v>2881</v>
      </c>
      <c r="G384" t="s">
        <v>2882</v>
      </c>
      <c r="H384" t="s">
        <v>33</v>
      </c>
      <c r="I384" t="s">
        <v>33</v>
      </c>
      <c r="J384" t="s">
        <v>33</v>
      </c>
      <c r="K384" t="s">
        <v>33</v>
      </c>
      <c r="L384" t="s">
        <v>33</v>
      </c>
      <c r="M384" t="s">
        <v>17882</v>
      </c>
      <c r="N384" t="s">
        <v>33</v>
      </c>
      <c r="O384" t="s">
        <v>33</v>
      </c>
    </row>
    <row r="385" spans="1:15" x14ac:dyDescent="0.35">
      <c r="A385" t="s">
        <v>18810</v>
      </c>
      <c r="B385" t="s">
        <v>3562</v>
      </c>
      <c r="C385" t="s">
        <v>17883</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17884</v>
      </c>
      <c r="D386" t="s">
        <v>33</v>
      </c>
      <c r="E386" t="s">
        <v>33</v>
      </c>
      <c r="F386" t="s">
        <v>2881</v>
      </c>
      <c r="G386" t="s">
        <v>2882</v>
      </c>
      <c r="H386" t="s">
        <v>33</v>
      </c>
      <c r="I386" t="s">
        <v>33</v>
      </c>
      <c r="J386" t="s">
        <v>33</v>
      </c>
      <c r="K386" t="s">
        <v>33</v>
      </c>
      <c r="L386" t="s">
        <v>33</v>
      </c>
      <c r="M386" t="s">
        <v>17884</v>
      </c>
      <c r="N386" t="s">
        <v>33</v>
      </c>
      <c r="O386" t="s">
        <v>33</v>
      </c>
    </row>
    <row r="387" spans="1:15" x14ac:dyDescent="0.35">
      <c r="A387">
        <v>3</v>
      </c>
      <c r="B387" t="s">
        <v>3562</v>
      </c>
      <c r="C387" t="s">
        <v>18900</v>
      </c>
      <c r="D387" t="s">
        <v>33</v>
      </c>
      <c r="E387" t="s">
        <v>33</v>
      </c>
      <c r="G387" t="s">
        <v>2882</v>
      </c>
      <c r="I387" t="s">
        <v>33</v>
      </c>
      <c r="J387" t="s">
        <v>33</v>
      </c>
      <c r="K387" t="s">
        <v>33</v>
      </c>
      <c r="L387" t="s">
        <v>33</v>
      </c>
      <c r="M387" t="s">
        <v>18901</v>
      </c>
      <c r="N387" t="s">
        <v>33</v>
      </c>
      <c r="O387" t="s">
        <v>33</v>
      </c>
    </row>
    <row r="388" spans="1:15" x14ac:dyDescent="0.35">
      <c r="A388" t="s">
        <v>18810</v>
      </c>
      <c r="B388" t="s">
        <v>3562</v>
      </c>
      <c r="C388" t="s">
        <v>17885</v>
      </c>
      <c r="D388" t="s">
        <v>33</v>
      </c>
      <c r="E388" t="s">
        <v>33</v>
      </c>
      <c r="F388" t="s">
        <v>2881</v>
      </c>
      <c r="G388" t="s">
        <v>2882</v>
      </c>
      <c r="H388" t="s">
        <v>33</v>
      </c>
      <c r="I388" t="s">
        <v>33</v>
      </c>
      <c r="J388" t="s">
        <v>33</v>
      </c>
      <c r="K388" t="s">
        <v>33</v>
      </c>
      <c r="L388" t="s">
        <v>33</v>
      </c>
      <c r="M388" t="s">
        <v>17886</v>
      </c>
      <c r="N388" t="s">
        <v>33</v>
      </c>
      <c r="O388" t="s">
        <v>33</v>
      </c>
    </row>
    <row r="389" spans="1:15" x14ac:dyDescent="0.35">
      <c r="A389">
        <v>3</v>
      </c>
      <c r="B389" t="s">
        <v>3562</v>
      </c>
      <c r="C389" t="s">
        <v>17886</v>
      </c>
      <c r="D389" t="s">
        <v>33</v>
      </c>
      <c r="E389" t="s">
        <v>33</v>
      </c>
      <c r="F389" t="s">
        <v>2881</v>
      </c>
      <c r="G389" t="s">
        <v>2882</v>
      </c>
      <c r="H389" t="s">
        <v>33</v>
      </c>
      <c r="I389" t="s">
        <v>33</v>
      </c>
      <c r="J389" t="s">
        <v>33</v>
      </c>
      <c r="K389" t="s">
        <v>33</v>
      </c>
      <c r="L389" t="s">
        <v>33</v>
      </c>
      <c r="M389" t="s">
        <v>17886</v>
      </c>
      <c r="N389" t="s">
        <v>33</v>
      </c>
      <c r="O389" t="s">
        <v>33</v>
      </c>
    </row>
    <row r="390" spans="1:15" x14ac:dyDescent="0.35">
      <c r="A390" t="s">
        <v>18810</v>
      </c>
      <c r="B390" t="s">
        <v>3562</v>
      </c>
      <c r="C390" t="s">
        <v>17887</v>
      </c>
      <c r="D390" t="s">
        <v>33</v>
      </c>
      <c r="E390" t="s">
        <v>33</v>
      </c>
      <c r="F390" t="s">
        <v>2881</v>
      </c>
      <c r="G390" t="s">
        <v>2882</v>
      </c>
      <c r="H390" t="s">
        <v>33</v>
      </c>
      <c r="I390" t="s">
        <v>33</v>
      </c>
      <c r="J390" t="s">
        <v>33</v>
      </c>
      <c r="K390" t="s">
        <v>33</v>
      </c>
      <c r="L390" t="s">
        <v>33</v>
      </c>
      <c r="M390" t="s">
        <v>17887</v>
      </c>
      <c r="N390" t="s">
        <v>33</v>
      </c>
      <c r="O390" t="s">
        <v>33</v>
      </c>
    </row>
    <row r="391" spans="1:15" x14ac:dyDescent="0.35">
      <c r="A391" t="s">
        <v>18810</v>
      </c>
      <c r="B391" t="s">
        <v>3562</v>
      </c>
      <c r="C391" t="s">
        <v>14908</v>
      </c>
      <c r="D391" t="s">
        <v>33</v>
      </c>
      <c r="E391" t="s">
        <v>33</v>
      </c>
      <c r="F391" t="s">
        <v>2881</v>
      </c>
      <c r="G391" t="s">
        <v>2882</v>
      </c>
      <c r="H391" t="s">
        <v>33</v>
      </c>
      <c r="I391" t="s">
        <v>33</v>
      </c>
      <c r="J391" t="s">
        <v>33</v>
      </c>
      <c r="K391" t="s">
        <v>33</v>
      </c>
      <c r="L391" t="s">
        <v>33</v>
      </c>
      <c r="M391" t="s">
        <v>14908</v>
      </c>
      <c r="N391" t="s">
        <v>33</v>
      </c>
      <c r="O391" t="s">
        <v>33</v>
      </c>
    </row>
    <row r="392" spans="1:15" x14ac:dyDescent="0.35">
      <c r="A392">
        <v>3</v>
      </c>
      <c r="B392" t="s">
        <v>3562</v>
      </c>
      <c r="C392" t="s">
        <v>3607</v>
      </c>
      <c r="D392" t="s">
        <v>33</v>
      </c>
      <c r="E392" t="s">
        <v>33</v>
      </c>
      <c r="H392" t="s">
        <v>33</v>
      </c>
      <c r="I392" t="s">
        <v>33</v>
      </c>
      <c r="J392" t="s">
        <v>33</v>
      </c>
      <c r="K392" t="s">
        <v>33</v>
      </c>
      <c r="L392" t="s">
        <v>33</v>
      </c>
      <c r="M392" t="s">
        <v>3607</v>
      </c>
      <c r="N392" t="s">
        <v>33</v>
      </c>
      <c r="O392" t="s">
        <v>33</v>
      </c>
    </row>
    <row r="393" spans="1:15" x14ac:dyDescent="0.35">
      <c r="A393">
        <v>3</v>
      </c>
      <c r="B393" t="s">
        <v>3562</v>
      </c>
      <c r="C393" t="s">
        <v>18902</v>
      </c>
      <c r="D393" t="s">
        <v>33</v>
      </c>
      <c r="E393" t="s">
        <v>33</v>
      </c>
      <c r="H393" t="s">
        <v>33</v>
      </c>
      <c r="I393" t="s">
        <v>33</v>
      </c>
      <c r="J393" t="s">
        <v>33</v>
      </c>
      <c r="K393" t="s">
        <v>33</v>
      </c>
      <c r="L393" t="s">
        <v>33</v>
      </c>
      <c r="M393" t="s">
        <v>3607</v>
      </c>
      <c r="N393" t="s">
        <v>33</v>
      </c>
      <c r="O393" t="s">
        <v>33</v>
      </c>
    </row>
    <row r="394" spans="1:15" x14ac:dyDescent="0.35">
      <c r="A394" t="s">
        <v>18810</v>
      </c>
      <c r="B394" t="s">
        <v>3562</v>
      </c>
      <c r="C394" t="s">
        <v>17888</v>
      </c>
      <c r="D394" t="s">
        <v>33</v>
      </c>
      <c r="E394" t="s">
        <v>33</v>
      </c>
      <c r="F394" t="s">
        <v>2881</v>
      </c>
      <c r="G394" t="s">
        <v>2882</v>
      </c>
      <c r="H394" t="s">
        <v>33</v>
      </c>
      <c r="I394" t="s">
        <v>33</v>
      </c>
      <c r="J394" t="s">
        <v>33</v>
      </c>
      <c r="K394" t="s">
        <v>33</v>
      </c>
      <c r="L394" t="s">
        <v>33</v>
      </c>
      <c r="M394" t="s">
        <v>17888</v>
      </c>
      <c r="N394" t="s">
        <v>33</v>
      </c>
      <c r="O394" t="s">
        <v>33</v>
      </c>
    </row>
    <row r="395" spans="1:15" x14ac:dyDescent="0.35">
      <c r="A395" t="s">
        <v>18810</v>
      </c>
      <c r="B395" t="s">
        <v>3562</v>
      </c>
      <c r="C395" t="s">
        <v>17889</v>
      </c>
      <c r="D395" t="s">
        <v>33</v>
      </c>
      <c r="E395" t="s">
        <v>33</v>
      </c>
      <c r="F395" t="s">
        <v>2881</v>
      </c>
      <c r="G395" t="s">
        <v>2882</v>
      </c>
      <c r="H395" t="s">
        <v>33</v>
      </c>
      <c r="I395" t="s">
        <v>33</v>
      </c>
      <c r="J395" t="s">
        <v>33</v>
      </c>
      <c r="K395" t="s">
        <v>33</v>
      </c>
      <c r="L395" t="s">
        <v>33</v>
      </c>
      <c r="M395" t="s">
        <v>17890</v>
      </c>
      <c r="N395" t="s">
        <v>33</v>
      </c>
      <c r="O395" t="s">
        <v>33</v>
      </c>
    </row>
    <row r="396" spans="1:15" x14ac:dyDescent="0.35">
      <c r="A396">
        <v>3</v>
      </c>
      <c r="B396" t="s">
        <v>3562</v>
      </c>
      <c r="C396" t="s">
        <v>17890</v>
      </c>
      <c r="D396" t="s">
        <v>33</v>
      </c>
      <c r="E396" t="s">
        <v>33</v>
      </c>
      <c r="F396" t="s">
        <v>2881</v>
      </c>
      <c r="G396" t="s">
        <v>2882</v>
      </c>
      <c r="H396" t="s">
        <v>33</v>
      </c>
      <c r="I396" t="s">
        <v>33</v>
      </c>
      <c r="J396" t="s">
        <v>33</v>
      </c>
      <c r="K396" t="s">
        <v>33</v>
      </c>
      <c r="L396" t="s">
        <v>33</v>
      </c>
      <c r="M396" t="s">
        <v>17890</v>
      </c>
      <c r="N396" t="s">
        <v>33</v>
      </c>
      <c r="O396" t="s">
        <v>33</v>
      </c>
    </row>
    <row r="397" spans="1:15" x14ac:dyDescent="0.35">
      <c r="A397" t="s">
        <v>18810</v>
      </c>
      <c r="B397" t="s">
        <v>3562</v>
      </c>
      <c r="C397" t="s">
        <v>15699</v>
      </c>
      <c r="D397" t="s">
        <v>33</v>
      </c>
      <c r="E397" t="s">
        <v>33</v>
      </c>
      <c r="F397" t="s">
        <v>2881</v>
      </c>
      <c r="G397" t="s">
        <v>2882</v>
      </c>
      <c r="H397" t="s">
        <v>33</v>
      </c>
      <c r="I397" t="s">
        <v>33</v>
      </c>
      <c r="J397" t="s">
        <v>33</v>
      </c>
      <c r="K397" t="s">
        <v>33</v>
      </c>
      <c r="L397" t="s">
        <v>33</v>
      </c>
      <c r="M397" t="s">
        <v>15700</v>
      </c>
      <c r="N397" t="s">
        <v>33</v>
      </c>
      <c r="O397" t="s">
        <v>33</v>
      </c>
    </row>
    <row r="398" spans="1:15" x14ac:dyDescent="0.35">
      <c r="A398">
        <v>3</v>
      </c>
      <c r="B398" t="s">
        <v>3562</v>
      </c>
      <c r="C398" t="s">
        <v>15700</v>
      </c>
      <c r="D398" t="s">
        <v>33</v>
      </c>
      <c r="E398" t="s">
        <v>33</v>
      </c>
      <c r="F398" t="s">
        <v>2881</v>
      </c>
      <c r="G398" t="s">
        <v>2882</v>
      </c>
      <c r="H398" t="s">
        <v>33</v>
      </c>
      <c r="I398" t="s">
        <v>33</v>
      </c>
      <c r="J398" t="s">
        <v>33</v>
      </c>
      <c r="K398" t="s">
        <v>33</v>
      </c>
      <c r="L398" t="s">
        <v>33</v>
      </c>
      <c r="M398" t="s">
        <v>15700</v>
      </c>
      <c r="N398" t="s">
        <v>33</v>
      </c>
      <c r="O398" t="s">
        <v>33</v>
      </c>
    </row>
    <row r="399" spans="1:15" x14ac:dyDescent="0.35">
      <c r="A399" t="s">
        <v>18810</v>
      </c>
      <c r="B399" t="s">
        <v>3562</v>
      </c>
      <c r="C399" t="s">
        <v>17891</v>
      </c>
      <c r="D399" t="s">
        <v>33</v>
      </c>
      <c r="E399" t="s">
        <v>33</v>
      </c>
      <c r="F399" t="s">
        <v>17892</v>
      </c>
      <c r="G399" t="s">
        <v>2882</v>
      </c>
      <c r="H399" t="s">
        <v>33</v>
      </c>
      <c r="I399" t="s">
        <v>33</v>
      </c>
      <c r="J399" t="s">
        <v>33</v>
      </c>
      <c r="K399" t="s">
        <v>33</v>
      </c>
      <c r="L399" t="s">
        <v>33</v>
      </c>
      <c r="M399" t="s">
        <v>15700</v>
      </c>
      <c r="N399" t="s">
        <v>33</v>
      </c>
      <c r="O399" t="s">
        <v>33</v>
      </c>
    </row>
    <row r="400" spans="1:15" x14ac:dyDescent="0.35">
      <c r="A400" t="s">
        <v>18810</v>
      </c>
      <c r="B400" t="s">
        <v>3562</v>
      </c>
      <c r="C400" t="s">
        <v>17893</v>
      </c>
      <c r="D400" t="s">
        <v>33</v>
      </c>
      <c r="E400" t="s">
        <v>33</v>
      </c>
      <c r="F400" t="s">
        <v>2800</v>
      </c>
      <c r="G400" t="s">
        <v>2801</v>
      </c>
      <c r="H400" t="s">
        <v>33</v>
      </c>
      <c r="I400" t="s">
        <v>33</v>
      </c>
      <c r="J400" t="s">
        <v>33</v>
      </c>
      <c r="K400" t="s">
        <v>33</v>
      </c>
      <c r="L400" t="s">
        <v>33</v>
      </c>
      <c r="M400" t="s">
        <v>17894</v>
      </c>
      <c r="N400" t="s">
        <v>33</v>
      </c>
      <c r="O400" t="s">
        <v>33</v>
      </c>
    </row>
    <row r="401" spans="1:15" x14ac:dyDescent="0.35">
      <c r="A401" t="s">
        <v>18810</v>
      </c>
      <c r="B401" t="s">
        <v>3562</v>
      </c>
      <c r="C401" t="s">
        <v>17895</v>
      </c>
      <c r="D401" t="s">
        <v>33</v>
      </c>
      <c r="E401" t="s">
        <v>33</v>
      </c>
      <c r="F401" t="s">
        <v>2881</v>
      </c>
      <c r="G401" t="s">
        <v>2882</v>
      </c>
      <c r="H401" t="s">
        <v>6769</v>
      </c>
      <c r="I401" t="s">
        <v>33</v>
      </c>
      <c r="J401" t="s">
        <v>33</v>
      </c>
      <c r="K401" t="s">
        <v>33</v>
      </c>
      <c r="L401" t="s">
        <v>33</v>
      </c>
      <c r="M401" t="s">
        <v>17895</v>
      </c>
      <c r="N401" t="s">
        <v>33</v>
      </c>
      <c r="O401" t="s">
        <v>33</v>
      </c>
    </row>
    <row r="402" spans="1:15" x14ac:dyDescent="0.35">
      <c r="A402" t="s">
        <v>18810</v>
      </c>
      <c r="B402" t="s">
        <v>3562</v>
      </c>
      <c r="C402" t="s">
        <v>17897</v>
      </c>
      <c r="D402" t="s">
        <v>33</v>
      </c>
      <c r="E402" t="s">
        <v>33</v>
      </c>
      <c r="F402" t="s">
        <v>2800</v>
      </c>
      <c r="G402" t="s">
        <v>2801</v>
      </c>
      <c r="I402" t="s">
        <v>33</v>
      </c>
      <c r="J402" t="s">
        <v>33</v>
      </c>
      <c r="K402" t="s">
        <v>33</v>
      </c>
      <c r="L402" t="s">
        <v>33</v>
      </c>
      <c r="M402" t="s">
        <v>17898</v>
      </c>
      <c r="N402" t="s">
        <v>33</v>
      </c>
      <c r="O402" t="s">
        <v>33</v>
      </c>
    </row>
    <row r="403" spans="1:15" x14ac:dyDescent="0.35">
      <c r="A403" t="s">
        <v>18810</v>
      </c>
      <c r="B403" t="s">
        <v>3562</v>
      </c>
      <c r="C403" t="s">
        <v>17899</v>
      </c>
      <c r="D403" t="s">
        <v>33</v>
      </c>
      <c r="E403" t="s">
        <v>33</v>
      </c>
      <c r="F403" t="s">
        <v>2800</v>
      </c>
      <c r="G403" t="s">
        <v>2801</v>
      </c>
      <c r="I403" t="s">
        <v>33</v>
      </c>
      <c r="J403" t="s">
        <v>33</v>
      </c>
      <c r="K403" t="s">
        <v>33</v>
      </c>
      <c r="L403" t="s">
        <v>33</v>
      </c>
      <c r="M403" t="s">
        <v>17900</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17896</v>
      </c>
      <c r="D405" t="s">
        <v>33</v>
      </c>
      <c r="E405" t="s">
        <v>33</v>
      </c>
      <c r="F405" t="s">
        <v>2881</v>
      </c>
      <c r="G405" t="s">
        <v>2882</v>
      </c>
      <c r="H405" t="s">
        <v>6769</v>
      </c>
      <c r="I405" t="s">
        <v>33</v>
      </c>
      <c r="J405" t="s">
        <v>33</v>
      </c>
      <c r="K405" t="s">
        <v>33</v>
      </c>
      <c r="L405" t="s">
        <v>33</v>
      </c>
      <c r="M405" t="s">
        <v>17895</v>
      </c>
      <c r="N405" t="s">
        <v>33</v>
      </c>
      <c r="O405" t="s">
        <v>33</v>
      </c>
    </row>
    <row r="406" spans="1:15" x14ac:dyDescent="0.35">
      <c r="A406" t="s">
        <v>18810</v>
      </c>
      <c r="B406" t="s">
        <v>3562</v>
      </c>
      <c r="C406" t="s">
        <v>17901</v>
      </c>
      <c r="D406" t="s">
        <v>33</v>
      </c>
      <c r="E406" t="s">
        <v>33</v>
      </c>
      <c r="F406" t="s">
        <v>2881</v>
      </c>
      <c r="G406" t="s">
        <v>2882</v>
      </c>
      <c r="H406" t="s">
        <v>33</v>
      </c>
      <c r="I406" t="s">
        <v>33</v>
      </c>
      <c r="J406" t="s">
        <v>33</v>
      </c>
      <c r="K406" t="s">
        <v>33</v>
      </c>
      <c r="L406" t="s">
        <v>33</v>
      </c>
      <c r="M406" t="s">
        <v>17901</v>
      </c>
      <c r="N406" t="s">
        <v>33</v>
      </c>
      <c r="O406" t="s">
        <v>33</v>
      </c>
    </row>
    <row r="407" spans="1:15" x14ac:dyDescent="0.35">
      <c r="A407" t="s">
        <v>18810</v>
      </c>
      <c r="B407" t="s">
        <v>4873</v>
      </c>
      <c r="C407" t="s">
        <v>17902</v>
      </c>
      <c r="D407" t="s">
        <v>33</v>
      </c>
      <c r="E407" t="s">
        <v>33</v>
      </c>
      <c r="F407" t="s">
        <v>2881</v>
      </c>
      <c r="G407" t="s">
        <v>2882</v>
      </c>
      <c r="H407" t="s">
        <v>33</v>
      </c>
      <c r="I407" t="s">
        <v>33</v>
      </c>
      <c r="J407" t="s">
        <v>33</v>
      </c>
      <c r="K407" t="s">
        <v>33</v>
      </c>
      <c r="L407" t="s">
        <v>33</v>
      </c>
      <c r="M407" t="s">
        <v>17903</v>
      </c>
      <c r="N407" t="s">
        <v>33</v>
      </c>
      <c r="O407" t="s">
        <v>33</v>
      </c>
    </row>
    <row r="408" spans="1:15" x14ac:dyDescent="0.35">
      <c r="A408" t="s">
        <v>18810</v>
      </c>
      <c r="B408" t="s">
        <v>5324</v>
      </c>
      <c r="C408" t="s">
        <v>18548</v>
      </c>
      <c r="D408" t="s">
        <v>33</v>
      </c>
      <c r="E408" t="s">
        <v>33</v>
      </c>
      <c r="F408" t="s">
        <v>2881</v>
      </c>
      <c r="G408" t="s">
        <v>2882</v>
      </c>
      <c r="H408" t="s">
        <v>33</v>
      </c>
      <c r="I408" t="s">
        <v>33</v>
      </c>
      <c r="J408" t="s">
        <v>33</v>
      </c>
      <c r="K408" t="s">
        <v>33</v>
      </c>
      <c r="L408" t="s">
        <v>33</v>
      </c>
      <c r="M408" t="s">
        <v>18548</v>
      </c>
      <c r="N408" t="s">
        <v>33</v>
      </c>
      <c r="O408" t="s">
        <v>33</v>
      </c>
    </row>
    <row r="409" spans="1:15" s="84" customFormat="1" x14ac:dyDescent="0.35">
      <c r="A409" s="84">
        <v>3</v>
      </c>
      <c r="B409" s="84" t="s">
        <v>5324</v>
      </c>
      <c r="C409" s="84" t="s">
        <v>18903</v>
      </c>
      <c r="D409"/>
      <c r="E409"/>
    </row>
  </sheetData>
  <autoFilter ref="A1:O1046483" xr:uid="{4812983C-4317-4CAD-B484-B0E19DCC5C5F}">
    <sortState xmlns:xlrd2="http://schemas.microsoft.com/office/spreadsheetml/2017/richdata2" ref="A2:O411">
      <sortCondition ref="B1:B1046483"/>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98"/>
  <sheetViews>
    <sheetView tabSelected="1" topLeftCell="E412" zoomScale="70" zoomScaleNormal="70" workbookViewId="0">
      <selection activeCell="G427" sqref="G427"/>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s="166"/>
      <c r="B379" t="s">
        <v>28851</v>
      </c>
      <c r="C379" t="s">
        <v>20202</v>
      </c>
      <c r="D379" t="s">
        <v>7050</v>
      </c>
      <c r="E379" t="s">
        <v>7051</v>
      </c>
      <c r="F379" t="s">
        <v>7053</v>
      </c>
      <c r="G379" t="s">
        <v>2099</v>
      </c>
      <c r="H379" t="s">
        <v>28852</v>
      </c>
      <c r="I379" s="166"/>
      <c r="J379" s="166"/>
      <c r="K379" s="166"/>
      <c r="L379" s="166"/>
      <c r="M379" t="str" cm="1">
        <f t="array" ref="M379">LOOKUP(2,1/(C379:L379&lt;&gt;""),C379:L379)</f>
        <v>Daily Average Weight Gain</v>
      </c>
      <c r="N379" s="166"/>
      <c r="O379" s="166"/>
      <c r="P379" s="166"/>
      <c r="Q379" s="166"/>
      <c r="R379" s="166"/>
      <c r="S379" s="166"/>
      <c r="T379" s="166"/>
      <c r="U379" s="166"/>
      <c r="V379" s="166"/>
      <c r="W379" s="166"/>
      <c r="X379" s="166"/>
      <c r="Y379" s="166"/>
      <c r="Z379" s="166"/>
      <c r="AA379" s="166"/>
      <c r="AB379" s="166"/>
      <c r="AC379" s="166"/>
      <c r="AD379" s="166" t="str">
        <f>IFERROR(IF(COUNTIF(C379:L379,"Feed Ingredient")&gt;0,INDEX(ani_diet!U:U,MATCH(M379,ani_diet!E:E,0)),""),"")</f>
        <v/>
      </c>
      <c r="AE379" s="167" t="b">
        <f>IF(IFERROR(IF(MATCH("Feed Ingredient", AOM[[#This Row],[L1]:[L10]],0)&gt;0, TRUE, FALSE), FALSE)=TRUE,IFERROR(VLOOKUP(M379, ani_diet!D:D, 1, FALSE), "No Match"),FALSE)</f>
        <v>0</v>
      </c>
    </row>
    <row r="380" spans="1:31" ht="14.5" x14ac:dyDescent="0.35">
      <c r="A380" t="s">
        <v>1485</v>
      </c>
      <c r="B380" t="s">
        <v>20224</v>
      </c>
      <c r="C380" t="s">
        <v>20202</v>
      </c>
      <c r="D380" t="s">
        <v>7050</v>
      </c>
      <c r="E380" t="s">
        <v>7051</v>
      </c>
      <c r="F380" t="s">
        <v>7053</v>
      </c>
      <c r="G380" t="s">
        <v>2099</v>
      </c>
      <c r="H380" t="s">
        <v>20225</v>
      </c>
      <c r="I380" t="s">
        <v>1485</v>
      </c>
      <c r="J380" t="s">
        <v>1485</v>
      </c>
      <c r="K380" t="s">
        <v>1485</v>
      </c>
      <c r="M380" t="str" cm="1">
        <f t="array" ref="M380">LOOKUP(2,1/(C380:L380&lt;&gt;""),C380:L380)</f>
        <v>Specific Growth Rate</v>
      </c>
      <c r="N380" t="s">
        <v>1485</v>
      </c>
      <c r="O380" t="s">
        <v>20226</v>
      </c>
      <c r="P380" t="s">
        <v>7080</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20227</v>
      </c>
      <c r="C381" t="s">
        <v>20202</v>
      </c>
      <c r="D381" t="s">
        <v>7050</v>
      </c>
      <c r="E381" t="s">
        <v>7051</v>
      </c>
      <c r="F381" t="s">
        <v>7053</v>
      </c>
      <c r="G381" t="s">
        <v>2099</v>
      </c>
      <c r="H381" t="s">
        <v>7083</v>
      </c>
      <c r="I381" t="s">
        <v>1485</v>
      </c>
      <c r="J381" t="s">
        <v>1485</v>
      </c>
      <c r="K381" t="s">
        <v>1485</v>
      </c>
      <c r="M381" t="str" cm="1">
        <f t="array" ref="M381">LOOKUP(2,1/(C381:L381&lt;&gt;""),C381:L381)</f>
        <v>Meat Yield</v>
      </c>
      <c r="N381" t="s">
        <v>1485</v>
      </c>
      <c r="O381" t="s">
        <v>20228</v>
      </c>
      <c r="P381" t="s">
        <v>20229</v>
      </c>
      <c r="Q381" t="s">
        <v>1485</v>
      </c>
      <c r="R381" t="s">
        <v>1485</v>
      </c>
      <c r="S381" t="s">
        <v>1485</v>
      </c>
      <c r="T381" t="s">
        <v>1485</v>
      </c>
      <c r="U381" t="s">
        <v>1485</v>
      </c>
      <c r="V381" t="s">
        <v>1485</v>
      </c>
      <c r="W381" t="s">
        <v>1485</v>
      </c>
      <c r="X381" t="s">
        <v>1485</v>
      </c>
      <c r="Y381" t="s">
        <v>20230</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20231</v>
      </c>
      <c r="C382" t="s">
        <v>20202</v>
      </c>
      <c r="D382" t="s">
        <v>7050</v>
      </c>
      <c r="E382" t="s">
        <v>7051</v>
      </c>
      <c r="F382" t="s">
        <v>7053</v>
      </c>
      <c r="G382" t="s">
        <v>2099</v>
      </c>
      <c r="H382" t="s">
        <v>7083</v>
      </c>
      <c r="I382" t="s">
        <v>28795</v>
      </c>
      <c r="J382" t="s">
        <v>1485</v>
      </c>
      <c r="K382" t="s">
        <v>1485</v>
      </c>
      <c r="M382" t="str" cm="1">
        <f t="array" ref="M382">LOOKUP(2,1/(C382:L382&lt;&gt;""),C382:L382)</f>
        <v>Meat Yield- 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20232</v>
      </c>
      <c r="C383" t="s">
        <v>20202</v>
      </c>
      <c r="D383" t="s">
        <v>7050</v>
      </c>
      <c r="E383" t="s">
        <v>7051</v>
      </c>
      <c r="F383" t="s">
        <v>7053</v>
      </c>
      <c r="G383" t="s">
        <v>2099</v>
      </c>
      <c r="H383" t="s">
        <v>7083</v>
      </c>
      <c r="I383" t="s">
        <v>28796</v>
      </c>
      <c r="J383" t="s">
        <v>1485</v>
      </c>
      <c r="K383" t="s">
        <v>1485</v>
      </c>
      <c r="M383" t="str" cm="1">
        <f t="array" ref="M383">LOOKUP(2,1/(C383:L383&lt;&gt;""),C383:L383)</f>
        <v>Meat Yield- 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20233</v>
      </c>
      <c r="C384" t="s">
        <v>20202</v>
      </c>
      <c r="D384" t="s">
        <v>7050</v>
      </c>
      <c r="E384" t="s">
        <v>7051</v>
      </c>
      <c r="F384" t="s">
        <v>7053</v>
      </c>
      <c r="G384" t="s">
        <v>2099</v>
      </c>
      <c r="H384" t="s">
        <v>7083</v>
      </c>
      <c r="I384" t="s">
        <v>28797</v>
      </c>
      <c r="J384" t="s">
        <v>1485</v>
      </c>
      <c r="K384" t="s">
        <v>1485</v>
      </c>
      <c r="M384" t="str" cm="1">
        <f t="array" ref="M384">LOOKUP(2,1/(C384:L384&lt;&gt;""),C384:L384)</f>
        <v>Meat Yield-Cold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20234</v>
      </c>
      <c r="C385" t="s">
        <v>20202</v>
      </c>
      <c r="D385" t="s">
        <v>7050</v>
      </c>
      <c r="E385" t="s">
        <v>7051</v>
      </c>
      <c r="F385" t="s">
        <v>7053</v>
      </c>
      <c r="G385" t="s">
        <v>2099</v>
      </c>
      <c r="H385" t="s">
        <v>7083</v>
      </c>
      <c r="I385" t="s">
        <v>28798</v>
      </c>
      <c r="J385" t="s">
        <v>1485</v>
      </c>
      <c r="K385" t="s">
        <v>1485</v>
      </c>
      <c r="M385" t="str" cm="1">
        <f t="array" ref="M385">LOOKUP(2,1/(C385:L385&lt;&gt;""),C385:L385)</f>
        <v>Meat Yield-Dressed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20235</v>
      </c>
      <c r="C386" t="s">
        <v>20202</v>
      </c>
      <c r="D386" t="s">
        <v>7050</v>
      </c>
      <c r="E386" t="s">
        <v>7051</v>
      </c>
      <c r="F386" t="s">
        <v>7053</v>
      </c>
      <c r="G386" t="s">
        <v>2099</v>
      </c>
      <c r="H386" t="s">
        <v>7083</v>
      </c>
      <c r="I386" t="s">
        <v>28799</v>
      </c>
      <c r="J386" t="s">
        <v>1485</v>
      </c>
      <c r="K386" t="s">
        <v>1485</v>
      </c>
      <c r="M386" t="str" cm="1">
        <f t="array" ref="M386">LOOKUP(2,1/(C386:L386&lt;&gt;""),C386:L386)</f>
        <v>Meat Yield-Empty Carcass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20236</v>
      </c>
      <c r="C387" t="s">
        <v>20202</v>
      </c>
      <c r="D387" t="s">
        <v>7050</v>
      </c>
      <c r="E387" t="s">
        <v>7051</v>
      </c>
      <c r="F387" t="s">
        <v>7053</v>
      </c>
      <c r="G387" t="s">
        <v>2099</v>
      </c>
      <c r="H387" t="s">
        <v>7083</v>
      </c>
      <c r="I387" t="s">
        <v>28800</v>
      </c>
      <c r="J387" t="s">
        <v>1485</v>
      </c>
      <c r="K387" t="s">
        <v>1485</v>
      </c>
      <c r="M387" t="str" cm="1">
        <f t="array" ref="M387">LOOKUP(2,1/(C387:L387&lt;&gt;""),C387:L387)</f>
        <v>Meat Yield-Eviscerated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20237</v>
      </c>
      <c r="C388" t="s">
        <v>20202</v>
      </c>
      <c r="D388" t="s">
        <v>7050</v>
      </c>
      <c r="E388" t="s">
        <v>7051</v>
      </c>
      <c r="F388" t="s">
        <v>7053</v>
      </c>
      <c r="G388" t="s">
        <v>2099</v>
      </c>
      <c r="H388" t="s">
        <v>7083</v>
      </c>
      <c r="I388" t="s">
        <v>28801</v>
      </c>
      <c r="J388" t="s">
        <v>1485</v>
      </c>
      <c r="K388" t="s">
        <v>1485</v>
      </c>
      <c r="M388" t="str" cm="1">
        <f t="array" ref="M388">LOOKUP(2,1/(C388:L388&lt;&gt;""),C388:L388)</f>
        <v>Meat Yield-Final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20238</v>
      </c>
      <c r="C389" t="s">
        <v>20202</v>
      </c>
      <c r="D389" t="s">
        <v>7050</v>
      </c>
      <c r="E389" t="s">
        <v>7051</v>
      </c>
      <c r="F389" t="s">
        <v>7053</v>
      </c>
      <c r="G389" t="s">
        <v>2099</v>
      </c>
      <c r="H389" t="s">
        <v>7083</v>
      </c>
      <c r="I389" t="s">
        <v>28802</v>
      </c>
      <c r="J389" t="s">
        <v>1485</v>
      </c>
      <c r="K389" t="s">
        <v>1485</v>
      </c>
      <c r="M389" t="str" cm="1">
        <f t="array" ref="M389">LOOKUP(2,1/(C389:L389&lt;&gt;""),C389:L389)</f>
        <v>Meat Yield-Hot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20239</v>
      </c>
      <c r="C390" t="s">
        <v>20202</v>
      </c>
      <c r="D390" t="s">
        <v>7050</v>
      </c>
      <c r="E390" t="s">
        <v>7051</v>
      </c>
      <c r="F390" t="s">
        <v>7053</v>
      </c>
      <c r="G390" t="s">
        <v>2099</v>
      </c>
      <c r="H390" t="s">
        <v>7083</v>
      </c>
      <c r="I390" t="s">
        <v>28803</v>
      </c>
      <c r="J390" t="s">
        <v>1485</v>
      </c>
      <c r="K390" t="s">
        <v>1485</v>
      </c>
      <c r="M390" t="str" cm="1">
        <f t="array" ref="M390">LOOKUP(2,1/(C390:L390&lt;&gt;""),C390:L390)</f>
        <v>Meat Yield-Non-carcass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20240</v>
      </c>
      <c r="C391" t="s">
        <v>20202</v>
      </c>
      <c r="D391" t="s">
        <v>7050</v>
      </c>
      <c r="E391" t="s">
        <v>7051</v>
      </c>
      <c r="F391" t="s">
        <v>7053</v>
      </c>
      <c r="G391" t="s">
        <v>2099</v>
      </c>
      <c r="H391" t="s">
        <v>7083</v>
      </c>
      <c r="I391" t="s">
        <v>28804</v>
      </c>
      <c r="J391" t="s">
        <v>1485</v>
      </c>
      <c r="K391" t="s">
        <v>1485</v>
      </c>
      <c r="M391" t="str" cm="1">
        <f t="array" ref="M391">LOOKUP(2,1/(C391:L391&lt;&gt;""),C391:L391)</f>
        <v xml:space="preserve">Meat Yield-Slaughter Body </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20241</v>
      </c>
      <c r="C392" t="s">
        <v>20202</v>
      </c>
      <c r="D392" t="s">
        <v>7050</v>
      </c>
      <c r="E392" t="s">
        <v>7051</v>
      </c>
      <c r="F392" t="s">
        <v>7053</v>
      </c>
      <c r="G392" t="s">
        <v>2099</v>
      </c>
      <c r="H392" t="s">
        <v>7088</v>
      </c>
      <c r="I392" t="s">
        <v>1485</v>
      </c>
      <c r="J392" t="s">
        <v>1485</v>
      </c>
      <c r="K392" t="s">
        <v>1485</v>
      </c>
      <c r="M392" t="str" cm="1">
        <f t="array" ref="M392">LOOKUP(2,1/(C392:L392&lt;&gt;""),C392:L392)</f>
        <v>Milk Yield</v>
      </c>
      <c r="N392" t="s">
        <v>1485</v>
      </c>
      <c r="O392" t="s">
        <v>20242</v>
      </c>
      <c r="P392" t="s">
        <v>7091</v>
      </c>
      <c r="Q392" t="s">
        <v>6988</v>
      </c>
      <c r="R392" t="s">
        <v>1485</v>
      </c>
      <c r="S392" t="s">
        <v>1485</v>
      </c>
      <c r="T392" t="s">
        <v>1485</v>
      </c>
      <c r="U392" t="s">
        <v>1485</v>
      </c>
      <c r="V392" t="s">
        <v>1485</v>
      </c>
      <c r="W392" t="s">
        <v>1485</v>
      </c>
      <c r="X392" t="s">
        <v>1485</v>
      </c>
      <c r="Y392" t="s">
        <v>20243</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20244</v>
      </c>
      <c r="C393" t="s">
        <v>20202</v>
      </c>
      <c r="D393" t="s">
        <v>7050</v>
      </c>
      <c r="E393" t="s">
        <v>7051</v>
      </c>
      <c r="F393" t="s">
        <v>7053</v>
      </c>
      <c r="G393" t="s">
        <v>2099</v>
      </c>
      <c r="H393" t="s">
        <v>20245</v>
      </c>
      <c r="I393" t="s">
        <v>1485</v>
      </c>
      <c r="J393" t="s">
        <v>1485</v>
      </c>
      <c r="K393" t="s">
        <v>1485</v>
      </c>
      <c r="M393" t="str" cm="1">
        <f t="array" ref="M393">LOOKUP(2,1/(C393:L393&lt;&gt;""),C393:L393)</f>
        <v>Milk Days</v>
      </c>
      <c r="N393" t="s">
        <v>20246</v>
      </c>
      <c r="O393" t="s">
        <v>20247</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20248</v>
      </c>
      <c r="C394" t="s">
        <v>20202</v>
      </c>
      <c r="D394" t="s">
        <v>7050</v>
      </c>
      <c r="E394" t="s">
        <v>7051</v>
      </c>
      <c r="F394" t="s">
        <v>7053</v>
      </c>
      <c r="G394" t="s">
        <v>2099</v>
      </c>
      <c r="H394" t="s">
        <v>20249</v>
      </c>
      <c r="I394" t="s">
        <v>20250</v>
      </c>
      <c r="J394" t="s">
        <v>1485</v>
      </c>
      <c r="K394" t="s">
        <v>1485</v>
      </c>
      <c r="M394" t="str" cm="1">
        <f t="array" ref="M394">LOOKUP(2,1/(C394:L394&lt;&gt;""),C394:L394)</f>
        <v>Milk Fat Yield</v>
      </c>
      <c r="N394" t="s">
        <v>1485</v>
      </c>
      <c r="O394" t="s">
        <v>20251</v>
      </c>
      <c r="P394" t="s">
        <v>1485</v>
      </c>
      <c r="Q394" t="s">
        <v>6986</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20252</v>
      </c>
      <c r="C395" t="s">
        <v>20202</v>
      </c>
      <c r="D395" t="s">
        <v>7050</v>
      </c>
      <c r="E395" t="s">
        <v>7051</v>
      </c>
      <c r="F395" t="s">
        <v>7053</v>
      </c>
      <c r="G395" t="s">
        <v>2099</v>
      </c>
      <c r="H395" t="s">
        <v>20249</v>
      </c>
      <c r="I395" t="s">
        <v>20253</v>
      </c>
      <c r="J395" t="s">
        <v>1485</v>
      </c>
      <c r="K395" t="s">
        <v>1485</v>
      </c>
      <c r="M395" t="str" cm="1">
        <f t="array" ref="M395">LOOKUP(2,1/(C395:L395&lt;&gt;""),C395:L395)</f>
        <v>Milk Fat Content</v>
      </c>
      <c r="N395" t="s">
        <v>1485</v>
      </c>
      <c r="O395" t="s">
        <v>20254</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20255</v>
      </c>
      <c r="C396" t="s">
        <v>20202</v>
      </c>
      <c r="D396" t="s">
        <v>7050</v>
      </c>
      <c r="E396" t="s">
        <v>7051</v>
      </c>
      <c r="F396" t="s">
        <v>7053</v>
      </c>
      <c r="G396" t="s">
        <v>2099</v>
      </c>
      <c r="H396" t="s">
        <v>7092</v>
      </c>
      <c r="I396" t="s">
        <v>1485</v>
      </c>
      <c r="J396" t="s">
        <v>1485</v>
      </c>
      <c r="K396" t="s">
        <v>1485</v>
      </c>
      <c r="M396" t="str" cm="1">
        <f t="array" ref="M396">LOOKUP(2,1/(C396:L396&lt;&gt;""),C396:L396)</f>
        <v>Egg Yield</v>
      </c>
      <c r="N396" t="s">
        <v>1485</v>
      </c>
      <c r="O396" t="s">
        <v>7094</v>
      </c>
      <c r="P396" t="s">
        <v>7095</v>
      </c>
      <c r="Q396" t="s">
        <v>1485</v>
      </c>
      <c r="R396" t="s">
        <v>1485</v>
      </c>
      <c r="S396" t="s">
        <v>1485</v>
      </c>
      <c r="T396" t="s">
        <v>1485</v>
      </c>
      <c r="U396" t="s">
        <v>1485</v>
      </c>
      <c r="V396" t="s">
        <v>1485</v>
      </c>
      <c r="W396" t="s">
        <v>1485</v>
      </c>
      <c r="X396" t="s">
        <v>1485</v>
      </c>
      <c r="Y396" t="s">
        <v>20256</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20257</v>
      </c>
      <c r="C397" t="s">
        <v>20202</v>
      </c>
      <c r="D397" t="s">
        <v>7050</v>
      </c>
      <c r="E397" t="s">
        <v>7051</v>
      </c>
      <c r="F397" t="s">
        <v>7053</v>
      </c>
      <c r="G397" t="s">
        <v>2099</v>
      </c>
      <c r="H397" t="s">
        <v>20258</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20259</v>
      </c>
      <c r="C398" t="s">
        <v>20202</v>
      </c>
      <c r="D398" t="s">
        <v>7050</v>
      </c>
      <c r="E398" t="s">
        <v>7051</v>
      </c>
      <c r="F398" t="s">
        <v>7053</v>
      </c>
      <c r="G398" t="s">
        <v>2099</v>
      </c>
      <c r="H398" t="s">
        <v>7097</v>
      </c>
      <c r="I398" t="s">
        <v>1485</v>
      </c>
      <c r="J398" t="s">
        <v>1485</v>
      </c>
      <c r="K398" t="s">
        <v>1485</v>
      </c>
      <c r="M398" t="str" cm="1">
        <f t="array" ref="M398">LOOKUP(2,1/(C398:L398&lt;&gt;""),C398:L398)</f>
        <v>Other Animal Product Yield</v>
      </c>
      <c r="N398" t="s">
        <v>1485</v>
      </c>
      <c r="O398" t="s">
        <v>7100</v>
      </c>
      <c r="P398" t="s">
        <v>1485</v>
      </c>
      <c r="Q398" t="s">
        <v>1485</v>
      </c>
      <c r="R398" t="s">
        <v>1485</v>
      </c>
      <c r="S398" t="s">
        <v>1485</v>
      </c>
      <c r="T398" t="s">
        <v>1485</v>
      </c>
      <c r="U398" t="s">
        <v>1485</v>
      </c>
      <c r="V398" t="s">
        <v>1485</v>
      </c>
      <c r="W398" t="s">
        <v>1485</v>
      </c>
      <c r="X398" t="s">
        <v>1485</v>
      </c>
      <c r="Y398" t="s">
        <v>20260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20261</v>
      </c>
      <c r="C399" t="s">
        <v>20202</v>
      </c>
      <c r="D399" t="s">
        <v>7050</v>
      </c>
      <c r="E399" t="s">
        <v>7051</v>
      </c>
      <c r="F399" t="s">
        <v>7053</v>
      </c>
      <c r="G399" t="s">
        <v>2099</v>
      </c>
      <c r="H399" t="s">
        <v>7102</v>
      </c>
      <c r="I399" t="s">
        <v>1485</v>
      </c>
      <c r="J399" t="s">
        <v>1485</v>
      </c>
      <c r="K399" t="s">
        <v>1485</v>
      </c>
      <c r="M399" t="str" cm="1">
        <f t="array" ref="M399">LOOKUP(2,1/(C399:L399&lt;&gt;""),C399:L399)</f>
        <v>Reproductive Yield</v>
      </c>
      <c r="N399" t="s">
        <v>1485</v>
      </c>
      <c r="O399" t="s">
        <v>20262</v>
      </c>
      <c r="P399" t="s">
        <v>1485</v>
      </c>
      <c r="Q399" t="s">
        <v>1485</v>
      </c>
      <c r="R399" t="s">
        <v>1485</v>
      </c>
      <c r="S399" t="s">
        <v>1485</v>
      </c>
      <c r="T399" t="s">
        <v>1485</v>
      </c>
      <c r="U399" t="s">
        <v>1485</v>
      </c>
      <c r="V399" t="s">
        <v>1485</v>
      </c>
      <c r="W399" t="s">
        <v>1485</v>
      </c>
      <c r="X399" t="s">
        <v>1485</v>
      </c>
      <c r="Y399" t="s">
        <v>20263</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20264</v>
      </c>
      <c r="C400" t="s">
        <v>20202</v>
      </c>
      <c r="D400" t="s">
        <v>7050</v>
      </c>
      <c r="E400" t="s">
        <v>7051</v>
      </c>
      <c r="F400" t="s">
        <v>7053</v>
      </c>
      <c r="G400" t="s">
        <v>2099</v>
      </c>
      <c r="H400" t="s">
        <v>7102</v>
      </c>
      <c r="I400" t="s">
        <v>20265</v>
      </c>
      <c r="J400" t="s">
        <v>1485</v>
      </c>
      <c r="K400" t="s">
        <v>1485</v>
      </c>
      <c r="M400" t="str" cm="1">
        <f t="array" ref="M400">LOOKUP(2,1/(C400:L400&lt;&gt;""),C400:L400)</f>
        <v>Reproductive Rate</v>
      </c>
      <c r="N400" t="s">
        <v>1485</v>
      </c>
      <c r="O400" t="s">
        <v>20266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20267</v>
      </c>
      <c r="C401" t="s">
        <v>20202</v>
      </c>
      <c r="D401" t="s">
        <v>7050</v>
      </c>
      <c r="E401" t="s">
        <v>7051</v>
      </c>
      <c r="F401" t="s">
        <v>7053</v>
      </c>
      <c r="G401" t="s">
        <v>2099</v>
      </c>
      <c r="H401" t="s">
        <v>7102</v>
      </c>
      <c r="I401" t="s">
        <v>20268</v>
      </c>
      <c r="J401" t="s">
        <v>1485</v>
      </c>
      <c r="K401" t="s">
        <v>1485</v>
      </c>
      <c r="M401" t="str" cm="1">
        <f t="array" ref="M401">LOOKUP(2,1/(C401:L401&lt;&gt;""),C401:L401)</f>
        <v>Offspring Body Weight</v>
      </c>
      <c r="N401" t="s">
        <v>1485</v>
      </c>
      <c r="O401" t="s">
        <v>20269</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20270</v>
      </c>
      <c r="C402" t="s">
        <v>20202</v>
      </c>
      <c r="D402" t="s">
        <v>7050</v>
      </c>
      <c r="E402" t="s">
        <v>7051</v>
      </c>
      <c r="F402" t="s">
        <v>7053</v>
      </c>
      <c r="G402" t="s">
        <v>2099</v>
      </c>
      <c r="H402" t="s">
        <v>7102</v>
      </c>
      <c r="I402" t="s">
        <v>20268</v>
      </c>
      <c r="J402" t="s">
        <v>20271</v>
      </c>
      <c r="K402" t="s">
        <v>1485</v>
      </c>
      <c r="M402" t="str" cm="1">
        <f t="array" ref="M402">LOOKUP(2,1/(C402:L402&lt;&gt;""),C402:L402)</f>
        <v>Offspring Body Weight-Birth Weight</v>
      </c>
      <c r="N402" t="s">
        <v>1485</v>
      </c>
      <c r="O402" t="s">
        <v>20272</v>
      </c>
      <c r="P402" t="s">
        <v>1485</v>
      </c>
      <c r="Q402" t="s">
        <v>1485</v>
      </c>
      <c r="R402" t="s">
        <v>20273</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20274</v>
      </c>
      <c r="C403" t="s">
        <v>20202</v>
      </c>
      <c r="D403" t="s">
        <v>7050</v>
      </c>
      <c r="E403" t="s">
        <v>7051</v>
      </c>
      <c r="F403" t="s">
        <v>7053</v>
      </c>
      <c r="G403" t="s">
        <v>2099</v>
      </c>
      <c r="H403" t="s">
        <v>7102</v>
      </c>
      <c r="I403" t="s">
        <v>20268</v>
      </c>
      <c r="J403" t="s">
        <v>20275</v>
      </c>
      <c r="K403" t="s">
        <v>1485</v>
      </c>
      <c r="M403" t="str" cm="1">
        <f t="array" ref="M403">LOOKUP(2,1/(C403:L403&lt;&gt;""),C403:L403)</f>
        <v>Offspring Body Weight-Weaning Weight</v>
      </c>
      <c r="N403" t="s">
        <v>1485</v>
      </c>
      <c r="O403" t="s">
        <v>20276</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20277</v>
      </c>
      <c r="C404" t="s">
        <v>20202</v>
      </c>
      <c r="D404" t="s">
        <v>7050</v>
      </c>
      <c r="E404" t="s">
        <v>7051</v>
      </c>
      <c r="F404" t="s">
        <v>7053</v>
      </c>
      <c r="G404" t="s">
        <v>2099</v>
      </c>
      <c r="H404" t="s">
        <v>7102</v>
      </c>
      <c r="I404" t="s">
        <v>20278</v>
      </c>
      <c r="J404" t="s">
        <v>1485</v>
      </c>
      <c r="K404" t="s">
        <v>1485</v>
      </c>
      <c r="M404" t="str" cm="1">
        <f t="array" ref="M404">LOOKUP(2,1/(C404:L404&lt;&gt;""),C404:L404)</f>
        <v>Specific Growth Rate of Nursing Offspring</v>
      </c>
      <c r="N404" t="s">
        <v>1485</v>
      </c>
      <c r="O404" t="s">
        <v>20279</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20280</v>
      </c>
      <c r="C405" t="s">
        <v>20202</v>
      </c>
      <c r="D405" t="s">
        <v>7050</v>
      </c>
      <c r="E405" t="s">
        <v>7051</v>
      </c>
      <c r="F405" t="s">
        <v>7053</v>
      </c>
      <c r="G405" t="s">
        <v>2099</v>
      </c>
      <c r="H405" t="s">
        <v>7102</v>
      </c>
      <c r="I405" t="s">
        <v>20281</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20282</v>
      </c>
      <c r="C406" t="s">
        <v>20202</v>
      </c>
      <c r="D406" t="s">
        <v>7050</v>
      </c>
      <c r="E406" t="s">
        <v>7524</v>
      </c>
      <c r="F406" t="s">
        <v>28807</v>
      </c>
      <c r="G406" t="s">
        <v>1485</v>
      </c>
      <c r="H406" t="s">
        <v>1485</v>
      </c>
      <c r="I406" t="s">
        <v>1485</v>
      </c>
      <c r="J406" t="s">
        <v>1485</v>
      </c>
      <c r="K406" t="s">
        <v>1485</v>
      </c>
      <c r="M406" t="str" cm="1">
        <f t="array" ref="M406">LOOKUP(2,1/(C406:L406&lt;&gt;""),C406:L406)</f>
        <v>Labour-Time</v>
      </c>
      <c r="N406" t="s">
        <v>1485</v>
      </c>
      <c r="O406" t="s">
        <v>7529</v>
      </c>
      <c r="P406" t="s">
        <v>1485</v>
      </c>
      <c r="Q406" t="s">
        <v>1485</v>
      </c>
      <c r="R406" t="s">
        <v>1485</v>
      </c>
      <c r="S406" t="s">
        <v>1485</v>
      </c>
      <c r="T406" t="s">
        <v>1485</v>
      </c>
      <c r="U406" t="s">
        <v>1485</v>
      </c>
      <c r="V406" t="s">
        <v>1485</v>
      </c>
      <c r="W406" t="s">
        <v>1485</v>
      </c>
      <c r="X406" t="s">
        <v>1485</v>
      </c>
      <c r="Y406" t="s">
        <v>19595</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20283</v>
      </c>
      <c r="C407" t="s">
        <v>20202</v>
      </c>
      <c r="D407" t="s">
        <v>7050</v>
      </c>
      <c r="E407" t="s">
        <v>7524</v>
      </c>
      <c r="F407" t="s">
        <v>28807</v>
      </c>
      <c r="G407" t="s">
        <v>28808</v>
      </c>
      <c r="H407" t="s">
        <v>1485</v>
      </c>
      <c r="I407" t="s">
        <v>1485</v>
      </c>
      <c r="J407" t="s">
        <v>1485</v>
      </c>
      <c r="K407" t="s">
        <v>1485</v>
      </c>
      <c r="M407" t="str" cm="1">
        <f t="array" ref="M407">LOOKUP(2,1/(C407:L407&lt;&gt;""),C407:L407)</f>
        <v>Labour Time-Male</v>
      </c>
      <c r="N407" t="s">
        <v>1485</v>
      </c>
      <c r="O407" t="s">
        <v>1485</v>
      </c>
      <c r="P407" t="s">
        <v>1485</v>
      </c>
      <c r="Q407" t="s">
        <v>1485</v>
      </c>
      <c r="R407" t="s">
        <v>1485</v>
      </c>
      <c r="S407" t="s">
        <v>1485</v>
      </c>
      <c r="T407" t="s">
        <v>1485</v>
      </c>
      <c r="U407" t="s">
        <v>1485</v>
      </c>
      <c r="V407" t="s">
        <v>1485</v>
      </c>
      <c r="W407" t="s">
        <v>1485</v>
      </c>
      <c r="X407" t="s">
        <v>1485</v>
      </c>
      <c r="Y407" t="s">
        <v>20284</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20285</v>
      </c>
      <c r="C408" t="s">
        <v>20202</v>
      </c>
      <c r="D408" t="s">
        <v>7050</v>
      </c>
      <c r="E408" t="s">
        <v>7524</v>
      </c>
      <c r="F408" t="s">
        <v>28807</v>
      </c>
      <c r="G408" t="s">
        <v>28809</v>
      </c>
      <c r="H408" t="s">
        <v>1485</v>
      </c>
      <c r="I408" t="s">
        <v>1485</v>
      </c>
      <c r="J408" t="s">
        <v>1485</v>
      </c>
      <c r="K408" t="s">
        <v>1485</v>
      </c>
      <c r="M408" t="str" cm="1">
        <f t="array" ref="M408">LOOKUP(2,1/(C408:L408&lt;&gt;""),C408:L408)</f>
        <v>Labour Time-Female</v>
      </c>
      <c r="N408" t="s">
        <v>1485</v>
      </c>
      <c r="O408" t="s">
        <v>1485</v>
      </c>
      <c r="P408" t="s">
        <v>1485</v>
      </c>
      <c r="Q408" t="s">
        <v>1485</v>
      </c>
      <c r="R408" t="s">
        <v>1485</v>
      </c>
      <c r="S408" t="s">
        <v>1485</v>
      </c>
      <c r="T408" t="s">
        <v>1485</v>
      </c>
      <c r="U408" t="s">
        <v>1485</v>
      </c>
      <c r="V408" t="s">
        <v>1485</v>
      </c>
      <c r="W408" t="s">
        <v>1485</v>
      </c>
      <c r="X408" t="s">
        <v>1485</v>
      </c>
      <c r="Y408" t="s">
        <v>20286</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20287</v>
      </c>
      <c r="C409" t="s">
        <v>20202</v>
      </c>
      <c r="D409" t="s">
        <v>7050</v>
      </c>
      <c r="E409" t="s">
        <v>7524</v>
      </c>
      <c r="F409" t="s">
        <v>7530</v>
      </c>
      <c r="G409" t="s">
        <v>1485</v>
      </c>
      <c r="H409" t="s">
        <v>1485</v>
      </c>
      <c r="I409" t="s">
        <v>1485</v>
      </c>
      <c r="J409" t="s">
        <v>1485</v>
      </c>
      <c r="K409" t="s">
        <v>1485</v>
      </c>
      <c r="M409" t="str" cm="1">
        <f t="array" ref="M409">LOOKUP(2,1/(C409:L409&lt;&gt;""),C409:L409)</f>
        <v>Return to Labour</v>
      </c>
      <c r="N409" t="s">
        <v>1485</v>
      </c>
      <c r="O409" t="s">
        <v>7533</v>
      </c>
      <c r="P409" t="s">
        <v>7534</v>
      </c>
      <c r="Q409" t="s">
        <v>1485</v>
      </c>
      <c r="R409" t="s">
        <v>1485</v>
      </c>
      <c r="S409" t="s">
        <v>1485</v>
      </c>
      <c r="T409" t="s">
        <v>1485</v>
      </c>
      <c r="U409" t="s">
        <v>1485</v>
      </c>
      <c r="V409" t="s">
        <v>1485</v>
      </c>
      <c r="W409" t="s">
        <v>1485</v>
      </c>
      <c r="X409" t="s">
        <v>1485</v>
      </c>
      <c r="Y409" t="s">
        <v>20288</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20289</v>
      </c>
      <c r="C410" t="s">
        <v>20202</v>
      </c>
      <c r="D410" t="s">
        <v>7050</v>
      </c>
      <c r="E410" t="s">
        <v>7121</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20290</v>
      </c>
      <c r="C411" t="s">
        <v>20202</v>
      </c>
      <c r="D411" t="s">
        <v>7050</v>
      </c>
      <c r="E411" t="s">
        <v>7121</v>
      </c>
      <c r="F411" t="s">
        <v>7123</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19595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20291</v>
      </c>
      <c r="C412" t="s">
        <v>20202</v>
      </c>
      <c r="D412" t="s">
        <v>7050</v>
      </c>
      <c r="E412" t="s">
        <v>7121</v>
      </c>
      <c r="F412" t="s">
        <v>7123</v>
      </c>
      <c r="G412" t="s">
        <v>7124</v>
      </c>
      <c r="H412" t="s">
        <v>1485</v>
      </c>
      <c r="I412" t="s">
        <v>1485</v>
      </c>
      <c r="J412" t="s">
        <v>1485</v>
      </c>
      <c r="K412" t="s">
        <v>1485</v>
      </c>
      <c r="M412" t="str" cm="1">
        <f t="array" ref="M412">LOOKUP(2,1/(C412:L412&lt;&gt;""),C412:L412)</f>
        <v>Gross Return</v>
      </c>
      <c r="N412" t="s">
        <v>1485</v>
      </c>
      <c r="O412" t="s">
        <v>7125</v>
      </c>
      <c r="P412" t="s">
        <v>20292</v>
      </c>
      <c r="Q412" t="s">
        <v>1485</v>
      </c>
      <c r="R412" t="s">
        <v>1485</v>
      </c>
      <c r="S412" t="s">
        <v>1485</v>
      </c>
      <c r="T412" t="s">
        <v>1485</v>
      </c>
      <c r="U412" t="s">
        <v>1485</v>
      </c>
      <c r="V412" t="s">
        <v>1485</v>
      </c>
      <c r="W412" t="s">
        <v>1485</v>
      </c>
      <c r="X412" t="s">
        <v>1485</v>
      </c>
      <c r="Y412" t="s">
        <v>20293</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20294</v>
      </c>
      <c r="C413" t="s">
        <v>20202</v>
      </c>
      <c r="D413" t="s">
        <v>7050</v>
      </c>
      <c r="E413" t="s">
        <v>7121</v>
      </c>
      <c r="F413" t="s">
        <v>7123</v>
      </c>
      <c r="G413" t="s">
        <v>7128</v>
      </c>
      <c r="H413" t="s">
        <v>1485</v>
      </c>
      <c r="I413" t="s">
        <v>1485</v>
      </c>
      <c r="J413" t="s">
        <v>1485</v>
      </c>
      <c r="K413" t="s">
        <v>1485</v>
      </c>
      <c r="M413" t="str" cm="1">
        <f t="array" ref="M413">LOOKUP(2,1/(C413:L413&lt;&gt;""),C413:L413)</f>
        <v>Net Return</v>
      </c>
      <c r="N413" t="s">
        <v>1485</v>
      </c>
      <c r="O413" t="s">
        <v>7130</v>
      </c>
      <c r="P413" t="s">
        <v>20295</v>
      </c>
      <c r="Q413" t="s">
        <v>1485</v>
      </c>
      <c r="R413" t="s">
        <v>1485</v>
      </c>
      <c r="S413" t="s">
        <v>1485</v>
      </c>
      <c r="T413" t="s">
        <v>1485</v>
      </c>
      <c r="U413" t="s">
        <v>1485</v>
      </c>
      <c r="V413" t="s">
        <v>1485</v>
      </c>
      <c r="W413" t="s">
        <v>1485</v>
      </c>
      <c r="X413" t="s">
        <v>1485</v>
      </c>
      <c r="Y413" t="s">
        <v>20296</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20297</v>
      </c>
      <c r="C414" t="s">
        <v>20202</v>
      </c>
      <c r="D414" t="s">
        <v>7050</v>
      </c>
      <c r="E414" t="s">
        <v>7121</v>
      </c>
      <c r="F414" t="s">
        <v>7123</v>
      </c>
      <c r="G414" t="s">
        <v>7131</v>
      </c>
      <c r="H414" t="s">
        <v>1485</v>
      </c>
      <c r="I414" t="s">
        <v>1485</v>
      </c>
      <c r="J414" t="s">
        <v>1485</v>
      </c>
      <c r="K414" t="s">
        <v>1485</v>
      </c>
      <c r="M414" t="str" cm="1">
        <f t="array" ref="M414">LOOKUP(2,1/(C414:L414&lt;&gt;""),C414:L414)</f>
        <v>Gross Margin</v>
      </c>
      <c r="N414" t="s">
        <v>1485</v>
      </c>
      <c r="O414" t="s">
        <v>7132</v>
      </c>
      <c r="P414" t="s">
        <v>20295</v>
      </c>
      <c r="Q414" t="s">
        <v>1485</v>
      </c>
      <c r="R414" t="s">
        <v>1485</v>
      </c>
      <c r="S414" t="s">
        <v>1485</v>
      </c>
      <c r="T414" t="s">
        <v>1485</v>
      </c>
      <c r="U414" t="s">
        <v>1485</v>
      </c>
      <c r="V414" t="s">
        <v>1485</v>
      </c>
      <c r="W414" t="s">
        <v>1485</v>
      </c>
      <c r="X414" t="s">
        <v>1485</v>
      </c>
      <c r="Y414" t="s">
        <v>20298</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20299</v>
      </c>
      <c r="C415" t="s">
        <v>20202</v>
      </c>
      <c r="D415" t="s">
        <v>7050</v>
      </c>
      <c r="E415" t="s">
        <v>7121</v>
      </c>
      <c r="F415" t="s">
        <v>7123</v>
      </c>
      <c r="G415" t="s">
        <v>20300</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20301</v>
      </c>
      <c r="C416" t="s">
        <v>20202</v>
      </c>
      <c r="D416" t="s">
        <v>7050</v>
      </c>
      <c r="E416" t="s">
        <v>7121</v>
      </c>
      <c r="F416" t="s">
        <v>7134</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19595</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20302</v>
      </c>
      <c r="C417" t="s">
        <v>20202</v>
      </c>
      <c r="D417" t="s">
        <v>7050</v>
      </c>
      <c r="E417" t="s">
        <v>7121</v>
      </c>
      <c r="F417" t="s">
        <v>7134</v>
      </c>
      <c r="G417" t="s">
        <v>7136</v>
      </c>
      <c r="H417" t="s">
        <v>1485</v>
      </c>
      <c r="I417" t="s">
        <v>1485</v>
      </c>
      <c r="J417" t="s">
        <v>1485</v>
      </c>
      <c r="K417" t="s">
        <v>1485</v>
      </c>
      <c r="M417" t="str" cm="1">
        <f t="array" ref="M417">LOOKUP(2,1/(C417:L417&lt;&gt;""),C417:L417)</f>
        <v>Total Cost</v>
      </c>
      <c r="N417" t="s">
        <v>1485</v>
      </c>
      <c r="O417" t="s">
        <v>20303</v>
      </c>
      <c r="P417" t="s">
        <v>20295</v>
      </c>
      <c r="Q417" t="s">
        <v>1485</v>
      </c>
      <c r="R417" t="s">
        <v>1485</v>
      </c>
      <c r="S417" t="s">
        <v>1485</v>
      </c>
      <c r="T417" t="s">
        <v>1485</v>
      </c>
      <c r="U417" t="s">
        <v>1485</v>
      </c>
      <c r="V417" t="s">
        <v>1485</v>
      </c>
      <c r="W417" t="s">
        <v>1485</v>
      </c>
      <c r="X417" t="s">
        <v>1485</v>
      </c>
      <c r="Y417" t="s">
        <v>20304</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20305</v>
      </c>
      <c r="C418" t="s">
        <v>20202</v>
      </c>
      <c r="D418" t="s">
        <v>7050</v>
      </c>
      <c r="E418" t="s">
        <v>7121</v>
      </c>
      <c r="F418" t="s">
        <v>7134</v>
      </c>
      <c r="G418" t="s">
        <v>7136</v>
      </c>
      <c r="H418" t="s">
        <v>7147</v>
      </c>
      <c r="I418" t="s">
        <v>20306</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20307</v>
      </c>
      <c r="C419" t="s">
        <v>20202</v>
      </c>
      <c r="D419" t="s">
        <v>7050</v>
      </c>
      <c r="E419" t="s">
        <v>7121</v>
      </c>
      <c r="F419" t="s">
        <v>7134</v>
      </c>
      <c r="G419" t="s">
        <v>7136</v>
      </c>
      <c r="H419" t="s">
        <v>7147</v>
      </c>
      <c r="I419" t="s">
        <v>20308</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20309</v>
      </c>
      <c r="C420" t="s">
        <v>20202</v>
      </c>
      <c r="D420" t="s">
        <v>7050</v>
      </c>
      <c r="E420" t="s">
        <v>7121</v>
      </c>
      <c r="F420" t="s">
        <v>7134</v>
      </c>
      <c r="G420" t="s">
        <v>20310</v>
      </c>
      <c r="H420" t="s">
        <v>20311</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20312</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20313</v>
      </c>
      <c r="C421" t="s">
        <v>20202</v>
      </c>
      <c r="D421" t="s">
        <v>7050</v>
      </c>
      <c r="E421" t="s">
        <v>7121</v>
      </c>
      <c r="F421" t="s">
        <v>7134</v>
      </c>
      <c r="G421" t="s">
        <v>7157</v>
      </c>
      <c r="H421" t="s">
        <v>1485</v>
      </c>
      <c r="I421" t="s">
        <v>1485</v>
      </c>
      <c r="J421" t="s">
        <v>1485</v>
      </c>
      <c r="K421" t="s">
        <v>1485</v>
      </c>
      <c r="M421" t="str" cm="1">
        <f t="array" ref="M421">LOOKUP(2,1/(C421:L421&lt;&gt;""),C421:L421)</f>
        <v>Fixed Cost</v>
      </c>
      <c r="N421" t="s">
        <v>1485</v>
      </c>
      <c r="O421" t="s">
        <v>7159</v>
      </c>
      <c r="P421" t="s">
        <v>20295</v>
      </c>
      <c r="Q421" t="s">
        <v>1485</v>
      </c>
      <c r="R421" t="s">
        <v>1485</v>
      </c>
      <c r="S421" t="s">
        <v>1485</v>
      </c>
      <c r="T421" t="s">
        <v>1485</v>
      </c>
      <c r="U421" t="s">
        <v>1485</v>
      </c>
      <c r="V421" t="s">
        <v>1485</v>
      </c>
      <c r="W421" t="s">
        <v>1485</v>
      </c>
      <c r="X421" t="s">
        <v>1485</v>
      </c>
      <c r="Y421" t="s">
        <v>20314</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20315</v>
      </c>
      <c r="C422" t="s">
        <v>20202</v>
      </c>
      <c r="D422" t="s">
        <v>7050</v>
      </c>
      <c r="E422" t="s">
        <v>7121</v>
      </c>
      <c r="F422" t="s">
        <v>7134</v>
      </c>
      <c r="G422" t="s">
        <v>7157</v>
      </c>
      <c r="H422" t="s">
        <v>28810</v>
      </c>
      <c r="I422" t="s">
        <v>1485</v>
      </c>
      <c r="J422" t="s">
        <v>1485</v>
      </c>
      <c r="K422" t="s">
        <v>1485</v>
      </c>
      <c r="M422" t="str" cm="1">
        <f t="array" ref="M422">LOOKUP(2,1/(C422:L422&lt;&gt;""),C422:L422)</f>
        <v>Fixed Cost-Animal housing</v>
      </c>
      <c r="N422" t="s">
        <v>1485</v>
      </c>
      <c r="O422" t="s">
        <v>20316</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20317</v>
      </c>
      <c r="C423" t="s">
        <v>20202</v>
      </c>
      <c r="D423" t="s">
        <v>7050</v>
      </c>
      <c r="E423" t="s">
        <v>7121</v>
      </c>
      <c r="F423" t="s">
        <v>7134</v>
      </c>
      <c r="G423" t="s">
        <v>7157</v>
      </c>
      <c r="H423" t="s">
        <v>28811</v>
      </c>
      <c r="I423" t="s">
        <v>1485</v>
      </c>
      <c r="J423" t="s">
        <v>1485</v>
      </c>
      <c r="K423" t="s">
        <v>1485</v>
      </c>
      <c r="M423" t="str" cm="1">
        <f t="array" ref="M423">LOOKUP(2,1/(C423:L423&lt;&gt;""),C423:L423)</f>
        <v>Fixed Cost-Land</v>
      </c>
      <c r="N423" t="s">
        <v>1485</v>
      </c>
      <c r="O423" t="s">
        <v>20318</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20319</v>
      </c>
      <c r="C424" t="s">
        <v>20202</v>
      </c>
      <c r="D424" t="s">
        <v>7050</v>
      </c>
      <c r="E424" t="s">
        <v>7121</v>
      </c>
      <c r="F424" t="s">
        <v>7134</v>
      </c>
      <c r="G424" t="s">
        <v>7157</v>
      </c>
      <c r="H424" t="s">
        <v>28812</v>
      </c>
      <c r="I424" t="s">
        <v>1485</v>
      </c>
      <c r="J424" t="s">
        <v>1485</v>
      </c>
      <c r="K424" t="s">
        <v>1485</v>
      </c>
      <c r="M424" t="str" cm="1">
        <f t="array" ref="M424">LOOKUP(2,1/(C424:L424&lt;&gt;""),C424:L424)</f>
        <v>Fixed Cost-Equipment</v>
      </c>
      <c r="N424" t="s">
        <v>20320</v>
      </c>
      <c r="O424" t="s">
        <v>20321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20322</v>
      </c>
      <c r="C425" t="s">
        <v>20202</v>
      </c>
      <c r="D425" t="s">
        <v>7050</v>
      </c>
      <c r="E425" t="s">
        <v>7121</v>
      </c>
      <c r="F425" t="s">
        <v>7134</v>
      </c>
      <c r="G425" t="s">
        <v>7157</v>
      </c>
      <c r="H425" t="s">
        <v>28813</v>
      </c>
      <c r="I425" t="s">
        <v>1485</v>
      </c>
      <c r="J425" t="s">
        <v>1485</v>
      </c>
      <c r="K425" t="s">
        <v>1485</v>
      </c>
      <c r="M425" t="str" cm="1">
        <f t="array" ref="M425">LOOKUP(2,1/(C425:L425&lt;&gt;""),C425:L425)</f>
        <v>Fixed Cost-Animals Purchase</v>
      </c>
      <c r="N425" t="s">
        <v>1485</v>
      </c>
      <c r="O425" t="s">
        <v>7611</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20323</v>
      </c>
      <c r="C426" t="s">
        <v>20202</v>
      </c>
      <c r="D426" t="s">
        <v>7050</v>
      </c>
      <c r="E426" t="s">
        <v>7121</v>
      </c>
      <c r="F426" t="s">
        <v>7134</v>
      </c>
      <c r="G426" t="s">
        <v>7157</v>
      </c>
      <c r="H426" t="s">
        <v>28814</v>
      </c>
      <c r="I426" t="s">
        <v>1485</v>
      </c>
      <c r="J426" t="s">
        <v>1485</v>
      </c>
      <c r="K426" t="s">
        <v>1485</v>
      </c>
      <c r="M426" t="str" cm="1">
        <f t="array" ref="M426">LOOKUP(2,1/(C426:L426&lt;&gt;""),C426:L426)</f>
        <v>Fixed Cost-Loans</v>
      </c>
      <c r="N426" t="s">
        <v>20324</v>
      </c>
      <c r="O426" t="s">
        <v>20325</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s="166"/>
      <c r="B427" t="s">
        <v>28921</v>
      </c>
      <c r="C427" t="s">
        <v>20202</v>
      </c>
      <c r="D427" t="s">
        <v>7050</v>
      </c>
      <c r="E427" t="s">
        <v>7121</v>
      </c>
      <c r="F427" t="s">
        <v>7134</v>
      </c>
      <c r="G427" t="s">
        <v>7172</v>
      </c>
      <c r="H427" s="166"/>
      <c r="I427" s="166"/>
      <c r="J427" s="166"/>
      <c r="K427" s="166"/>
      <c r="L427" s="166"/>
      <c r="M427" t="str" cm="1">
        <f t="array" ref="M427">LOOKUP(2,1/(C427:L427&lt;&gt;""),C427:L427)</f>
        <v>Variable Cost</v>
      </c>
      <c r="N427" s="166"/>
      <c r="O427" s="166"/>
      <c r="P427" s="166"/>
      <c r="Q427" s="166"/>
      <c r="R427" s="166"/>
      <c r="S427" s="166"/>
      <c r="T427" s="166"/>
      <c r="U427" s="166"/>
      <c r="V427" s="166"/>
      <c r="W427" s="166"/>
      <c r="X427" s="166"/>
      <c r="Y427" s="166"/>
      <c r="Z427" s="166"/>
      <c r="AA427" s="166"/>
      <c r="AB427" s="166"/>
      <c r="AC427" s="166"/>
      <c r="AD427" s="166" t="str">
        <f>IFERROR(IF(COUNTIF(C427:L427,"Feed Ingredient")&gt;0,INDEX(ani_diet!U:U,MATCH(M427,ani_diet!E:E,0)),""),"")</f>
        <v/>
      </c>
      <c r="AE427" s="167" t="b">
        <f>IF(IFERROR(IF(MATCH("Feed Ingredient", AOM[[#This Row],[L1]:[L10]],0)&gt;0, TRUE, FALSE), FALSE)=TRUE,IFERROR(VLOOKUP(M427, ani_diet!D:D, 1, FALSE), "No Match"),FALSE)</f>
        <v>0</v>
      </c>
    </row>
    <row r="428" spans="1:31" ht="14.5" x14ac:dyDescent="0.35">
      <c r="A428" s="166"/>
      <c r="B428" t="s">
        <v>28806</v>
      </c>
      <c r="C428" t="s">
        <v>20202</v>
      </c>
      <c r="D428" t="s">
        <v>7050</v>
      </c>
      <c r="E428" t="s">
        <v>7121</v>
      </c>
      <c r="F428" t="s">
        <v>7134</v>
      </c>
      <c r="G428" t="s">
        <v>7172</v>
      </c>
      <c r="H428" t="s">
        <v>20327</v>
      </c>
      <c r="I428" t="s">
        <v>20328</v>
      </c>
      <c r="J428" s="166"/>
      <c r="K428" s="166"/>
      <c r="L428" s="166"/>
      <c r="M428" t="str" cm="1">
        <f t="array" ref="M428">LOOKUP(2,1/(C428:L428&lt;&gt;""),C428:L428)</f>
        <v>Variable Costs-Nutrients</v>
      </c>
      <c r="N428" s="166"/>
      <c r="O428" s="166"/>
      <c r="P428" s="166"/>
      <c r="Q428" s="166"/>
      <c r="R428" s="166"/>
      <c r="S428" s="166"/>
      <c r="T428" s="166"/>
      <c r="U428" s="166"/>
      <c r="V428" s="166"/>
      <c r="W428" s="166"/>
      <c r="X428" s="166"/>
      <c r="Y428" s="166"/>
      <c r="Z428" s="166"/>
      <c r="AA428" s="166"/>
      <c r="AB428" s="166"/>
      <c r="AC428" s="166"/>
      <c r="AD428" s="166" t="str">
        <f>IFERROR(IF(COUNTIF(C428:L428,"Feed Ingredient")&gt;0,INDEX(ani_diet!U:U,MATCH(M428,ani_diet!E:E,0)),""),"")</f>
        <v/>
      </c>
      <c r="AE428" s="167" t="b">
        <f>IF(IFERROR(IF(MATCH("Feed Ingredient", AOM[[#This Row],[L1]:[L10]],0)&gt;0, TRUE, FALSE), FALSE)=TRUE,IFERROR(VLOOKUP(M428, ani_diet!D:D, 1, FALSE), "No Match"),FALSE)</f>
        <v>0</v>
      </c>
    </row>
    <row r="429" spans="1:31" ht="14.5" x14ac:dyDescent="0.35">
      <c r="A429" t="s">
        <v>1485</v>
      </c>
      <c r="B429" t="s">
        <v>20326</v>
      </c>
      <c r="C429" t="s">
        <v>20202</v>
      </c>
      <c r="D429" t="s">
        <v>7050</v>
      </c>
      <c r="E429" t="s">
        <v>7121</v>
      </c>
      <c r="F429" t="s">
        <v>7134</v>
      </c>
      <c r="G429" t="s">
        <v>7172</v>
      </c>
      <c r="H429" t="s">
        <v>20327</v>
      </c>
      <c r="I429" t="s">
        <v>20328</v>
      </c>
      <c r="J429" t="s">
        <v>20329</v>
      </c>
      <c r="K429" t="s">
        <v>1485</v>
      </c>
      <c r="M429" t="str" cm="1">
        <f t="array" ref="M429">LOOKUP(2,1/(C429:L429&lt;&gt;""),C429:L429)</f>
        <v>Variable Costs- Fertilizers</v>
      </c>
      <c r="N429" t="s">
        <v>1485</v>
      </c>
      <c r="O429" t="s">
        <v>20330</v>
      </c>
      <c r="P429" t="s">
        <v>20331</v>
      </c>
      <c r="Q429" t="s">
        <v>1485</v>
      </c>
      <c r="R429" t="s">
        <v>1485</v>
      </c>
      <c r="S429" t="s">
        <v>1485</v>
      </c>
      <c r="T429" t="s">
        <v>1485</v>
      </c>
      <c r="U429" t="s">
        <v>1485</v>
      </c>
      <c r="V429" t="s">
        <v>1485</v>
      </c>
      <c r="W429" t="s">
        <v>1485</v>
      </c>
      <c r="X429" t="s">
        <v>1485</v>
      </c>
      <c r="Y429" t="s">
        <v>20332</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20333</v>
      </c>
      <c r="C430" t="s">
        <v>20202</v>
      </c>
      <c r="D430" t="s">
        <v>7050</v>
      </c>
      <c r="E430" t="s">
        <v>7121</v>
      </c>
      <c r="F430" t="s">
        <v>7134</v>
      </c>
      <c r="G430" t="s">
        <v>7172</v>
      </c>
      <c r="H430" t="s">
        <v>20334</v>
      </c>
      <c r="I430" t="s">
        <v>20328</v>
      </c>
      <c r="J430" t="s">
        <v>20329</v>
      </c>
      <c r="K430" t="s">
        <v>20335</v>
      </c>
      <c r="M430" t="str" cm="1">
        <f t="array" ref="M430">LOOKUP(2,1/(C430:L430&lt;&gt;""),C430:L430)</f>
        <v xml:space="preserve">Variable Costs- Inorganic Fertilizer </v>
      </c>
      <c r="N430" t="s">
        <v>1485</v>
      </c>
      <c r="O430" t="s">
        <v>20336</v>
      </c>
      <c r="P430" t="s">
        <v>20331</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20337</v>
      </c>
      <c r="C431" t="s">
        <v>20202</v>
      </c>
      <c r="D431" t="s">
        <v>7050</v>
      </c>
      <c r="E431" t="s">
        <v>7121</v>
      </c>
      <c r="F431" t="s">
        <v>7134</v>
      </c>
      <c r="G431" t="s">
        <v>7172</v>
      </c>
      <c r="H431" t="s">
        <v>20334</v>
      </c>
      <c r="I431" t="s">
        <v>20328</v>
      </c>
      <c r="J431" t="s">
        <v>20329</v>
      </c>
      <c r="K431" t="s">
        <v>20338</v>
      </c>
      <c r="M431" t="str" cm="1">
        <f t="array" ref="M431">LOOKUP(2,1/(C431:L431&lt;&gt;""),C431:L431)</f>
        <v>Variable Costs- Organic Fertilizer</v>
      </c>
      <c r="N431" t="s">
        <v>1485</v>
      </c>
      <c r="O431" t="s">
        <v>20339</v>
      </c>
      <c r="P431" t="s">
        <v>20331</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20344</v>
      </c>
      <c r="C432" t="s">
        <v>20202</v>
      </c>
      <c r="D432" t="s">
        <v>7050</v>
      </c>
      <c r="E432" t="s">
        <v>7121</v>
      </c>
      <c r="F432" t="s">
        <v>7134</v>
      </c>
      <c r="G432" t="s">
        <v>7172</v>
      </c>
      <c r="H432" t="s">
        <v>20334</v>
      </c>
      <c r="I432" t="s">
        <v>20328</v>
      </c>
      <c r="J432" t="s">
        <v>28805</v>
      </c>
      <c r="K432" t="s">
        <v>1485</v>
      </c>
      <c r="M432" t="str" cm="1">
        <f t="array" ref="M432">LOOKUP(2,1/(C432:L432&lt;&gt;""),C432:L432)</f>
        <v>Variable Costs-Biochar</v>
      </c>
      <c r="N432" t="s">
        <v>1485</v>
      </c>
      <c r="O432" t="s">
        <v>20345</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20340</v>
      </c>
      <c r="C433" t="s">
        <v>20202</v>
      </c>
      <c r="D433" t="s">
        <v>7050</v>
      </c>
      <c r="E433" t="s">
        <v>7121</v>
      </c>
      <c r="F433" t="s">
        <v>7134</v>
      </c>
      <c r="G433" t="s">
        <v>7172</v>
      </c>
      <c r="H433" t="s">
        <v>20334</v>
      </c>
      <c r="I433" t="s">
        <v>20341</v>
      </c>
      <c r="J433" t="s">
        <v>1485</v>
      </c>
      <c r="K433" t="s">
        <v>1485</v>
      </c>
      <c r="M433" t="str" cm="1">
        <f t="array" ref="M433">LOOKUP(2,1/(C433:L433&lt;&gt;""),C433:L433)</f>
        <v>Variable Costs-Mulch</v>
      </c>
      <c r="N433" t="s">
        <v>1485</v>
      </c>
      <c r="O433" t="s">
        <v>7621</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20342</v>
      </c>
      <c r="C434" t="s">
        <v>20202</v>
      </c>
      <c r="D434" t="s">
        <v>7050</v>
      </c>
      <c r="E434" t="s">
        <v>7121</v>
      </c>
      <c r="F434" t="s">
        <v>7134</v>
      </c>
      <c r="G434" t="s">
        <v>7172</v>
      </c>
      <c r="H434" t="s">
        <v>20334</v>
      </c>
      <c r="I434" t="s">
        <v>20341</v>
      </c>
      <c r="J434" t="s">
        <v>28816</v>
      </c>
      <c r="K434" t="s">
        <v>1485</v>
      </c>
      <c r="M434" t="str" cm="1">
        <f t="array" ref="M434">LOOKUP(2,1/(C434:L434&lt;&gt;""),C434:L434)</f>
        <v>Variable Costs-Organic Mulch</v>
      </c>
      <c r="N434" t="s">
        <v>1485</v>
      </c>
      <c r="O434" t="s">
        <v>7623</v>
      </c>
      <c r="P434" t="s">
        <v>1485</v>
      </c>
      <c r="Q434" t="s">
        <v>20343</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20346</v>
      </c>
      <c r="C435" t="s">
        <v>20202</v>
      </c>
      <c r="D435" t="s">
        <v>7050</v>
      </c>
      <c r="E435" t="s">
        <v>7121</v>
      </c>
      <c r="F435" t="s">
        <v>7134</v>
      </c>
      <c r="G435" t="s">
        <v>7172</v>
      </c>
      <c r="H435" t="s">
        <v>20334</v>
      </c>
      <c r="I435" t="s">
        <v>20341</v>
      </c>
      <c r="J435" t="s">
        <v>28817</v>
      </c>
      <c r="K435" t="s">
        <v>1485</v>
      </c>
      <c r="M435" t="str" cm="1">
        <f t="array" ref="M435">LOOKUP(2,1/(C435:L435&lt;&gt;""),C435:L435)</f>
        <v>Variable Costs-Plastic Mulch</v>
      </c>
      <c r="N435" t="s">
        <v>1485</v>
      </c>
      <c r="O435" t="s">
        <v>7625</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20347</v>
      </c>
      <c r="C436" t="s">
        <v>20202</v>
      </c>
      <c r="D436" t="s">
        <v>7050</v>
      </c>
      <c r="E436" t="s">
        <v>7121</v>
      </c>
      <c r="F436" t="s">
        <v>7134</v>
      </c>
      <c r="G436" t="s">
        <v>7172</v>
      </c>
      <c r="H436" t="s">
        <v>20334</v>
      </c>
      <c r="I436" t="s">
        <v>28815</v>
      </c>
      <c r="J436" t="s">
        <v>28818</v>
      </c>
      <c r="K436" t="s">
        <v>1485</v>
      </c>
      <c r="M436" t="str" cm="1">
        <f t="array" ref="M436">LOOKUP(2,1/(C436:L436&lt;&gt;""),C436:L436)</f>
        <v>Variable Costs-Pesticides</v>
      </c>
      <c r="N436" t="s">
        <v>1485</v>
      </c>
      <c r="O436" t="s">
        <v>7627</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20348</v>
      </c>
      <c r="C437" t="s">
        <v>20202</v>
      </c>
      <c r="D437" t="s">
        <v>7050</v>
      </c>
      <c r="E437" t="s">
        <v>7121</v>
      </c>
      <c r="F437" t="s">
        <v>7134</v>
      </c>
      <c r="G437" t="s">
        <v>7172</v>
      </c>
      <c r="H437" t="s">
        <v>20334</v>
      </c>
      <c r="I437" t="s">
        <v>28815</v>
      </c>
      <c r="J437" t="s">
        <v>28818</v>
      </c>
      <c r="K437" t="s">
        <v>7628</v>
      </c>
      <c r="M437" t="str" cm="1">
        <f t="array" ref="M437">LOOKUP(2,1/(C437:L437&lt;&gt;""),C437:L437)</f>
        <v>Herbicides</v>
      </c>
      <c r="N437" t="s">
        <v>1485</v>
      </c>
      <c r="O437" t="s">
        <v>20349</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20350</v>
      </c>
      <c r="C438" t="s">
        <v>20202</v>
      </c>
      <c r="D438" t="s">
        <v>7050</v>
      </c>
      <c r="E438" t="s">
        <v>7121</v>
      </c>
      <c r="F438" t="s">
        <v>7134</v>
      </c>
      <c r="G438" t="s">
        <v>7172</v>
      </c>
      <c r="H438" t="s">
        <v>20327</v>
      </c>
      <c r="I438" t="s">
        <v>28815</v>
      </c>
      <c r="J438" t="s">
        <v>28818</v>
      </c>
      <c r="K438" t="s">
        <v>7630</v>
      </c>
      <c r="M438" t="str" cm="1">
        <f t="array" ref="M438">LOOKUP(2,1/(C438:L438&lt;&gt;""),C438:L438)</f>
        <v>Insecticides</v>
      </c>
      <c r="N438" t="s">
        <v>1485</v>
      </c>
      <c r="O438" t="s">
        <v>20351</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20352</v>
      </c>
      <c r="C439" t="s">
        <v>20202</v>
      </c>
      <c r="D439" t="s">
        <v>7050</v>
      </c>
      <c r="E439" t="s">
        <v>7121</v>
      </c>
      <c r="F439" t="s">
        <v>7134</v>
      </c>
      <c r="G439" t="s">
        <v>7172</v>
      </c>
      <c r="H439" t="s">
        <v>20327</v>
      </c>
      <c r="I439" t="s">
        <v>28815</v>
      </c>
      <c r="J439" t="s">
        <v>28818</v>
      </c>
      <c r="K439" t="s">
        <v>7632</v>
      </c>
      <c r="M439" t="str" cm="1">
        <f t="array" ref="M439">LOOKUP(2,1/(C439:L439&lt;&gt;""),C439:L439)</f>
        <v>Fungicide</v>
      </c>
      <c r="N439" t="s">
        <v>1485</v>
      </c>
      <c r="O439" t="s">
        <v>20353</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20354</v>
      </c>
      <c r="C440" t="s">
        <v>20202</v>
      </c>
      <c r="D440" t="s">
        <v>7050</v>
      </c>
      <c r="E440" t="s">
        <v>7121</v>
      </c>
      <c r="F440" t="s">
        <v>7134</v>
      </c>
      <c r="G440" t="s">
        <v>7172</v>
      </c>
      <c r="H440" t="s">
        <v>20327</v>
      </c>
      <c r="I440" t="s">
        <v>28815</v>
      </c>
      <c r="J440" t="s">
        <v>28819</v>
      </c>
      <c r="K440" t="s">
        <v>1485</v>
      </c>
      <c r="M440" t="str" cm="1">
        <f t="array" ref="M440">LOOKUP(2,1/(C440:L440&lt;&gt;""),C440:L440)</f>
        <v>Variable Costs-Biological Control</v>
      </c>
      <c r="N440" t="s">
        <v>1485</v>
      </c>
      <c r="O440" t="s">
        <v>7635</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20355</v>
      </c>
      <c r="C441" t="s">
        <v>20202</v>
      </c>
      <c r="D441" t="s">
        <v>7050</v>
      </c>
      <c r="E441" t="s">
        <v>7121</v>
      </c>
      <c r="F441" t="s">
        <v>7134</v>
      </c>
      <c r="G441" t="s">
        <v>7172</v>
      </c>
      <c r="H441" t="s">
        <v>20327</v>
      </c>
      <c r="I441" t="s">
        <v>28820</v>
      </c>
      <c r="J441" t="s">
        <v>1485</v>
      </c>
      <c r="K441" t="s">
        <v>1485</v>
      </c>
      <c r="M441" t="str" cm="1">
        <f t="array" ref="M441">LOOKUP(2,1/(C441:L441&lt;&gt;""),C441:L441)</f>
        <v>Variable Costs-Seed or Planting Material</v>
      </c>
      <c r="N441" t="s">
        <v>1485</v>
      </c>
      <c r="O441" t="s">
        <v>20356</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20357</v>
      </c>
      <c r="C442" t="s">
        <v>20202</v>
      </c>
      <c r="D442" t="s">
        <v>7050</v>
      </c>
      <c r="E442" t="s">
        <v>7121</v>
      </c>
      <c r="F442" t="s">
        <v>7134</v>
      </c>
      <c r="G442" t="s">
        <v>7172</v>
      </c>
      <c r="H442" t="s">
        <v>20327</v>
      </c>
      <c r="I442" t="s">
        <v>28820</v>
      </c>
      <c r="J442" t="s">
        <v>28821</v>
      </c>
      <c r="K442" t="s">
        <v>1485</v>
      </c>
      <c r="M442" t="str" cm="1">
        <f t="array" ref="M442">LOOKUP(2,1/(C442:L442&lt;&gt;""),C442:L442)</f>
        <v>Variable Costs-Seed</v>
      </c>
      <c r="N442" t="s">
        <v>1485</v>
      </c>
      <c r="O442" t="s">
        <v>20358</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20359</v>
      </c>
      <c r="C443" t="s">
        <v>20202</v>
      </c>
      <c r="D443" t="s">
        <v>7050</v>
      </c>
      <c r="E443" t="s">
        <v>7121</v>
      </c>
      <c r="F443" t="s">
        <v>7134</v>
      </c>
      <c r="G443" t="s">
        <v>7172</v>
      </c>
      <c r="H443" t="s">
        <v>20327</v>
      </c>
      <c r="I443" t="s">
        <v>28820</v>
      </c>
      <c r="J443" t="s">
        <v>28822</v>
      </c>
      <c r="K443" t="s">
        <v>1485</v>
      </c>
      <c r="M443" t="str" cm="1">
        <f t="array" ref="M443">LOOKUP(2,1/(C443:L443&lt;&gt;""),C443:L443)</f>
        <v>Variable Costs-Saplings</v>
      </c>
      <c r="N443" t="s">
        <v>1485</v>
      </c>
      <c r="O443" t="s">
        <v>7640</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20360</v>
      </c>
      <c r="C444" t="s">
        <v>20202</v>
      </c>
      <c r="D444" t="s">
        <v>7050</v>
      </c>
      <c r="E444" t="s">
        <v>7121</v>
      </c>
      <c r="F444" t="s">
        <v>7134</v>
      </c>
      <c r="G444" t="s">
        <v>7172</v>
      </c>
      <c r="H444" t="s">
        <v>28899</v>
      </c>
      <c r="I444" t="s">
        <v>28823</v>
      </c>
      <c r="J444" t="s">
        <v>1485</v>
      </c>
      <c r="K444" t="s">
        <v>1485</v>
      </c>
      <c r="M444" t="str" cm="1">
        <f t="array" ref="M444">LOOKUP(2,1/(C444:L444&lt;&gt;""),C444:L444)</f>
        <v>Variable Costs-Veterinary</v>
      </c>
      <c r="N444" t="s">
        <v>1485</v>
      </c>
      <c r="O444" t="s">
        <v>20361</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20362</v>
      </c>
      <c r="C445" t="s">
        <v>20202</v>
      </c>
      <c r="D445" t="s">
        <v>7050</v>
      </c>
      <c r="E445" t="s">
        <v>7121</v>
      </c>
      <c r="F445" t="s">
        <v>7134</v>
      </c>
      <c r="G445" t="s">
        <v>7172</v>
      </c>
      <c r="H445" t="s">
        <v>28898</v>
      </c>
      <c r="I445" t="s">
        <v>1485</v>
      </c>
      <c r="J445" t="s">
        <v>1485</v>
      </c>
      <c r="K445" t="s">
        <v>1485</v>
      </c>
      <c r="M445" t="str" cm="1">
        <f t="array" ref="M445">LOOKUP(2,1/(C445:L445&lt;&gt;""),C445:L445)</f>
        <v>Variable Costs-Animal Feed</v>
      </c>
      <c r="N445" t="s">
        <v>1485</v>
      </c>
      <c r="O445" t="s">
        <v>20363</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20364</v>
      </c>
      <c r="C446" t="s">
        <v>20202</v>
      </c>
      <c r="D446" t="s">
        <v>7050</v>
      </c>
      <c r="E446" t="s">
        <v>7121</v>
      </c>
      <c r="F446" t="s">
        <v>7134</v>
      </c>
      <c r="G446" t="s">
        <v>7172</v>
      </c>
      <c r="H446" t="s">
        <v>28900</v>
      </c>
      <c r="I446" t="s">
        <v>1485</v>
      </c>
      <c r="J446" t="s">
        <v>1485</v>
      </c>
      <c r="K446" t="s">
        <v>1485</v>
      </c>
      <c r="M446" t="str" cm="1">
        <f t="array" ref="M446">LOOKUP(2,1/(C446:L446&lt;&gt;""),C446:L446)</f>
        <v>Variable Costs-Transport</v>
      </c>
      <c r="N446" t="s">
        <v>1485</v>
      </c>
      <c r="O446" t="s">
        <v>7646</v>
      </c>
      <c r="P446" t="s">
        <v>1485</v>
      </c>
      <c r="Q446" t="s">
        <v>1485</v>
      </c>
      <c r="R446" t="s">
        <v>1485</v>
      </c>
      <c r="S446" t="s">
        <v>1485</v>
      </c>
      <c r="T446" t="s">
        <v>1485</v>
      </c>
      <c r="U446" t="s">
        <v>1485</v>
      </c>
      <c r="V446" t="s">
        <v>1485</v>
      </c>
      <c r="W446" t="s">
        <v>1485</v>
      </c>
      <c r="X446" t="s">
        <v>1485</v>
      </c>
      <c r="Y446" t="s">
        <v>5519</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20365</v>
      </c>
      <c r="C447" t="s">
        <v>20202</v>
      </c>
      <c r="D447" t="s">
        <v>7050</v>
      </c>
      <c r="E447" t="s">
        <v>7121</v>
      </c>
      <c r="F447" t="s">
        <v>7134</v>
      </c>
      <c r="G447" t="s">
        <v>7172</v>
      </c>
      <c r="H447" t="s">
        <v>28901</v>
      </c>
      <c r="I447" t="s">
        <v>1485</v>
      </c>
      <c r="J447" t="s">
        <v>1485</v>
      </c>
      <c r="K447" t="s">
        <v>1485</v>
      </c>
      <c r="M447" t="str" cm="1">
        <f t="array" ref="M447">LOOKUP(2,1/(C447:L447&lt;&gt;""),C447:L447)</f>
        <v>Variable Costs-Equipment</v>
      </c>
      <c r="N447" t="s">
        <v>1485</v>
      </c>
      <c r="O447" t="s">
        <v>7647</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20366</v>
      </c>
      <c r="C448" t="s">
        <v>20202</v>
      </c>
      <c r="D448" t="s">
        <v>7050</v>
      </c>
      <c r="E448" t="s">
        <v>7121</v>
      </c>
      <c r="F448" t="s">
        <v>7134</v>
      </c>
      <c r="G448" t="s">
        <v>7172</v>
      </c>
      <c r="H448" t="s">
        <v>28903</v>
      </c>
      <c r="I448" t="s">
        <v>1485</v>
      </c>
      <c r="J448" t="s">
        <v>1485</v>
      </c>
      <c r="K448" t="s">
        <v>1485</v>
      </c>
      <c r="M448" t="str" cm="1">
        <f t="array" ref="M448">LOOKUP(2,1/(C448:L448&lt;&gt;""),C448:L448)</f>
        <v>Variable Costs-Electricity</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20367</v>
      </c>
      <c r="C449" t="s">
        <v>20202</v>
      </c>
      <c r="D449" t="s">
        <v>7050</v>
      </c>
      <c r="E449" t="s">
        <v>7121</v>
      </c>
      <c r="F449" t="s">
        <v>7134</v>
      </c>
      <c r="G449" t="s">
        <v>7172</v>
      </c>
      <c r="H449" t="s">
        <v>28902</v>
      </c>
      <c r="I449" t="s">
        <v>1485</v>
      </c>
      <c r="J449" t="s">
        <v>1485</v>
      </c>
      <c r="K449" t="s">
        <v>1485</v>
      </c>
      <c r="M449" t="str" cm="1">
        <f t="array" ref="M449">LOOKUP(2,1/(C449:L449&lt;&gt;""),C449:L449)</f>
        <v>Variable Costs-Irrigation</v>
      </c>
      <c r="N449" t="s">
        <v>1485</v>
      </c>
      <c r="O449" t="s">
        <v>1485</v>
      </c>
      <c r="P449" t="s">
        <v>1485</v>
      </c>
      <c r="Q449" t="s">
        <v>1485</v>
      </c>
      <c r="R449" t="s">
        <v>1485</v>
      </c>
      <c r="S449" t="s">
        <v>1485</v>
      </c>
      <c r="T449" t="s">
        <v>1485</v>
      </c>
      <c r="U449" t="s">
        <v>1485</v>
      </c>
      <c r="V449" t="s">
        <v>1485</v>
      </c>
      <c r="W449" t="s">
        <v>1485</v>
      </c>
      <c r="X449" t="s">
        <v>1485</v>
      </c>
      <c r="Y449" t="s">
        <v>1485</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20368</v>
      </c>
      <c r="C450" t="s">
        <v>20202</v>
      </c>
      <c r="D450" t="s">
        <v>7050</v>
      </c>
      <c r="E450" t="s">
        <v>7121</v>
      </c>
      <c r="F450" t="s">
        <v>7134</v>
      </c>
      <c r="G450" t="s">
        <v>7172</v>
      </c>
      <c r="H450" t="s">
        <v>28904</v>
      </c>
      <c r="I450" t="s">
        <v>1485</v>
      </c>
      <c r="J450" t="s">
        <v>1485</v>
      </c>
      <c r="K450" t="s">
        <v>1485</v>
      </c>
      <c r="M450" t="str" cm="1">
        <f t="array" ref="M450">LOOKUP(2,1/(C450:L450&lt;&gt;""),C450:L450)</f>
        <v>Variable Costs-Fuel</v>
      </c>
      <c r="N450" t="s">
        <v>1485</v>
      </c>
      <c r="O450" t="s">
        <v>7652</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20369</v>
      </c>
      <c r="C451" t="s">
        <v>20202</v>
      </c>
      <c r="D451" t="s">
        <v>7050</v>
      </c>
      <c r="E451" t="s">
        <v>7121</v>
      </c>
      <c r="F451" t="s">
        <v>7134</v>
      </c>
      <c r="G451" t="s">
        <v>7172</v>
      </c>
      <c r="H451" t="s">
        <v>7653</v>
      </c>
      <c r="I451" t="s">
        <v>1485</v>
      </c>
      <c r="J451" t="s">
        <v>1485</v>
      </c>
      <c r="K451" t="s">
        <v>1485</v>
      </c>
      <c r="M451" t="str" cm="1">
        <f t="array" ref="M451">LOOKUP(2,1/(C451:L451&lt;&gt;""),C451:L451)</f>
        <v>Labor Cost</v>
      </c>
      <c r="N451" t="s">
        <v>1485</v>
      </c>
      <c r="O451" t="s">
        <v>1485</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20370</v>
      </c>
      <c r="C452" t="s">
        <v>20202</v>
      </c>
      <c r="D452" t="s">
        <v>7050</v>
      </c>
      <c r="E452" t="s">
        <v>7121</v>
      </c>
      <c r="F452" t="s">
        <v>7134</v>
      </c>
      <c r="G452" t="s">
        <v>7172</v>
      </c>
      <c r="H452" t="s">
        <v>7653</v>
      </c>
      <c r="I452" t="s">
        <v>20371</v>
      </c>
      <c r="J452" t="s">
        <v>1485</v>
      </c>
      <c r="K452" t="s">
        <v>1485</v>
      </c>
      <c r="M452" t="str" cm="1">
        <f t="array" ref="M452">LOOKUP(2,1/(C452:L452&lt;&gt;""),C452:L452)</f>
        <v>Family</v>
      </c>
      <c r="N452" t="s">
        <v>1485</v>
      </c>
      <c r="O452" t="s">
        <v>20372</v>
      </c>
      <c r="P452" t="s">
        <v>20295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20373</v>
      </c>
      <c r="C453" t="s">
        <v>20202</v>
      </c>
      <c r="D453" t="s">
        <v>7050</v>
      </c>
      <c r="E453" t="s">
        <v>7121</v>
      </c>
      <c r="F453" t="s">
        <v>7134</v>
      </c>
      <c r="G453" t="s">
        <v>7172</v>
      </c>
      <c r="H453" t="s">
        <v>7653</v>
      </c>
      <c r="I453" t="s">
        <v>20374</v>
      </c>
      <c r="J453" t="s">
        <v>20375</v>
      </c>
      <c r="K453" t="s">
        <v>1485</v>
      </c>
      <c r="M453" t="str" cm="1">
        <f t="array" ref="M453">LOOKUP(2,1/(C453:L453&lt;&gt;""),C453:L453)</f>
        <v>Family  Labor Cost (Male)</v>
      </c>
      <c r="N453" t="s">
        <v>1485</v>
      </c>
      <c r="O453" t="s">
        <v>20372</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20376</v>
      </c>
      <c r="C454" t="s">
        <v>20202</v>
      </c>
      <c r="D454" t="s">
        <v>7050</v>
      </c>
      <c r="E454" t="s">
        <v>7121</v>
      </c>
      <c r="F454" t="s">
        <v>7134</v>
      </c>
      <c r="G454" t="s">
        <v>7172</v>
      </c>
      <c r="H454" t="s">
        <v>7653</v>
      </c>
      <c r="I454" t="s">
        <v>20374</v>
      </c>
      <c r="J454" t="s">
        <v>20377</v>
      </c>
      <c r="K454" t="s">
        <v>1485</v>
      </c>
      <c r="M454" t="str" cm="1">
        <f t="array" ref="M454">LOOKUP(2,1/(C454:L454&lt;&gt;""),C454:L454)</f>
        <v>Family  Labor Cost (Female)</v>
      </c>
      <c r="N454" t="s">
        <v>1485</v>
      </c>
      <c r="O454" t="s">
        <v>20372</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20378</v>
      </c>
      <c r="C455" t="s">
        <v>20202</v>
      </c>
      <c r="D455" t="s">
        <v>7050</v>
      </c>
      <c r="E455" t="s">
        <v>7121</v>
      </c>
      <c r="F455" t="s">
        <v>7134</v>
      </c>
      <c r="G455" t="s">
        <v>7172</v>
      </c>
      <c r="H455" t="s">
        <v>7653</v>
      </c>
      <c r="I455" t="s">
        <v>7661</v>
      </c>
      <c r="J455" t="s">
        <v>1485</v>
      </c>
      <c r="K455" t="s">
        <v>1485</v>
      </c>
      <c r="M455" t="str" cm="1">
        <f t="array" ref="M455">LOOKUP(2,1/(C455:L455&lt;&gt;""),C455:L455)</f>
        <v>Hired Labor Cost</v>
      </c>
      <c r="N455" t="s">
        <v>1485</v>
      </c>
      <c r="O455" t="s">
        <v>20372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20379</v>
      </c>
      <c r="C456" t="s">
        <v>20202</v>
      </c>
      <c r="D456" t="s">
        <v>7050</v>
      </c>
      <c r="E456" t="s">
        <v>7121</v>
      </c>
      <c r="F456" t="s">
        <v>7134</v>
      </c>
      <c r="G456" t="s">
        <v>7172</v>
      </c>
      <c r="H456" t="s">
        <v>20380</v>
      </c>
      <c r="I456" t="s">
        <v>1485</v>
      </c>
      <c r="J456" t="s">
        <v>1485</v>
      </c>
      <c r="K456" t="s">
        <v>1485</v>
      </c>
      <c r="M456" t="str" cm="1">
        <f t="array" ref="M456">LOOKUP(2,1/(C456:L456&lt;&gt;""),C456:L456)</f>
        <v>Land rent</v>
      </c>
      <c r="N456" t="s">
        <v>1485</v>
      </c>
      <c r="O456" t="s">
        <v>7664</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20381</v>
      </c>
      <c r="C457" t="s">
        <v>20202</v>
      </c>
      <c r="D457" t="s">
        <v>7050</v>
      </c>
      <c r="E457" t="s">
        <v>7121</v>
      </c>
      <c r="F457" t="s">
        <v>7134</v>
      </c>
      <c r="G457" t="s">
        <v>7172</v>
      </c>
      <c r="H457" t="s">
        <v>7665</v>
      </c>
      <c r="I457" t="s">
        <v>1485</v>
      </c>
      <c r="J457" t="s">
        <v>1485</v>
      </c>
      <c r="K457" t="s">
        <v>1485</v>
      </c>
      <c r="M457" t="str" cm="1">
        <f t="array" ref="M457">LOOKUP(2,1/(C457:L457&lt;&gt;""),C457:L457)</f>
        <v>Packaging material</v>
      </c>
      <c r="N457" t="s">
        <v>1485</v>
      </c>
      <c r="O457" t="s">
        <v>7666</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20382</v>
      </c>
      <c r="C458" t="s">
        <v>20202</v>
      </c>
      <c r="D458" t="s">
        <v>7050</v>
      </c>
      <c r="E458" t="s">
        <v>7121</v>
      </c>
      <c r="F458" t="s">
        <v>7134</v>
      </c>
      <c r="G458" t="s">
        <v>7172</v>
      </c>
      <c r="H458" t="s">
        <v>20383</v>
      </c>
      <c r="I458" t="s">
        <v>1485</v>
      </c>
      <c r="J458" t="s">
        <v>1485</v>
      </c>
      <c r="K458" t="s">
        <v>1485</v>
      </c>
      <c r="M458" t="str" cm="1">
        <f t="array" ref="M458">LOOKUP(2,1/(C458:L458&lt;&gt;""),C458:L458)</f>
        <v>Other variable cost</v>
      </c>
      <c r="N458" t="s">
        <v>1485</v>
      </c>
      <c r="O458" t="s">
        <v>20384</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20385</v>
      </c>
      <c r="C459" t="s">
        <v>20202</v>
      </c>
      <c r="D459" t="s">
        <v>7050</v>
      </c>
      <c r="E459" t="s">
        <v>7121</v>
      </c>
      <c r="F459" t="s">
        <v>7134</v>
      </c>
      <c r="G459" t="s">
        <v>7172</v>
      </c>
      <c r="H459" t="s">
        <v>7667</v>
      </c>
      <c r="I459" t="s">
        <v>1485</v>
      </c>
      <c r="J459" t="s">
        <v>1485</v>
      </c>
      <c r="K459" t="s">
        <v>1485</v>
      </c>
      <c r="M459" t="str" cm="1">
        <f t="array" ref="M459">LOOKUP(2,1/(C459:L459&lt;&gt;""),C459:L459)</f>
        <v>Tax</v>
      </c>
      <c r="N459" t="s">
        <v>1485</v>
      </c>
      <c r="O459" t="s">
        <v>7668</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20386</v>
      </c>
      <c r="C460" t="s">
        <v>20202</v>
      </c>
      <c r="D460" t="s">
        <v>7050</v>
      </c>
      <c r="E460" t="s">
        <v>7121</v>
      </c>
      <c r="F460" t="s">
        <v>7134</v>
      </c>
      <c r="G460" t="s">
        <v>7669</v>
      </c>
      <c r="H460" t="s">
        <v>7670</v>
      </c>
      <c r="I460" t="s">
        <v>1485</v>
      </c>
      <c r="J460" t="s">
        <v>1485</v>
      </c>
      <c r="K460" t="s">
        <v>1485</v>
      </c>
      <c r="M460" t="str" cm="1">
        <f t="array" ref="M460">LOOKUP(2,1/(C460:L460&lt;&gt;""),C460:L460)</f>
        <v>Labor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20387</v>
      </c>
      <c r="C461" t="s">
        <v>20202</v>
      </c>
      <c r="D461" t="s">
        <v>7050</v>
      </c>
      <c r="E461" t="s">
        <v>7121</v>
      </c>
      <c r="F461" t="s">
        <v>7134</v>
      </c>
      <c r="G461" t="s">
        <v>7669</v>
      </c>
      <c r="H461" t="s">
        <v>7672</v>
      </c>
      <c r="I461" t="s">
        <v>1485</v>
      </c>
      <c r="J461" t="s">
        <v>1485</v>
      </c>
      <c r="K461" t="s">
        <v>1485</v>
      </c>
      <c r="M461" t="str" cm="1">
        <f t="array" ref="M461">LOOKUP(2,1/(C461:L461&lt;&gt;""),C461:L461)</f>
        <v>Capital Opportunity Cost</v>
      </c>
      <c r="N461" t="s">
        <v>1485</v>
      </c>
      <c r="O461" t="s">
        <v>1485</v>
      </c>
      <c r="P461" t="s">
        <v>1485</v>
      </c>
      <c r="Q461" t="s">
        <v>1485</v>
      </c>
      <c r="R461" t="s">
        <v>1485</v>
      </c>
      <c r="S461" t="s">
        <v>1485</v>
      </c>
      <c r="T461" t="s">
        <v>1485</v>
      </c>
      <c r="U461" t="s">
        <v>1485</v>
      </c>
      <c r="V461" t="s">
        <v>1485</v>
      </c>
      <c r="W461" t="s">
        <v>1485</v>
      </c>
      <c r="X461" t="s">
        <v>1485</v>
      </c>
      <c r="Y461" t="s">
        <v>5519</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20388</v>
      </c>
      <c r="C462" t="s">
        <v>20202</v>
      </c>
      <c r="D462" t="s">
        <v>7050</v>
      </c>
      <c r="E462" t="s">
        <v>7121</v>
      </c>
      <c r="F462" t="s">
        <v>7134</v>
      </c>
      <c r="G462" t="s">
        <v>7669</v>
      </c>
      <c r="H462" t="s">
        <v>7674</v>
      </c>
      <c r="I462" t="s">
        <v>1485</v>
      </c>
      <c r="J462" t="s">
        <v>1485</v>
      </c>
      <c r="K462" t="s">
        <v>1485</v>
      </c>
      <c r="M462" t="str" cm="1">
        <f t="array" ref="M462">LOOKUP(2,1/(C462:L462&lt;&gt;""),C462:L462)</f>
        <v>Land Opportunity Cost</v>
      </c>
      <c r="N462" t="s">
        <v>1485</v>
      </c>
      <c r="O462" t="s">
        <v>1485</v>
      </c>
      <c r="P462" t="s">
        <v>1485</v>
      </c>
      <c r="Q462" t="s">
        <v>1485</v>
      </c>
      <c r="R462" t="s">
        <v>1485</v>
      </c>
      <c r="S462" t="s">
        <v>1485</v>
      </c>
      <c r="T462" t="s">
        <v>1485</v>
      </c>
      <c r="U462" t="s">
        <v>1485</v>
      </c>
      <c r="V462" t="s">
        <v>1485</v>
      </c>
      <c r="W462" t="s">
        <v>1485</v>
      </c>
      <c r="X462" t="s">
        <v>1485</v>
      </c>
      <c r="Y462" t="s">
        <v>5519</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20389</v>
      </c>
      <c r="C463" t="s">
        <v>20202</v>
      </c>
      <c r="D463" t="s">
        <v>7050</v>
      </c>
      <c r="E463" t="s">
        <v>7121</v>
      </c>
      <c r="F463" t="s">
        <v>20390</v>
      </c>
      <c r="G463" t="s">
        <v>1485</v>
      </c>
      <c r="H463" t="s">
        <v>1485</v>
      </c>
      <c r="I463" t="s">
        <v>1485</v>
      </c>
      <c r="J463" t="s">
        <v>1485</v>
      </c>
      <c r="K463" t="s">
        <v>1485</v>
      </c>
      <c r="M463" t="str" cm="1">
        <f t="array" ref="M463">LOOKUP(2,1/(C463:L463&lt;&gt;""),C463:L463)</f>
        <v xml:space="preserve">Value </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20391</v>
      </c>
      <c r="C464" t="s">
        <v>20202</v>
      </c>
      <c r="D464" t="s">
        <v>7050</v>
      </c>
      <c r="E464" t="s">
        <v>7121</v>
      </c>
      <c r="F464" t="s">
        <v>20390</v>
      </c>
      <c r="G464" t="s">
        <v>20392</v>
      </c>
      <c r="H464" t="s">
        <v>1485</v>
      </c>
      <c r="I464" t="s">
        <v>1485</v>
      </c>
      <c r="J464" t="s">
        <v>1485</v>
      </c>
      <c r="K464" t="s">
        <v>1485</v>
      </c>
      <c r="M464" t="str" cm="1">
        <f t="array" ref="M464">LOOKUP(2,1/(C464:L464&lt;&gt;""),C464:L464)</f>
        <v>Crop Value</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20393</v>
      </c>
      <c r="C465" t="s">
        <v>20202</v>
      </c>
      <c r="D465" t="s">
        <v>7050</v>
      </c>
      <c r="E465" t="s">
        <v>7121</v>
      </c>
      <c r="F465" t="s">
        <v>20390</v>
      </c>
      <c r="G465" t="s">
        <v>20394</v>
      </c>
      <c r="H465" t="s">
        <v>1485</v>
      </c>
      <c r="I465" t="s">
        <v>1485</v>
      </c>
      <c r="J465" t="s">
        <v>1485</v>
      </c>
      <c r="K465" t="s">
        <v>1485</v>
      </c>
      <c r="M465" t="str" cm="1">
        <f t="array" ref="M465">LOOKUP(2,1/(C465:L465&lt;&gt;""),C465:L465)</f>
        <v>Animal Value</v>
      </c>
      <c r="N465" t="s">
        <v>1485</v>
      </c>
      <c r="O465" t="s">
        <v>1485</v>
      </c>
      <c r="P465" t="s">
        <v>1485</v>
      </c>
      <c r="Q465" t="s">
        <v>1485</v>
      </c>
      <c r="R465" t="s">
        <v>1485</v>
      </c>
      <c r="S465" t="s">
        <v>1485</v>
      </c>
      <c r="T465" t="s">
        <v>1485</v>
      </c>
      <c r="U465" t="s">
        <v>1485</v>
      </c>
      <c r="V465" t="s">
        <v>1485</v>
      </c>
      <c r="W465" t="s">
        <v>1485</v>
      </c>
      <c r="X465" t="s">
        <v>1485</v>
      </c>
      <c r="Y465" t="s">
        <v>1485</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20395</v>
      </c>
      <c r="C466" t="s">
        <v>20202</v>
      </c>
      <c r="D466" t="s">
        <v>7050</v>
      </c>
      <c r="E466" t="s">
        <v>7121</v>
      </c>
      <c r="F466" t="s">
        <v>7683</v>
      </c>
      <c r="G466" t="s">
        <v>20396</v>
      </c>
      <c r="H466" t="s">
        <v>28824</v>
      </c>
      <c r="I466" t="s">
        <v>28825</v>
      </c>
      <c r="J466" t="s">
        <v>1485</v>
      </c>
      <c r="K466" t="s">
        <v>1485</v>
      </c>
      <c r="M466" t="str" cm="1">
        <f t="array" ref="M466">LOOKUP(2,1/(C466:L466&lt;&gt;""),C466:L466)</f>
        <v>Monetary Private Benefits-Sale of produce</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20397</v>
      </c>
      <c r="C467" t="s">
        <v>20202</v>
      </c>
      <c r="D467" t="s">
        <v>7050</v>
      </c>
      <c r="E467" t="s">
        <v>7121</v>
      </c>
      <c r="F467" t="s">
        <v>7683</v>
      </c>
      <c r="G467" t="s">
        <v>20396</v>
      </c>
      <c r="H467" t="s">
        <v>28824</v>
      </c>
      <c r="I467" t="s">
        <v>28826</v>
      </c>
      <c r="J467" t="s">
        <v>1485</v>
      </c>
      <c r="K467" t="s">
        <v>1485</v>
      </c>
      <c r="M467" t="str" cm="1">
        <f t="array" ref="M467">LOOKUP(2,1/(C467:L467&lt;&gt;""),C467:L467)</f>
        <v>Monetary Private Benefits-Sale of manure</v>
      </c>
      <c r="N467" t="s">
        <v>1485</v>
      </c>
      <c r="O467" t="s">
        <v>1485</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20398</v>
      </c>
      <c r="C468" t="s">
        <v>20202</v>
      </c>
      <c r="D468" t="s">
        <v>7050</v>
      </c>
      <c r="E468" t="s">
        <v>7121</v>
      </c>
      <c r="F468" t="s">
        <v>7683</v>
      </c>
      <c r="G468" t="s">
        <v>20396</v>
      </c>
      <c r="H468" t="s">
        <v>28824</v>
      </c>
      <c r="I468" t="s">
        <v>28827</v>
      </c>
      <c r="J468" t="s">
        <v>1485</v>
      </c>
      <c r="K468" t="s">
        <v>1485</v>
      </c>
      <c r="M468" t="str" cm="1">
        <f t="array" ref="M468">LOOKUP(2,1/(C468:L468&lt;&gt;""),C468:L468)</f>
        <v>Monetary Private Benefits-Animal rent</v>
      </c>
      <c r="N468" t="s">
        <v>1485</v>
      </c>
      <c r="O468" t="s">
        <v>20399</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20400</v>
      </c>
      <c r="C469" t="s">
        <v>20202</v>
      </c>
      <c r="D469" t="s">
        <v>7050</v>
      </c>
      <c r="E469" t="s">
        <v>7121</v>
      </c>
      <c r="F469" t="s">
        <v>7683</v>
      </c>
      <c r="G469" t="s">
        <v>20401</v>
      </c>
      <c r="H469" t="s">
        <v>28828</v>
      </c>
      <c r="I469" t="s">
        <v>1485</v>
      </c>
      <c r="J469" t="s">
        <v>1485</v>
      </c>
      <c r="K469" t="s">
        <v>1485</v>
      </c>
      <c r="M469" t="str" cm="1">
        <f t="array" ref="M469">LOOKUP(2,1/(C469:L469&lt;&gt;""),C469:L469)</f>
        <v>Non-Monetary Private Benefits-Consumption</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20402</v>
      </c>
      <c r="C470" t="s">
        <v>20202</v>
      </c>
      <c r="D470" t="s">
        <v>7050</v>
      </c>
      <c r="E470" t="s">
        <v>7121</v>
      </c>
      <c r="F470" t="s">
        <v>7683</v>
      </c>
      <c r="G470" t="s">
        <v>20401</v>
      </c>
      <c r="H470" t="s">
        <v>28829</v>
      </c>
      <c r="I470" t="s">
        <v>1485</v>
      </c>
      <c r="J470" t="s">
        <v>1485</v>
      </c>
      <c r="K470" t="s">
        <v>1485</v>
      </c>
      <c r="M470" t="str" cm="1">
        <f t="array" ref="M470">LOOKUP(2,1/(C470:L470&lt;&gt;""),C470:L470)</f>
        <v>Non-Monetary Private Benefits-Nutrient/Soil management</v>
      </c>
      <c r="N470" t="s">
        <v>1485</v>
      </c>
      <c r="O470" t="s">
        <v>7693</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20403</v>
      </c>
      <c r="C471" t="s">
        <v>20202</v>
      </c>
      <c r="D471" t="s">
        <v>7050</v>
      </c>
      <c r="E471" t="s">
        <v>7121</v>
      </c>
      <c r="F471" t="s">
        <v>7683</v>
      </c>
      <c r="G471" t="s">
        <v>20401</v>
      </c>
      <c r="H471" t="s">
        <v>28830</v>
      </c>
      <c r="I471" t="s">
        <v>1485</v>
      </c>
      <c r="J471" t="s">
        <v>1485</v>
      </c>
      <c r="K471" t="s">
        <v>1485</v>
      </c>
      <c r="M471" t="str" cm="1">
        <f t="array" ref="M471">LOOKUP(2,1/(C471:L471&lt;&gt;""),C471:L471)</f>
        <v>Non-Monetary Private Benefits-Animal labour</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20404</v>
      </c>
      <c r="C472" t="s">
        <v>20202</v>
      </c>
      <c r="D472" t="s">
        <v>7050</v>
      </c>
      <c r="E472" t="s">
        <v>7121</v>
      </c>
      <c r="F472" t="s">
        <v>7695</v>
      </c>
      <c r="G472" t="s">
        <v>7696</v>
      </c>
      <c r="H472" t="s">
        <v>1485</v>
      </c>
      <c r="I472" t="s">
        <v>1485</v>
      </c>
      <c r="J472" t="s">
        <v>1485</v>
      </c>
      <c r="K472" t="s">
        <v>1485</v>
      </c>
      <c r="M472" t="str" cm="1">
        <f t="array" ref="M472">LOOKUP(2,1/(C472:L472&lt;&gt;""),C472:L472)</f>
        <v>Monetary Societal Benefits</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20405</v>
      </c>
      <c r="C473" t="s">
        <v>20202</v>
      </c>
      <c r="D473" t="s">
        <v>7050</v>
      </c>
      <c r="E473" t="s">
        <v>7121</v>
      </c>
      <c r="F473" t="s">
        <v>7695</v>
      </c>
      <c r="G473" t="s">
        <v>7697</v>
      </c>
      <c r="H473" t="s">
        <v>1485</v>
      </c>
      <c r="I473" t="s">
        <v>1485</v>
      </c>
      <c r="J473" t="s">
        <v>1485</v>
      </c>
      <c r="K473" t="s">
        <v>1485</v>
      </c>
      <c r="M473" t="str" cm="1">
        <f t="array" ref="M473">LOOKUP(2,1/(C473:L473&lt;&gt;""),C473:L473)</f>
        <v>Non-monetary Societal Benefits</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20406</v>
      </c>
      <c r="C474" t="s">
        <v>20202</v>
      </c>
      <c r="D474" t="s">
        <v>7050</v>
      </c>
      <c r="E474" t="s">
        <v>7121</v>
      </c>
      <c r="F474" t="s">
        <v>7172</v>
      </c>
      <c r="G474" t="s">
        <v>20407</v>
      </c>
      <c r="H474" t="s">
        <v>28831</v>
      </c>
      <c r="I474" t="s">
        <v>1485</v>
      </c>
      <c r="J474" t="s">
        <v>1485</v>
      </c>
      <c r="K474" t="s">
        <v>1485</v>
      </c>
      <c r="M474" t="str" cm="1">
        <f t="array" ref="M474">LOOKUP(2,1/(C474:L474&lt;&gt;""),C474:L474)</f>
        <v>Variable Cost-Tillage</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20408</v>
      </c>
      <c r="C475" t="s">
        <v>20202</v>
      </c>
      <c r="D475" t="s">
        <v>7050</v>
      </c>
      <c r="E475" t="s">
        <v>7121</v>
      </c>
      <c r="F475" t="s">
        <v>7172</v>
      </c>
      <c r="G475" t="s">
        <v>20407</v>
      </c>
      <c r="H475" t="s">
        <v>28832</v>
      </c>
      <c r="I475" t="s">
        <v>1485</v>
      </c>
      <c r="J475" t="s">
        <v>1485</v>
      </c>
      <c r="K475" t="s">
        <v>1485</v>
      </c>
      <c r="M475" t="str" cm="1">
        <f t="array" ref="M475">LOOKUP(2,1/(C475:L475&lt;&gt;""),C475:L475)</f>
        <v>Variable Cost-Weeding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20409</v>
      </c>
      <c r="C476" t="s">
        <v>20202</v>
      </c>
      <c r="D476" t="s">
        <v>7050</v>
      </c>
      <c r="E476" t="s">
        <v>7121</v>
      </c>
      <c r="F476" t="s">
        <v>7172</v>
      </c>
      <c r="G476" t="s">
        <v>20407</v>
      </c>
      <c r="H476" t="s">
        <v>28833</v>
      </c>
      <c r="I476" t="s">
        <v>1485</v>
      </c>
      <c r="J476" t="s">
        <v>1485</v>
      </c>
      <c r="K476" t="s">
        <v>1485</v>
      </c>
      <c r="M476" t="str" cm="1">
        <f t="array" ref="M476">LOOKUP(2,1/(C476:L476&lt;&gt;""),C476:L476)</f>
        <v>Variable Cost-Harvesting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20410</v>
      </c>
      <c r="C477" t="s">
        <v>20202</v>
      </c>
      <c r="D477" t="s">
        <v>7050</v>
      </c>
      <c r="E477" t="s">
        <v>7121</v>
      </c>
      <c r="F477" t="s">
        <v>7172</v>
      </c>
      <c r="G477" t="s">
        <v>20407</v>
      </c>
      <c r="H477" t="s">
        <v>28834</v>
      </c>
      <c r="I477" t="s">
        <v>1485</v>
      </c>
      <c r="J477" t="s">
        <v>1485</v>
      </c>
      <c r="K477" t="s">
        <v>1485</v>
      </c>
      <c r="M477" t="str" cm="1">
        <f t="array" ref="M477">LOOKUP(2,1/(C477:L477&lt;&gt;""),C477:L477)</f>
        <v>Variable Cost-Threshing</v>
      </c>
      <c r="N477" t="s">
        <v>1485</v>
      </c>
      <c r="O477" t="s">
        <v>1485</v>
      </c>
      <c r="P477" t="s">
        <v>1485</v>
      </c>
      <c r="Q477" t="s">
        <v>1485</v>
      </c>
      <c r="R477" t="s">
        <v>1485</v>
      </c>
      <c r="S477" t="s">
        <v>1485</v>
      </c>
      <c r="T477" t="s">
        <v>1485</v>
      </c>
      <c r="U477" t="s">
        <v>1485</v>
      </c>
      <c r="V477" t="s">
        <v>1485</v>
      </c>
      <c r="W477" t="s">
        <v>1485</v>
      </c>
      <c r="X477" t="s">
        <v>1485</v>
      </c>
      <c r="Y477" t="s">
        <v>5519</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20411</v>
      </c>
      <c r="C478" t="s">
        <v>20202</v>
      </c>
      <c r="D478" t="s">
        <v>7050</v>
      </c>
      <c r="E478" t="s">
        <v>7121</v>
      </c>
      <c r="F478" t="s">
        <v>7172</v>
      </c>
      <c r="G478" t="s">
        <v>20407</v>
      </c>
      <c r="H478" t="s">
        <v>28835</v>
      </c>
      <c r="I478" t="s">
        <v>1485</v>
      </c>
      <c r="J478" t="s">
        <v>1485</v>
      </c>
      <c r="K478" t="s">
        <v>1485</v>
      </c>
      <c r="M478" t="str" cm="1">
        <f t="array" ref="M478">LOOKUP(2,1/(C478:L478&lt;&gt;""),C478:L478)</f>
        <v>Variable Cost-Planting</v>
      </c>
      <c r="N478" t="s">
        <v>1485</v>
      </c>
      <c r="O478" t="s">
        <v>1485</v>
      </c>
      <c r="P478" t="s">
        <v>1485</v>
      </c>
      <c r="Q478" t="s">
        <v>1485</v>
      </c>
      <c r="R478" t="s">
        <v>1485</v>
      </c>
      <c r="S478" t="s">
        <v>1485</v>
      </c>
      <c r="T478" t="s">
        <v>1485</v>
      </c>
      <c r="U478" t="s">
        <v>1485</v>
      </c>
      <c r="V478" t="s">
        <v>1485</v>
      </c>
      <c r="W478" t="s">
        <v>1485</v>
      </c>
      <c r="X478" t="s">
        <v>1485</v>
      </c>
      <c r="Y478" t="s">
        <v>5519</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20412</v>
      </c>
      <c r="C479" t="s">
        <v>20202</v>
      </c>
      <c r="D479" t="s">
        <v>7050</v>
      </c>
      <c r="E479" t="s">
        <v>7121</v>
      </c>
      <c r="F479" t="s">
        <v>7172</v>
      </c>
      <c r="G479" t="s">
        <v>20407</v>
      </c>
      <c r="H479" t="s">
        <v>28836</v>
      </c>
      <c r="I479" t="s">
        <v>1485</v>
      </c>
      <c r="J479" t="s">
        <v>1485</v>
      </c>
      <c r="K479" t="s">
        <v>1485</v>
      </c>
      <c r="M479" t="str" cm="1">
        <f t="array" ref="M479">LOOKUP(2,1/(C479:L479&lt;&gt;""),C479:L479)</f>
        <v>Variable Cost-Transplanting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20413</v>
      </c>
      <c r="C480" t="s">
        <v>20202</v>
      </c>
      <c r="D480" t="s">
        <v>7050</v>
      </c>
      <c r="E480" t="s">
        <v>7121</v>
      </c>
      <c r="F480" t="s">
        <v>7172</v>
      </c>
      <c r="G480" t="s">
        <v>20407</v>
      </c>
      <c r="H480" t="s">
        <v>28837</v>
      </c>
      <c r="I480" t="s">
        <v>1485</v>
      </c>
      <c r="J480" t="s">
        <v>1485</v>
      </c>
      <c r="K480" t="s">
        <v>1485</v>
      </c>
      <c r="M480" t="str" cm="1">
        <f t="array" ref="M480">LOOKUP(2,1/(C480:L480&lt;&gt;""),C480:L480)</f>
        <v>Variable Cost-Water Harvesting Structures</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20414</v>
      </c>
      <c r="C481" t="s">
        <v>20202</v>
      </c>
      <c r="D481" t="s">
        <v>7050</v>
      </c>
      <c r="E481" t="s">
        <v>7121</v>
      </c>
      <c r="F481" t="s">
        <v>7172</v>
      </c>
      <c r="G481" t="s">
        <v>20407</v>
      </c>
      <c r="H481" t="s">
        <v>28838</v>
      </c>
      <c r="I481" t="s">
        <v>1485</v>
      </c>
      <c r="J481" t="s">
        <v>1485</v>
      </c>
      <c r="K481" t="s">
        <v>1485</v>
      </c>
      <c r="M481" t="str" cm="1">
        <f t="array" ref="M481">LOOKUP(2,1/(C481:L481&lt;&gt;""),C481:L481)</f>
        <v>Variable Cost-Erosion Control Structures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20415</v>
      </c>
      <c r="C482" t="s">
        <v>20202</v>
      </c>
      <c r="D482" t="s">
        <v>7050</v>
      </c>
      <c r="E482" t="s">
        <v>7121</v>
      </c>
      <c r="F482" t="s">
        <v>7172</v>
      </c>
      <c r="G482" t="s">
        <v>20407</v>
      </c>
      <c r="H482" t="s">
        <v>28839</v>
      </c>
      <c r="I482" t="s">
        <v>1485</v>
      </c>
      <c r="J482" t="s">
        <v>1485</v>
      </c>
      <c r="K482" t="s">
        <v>1485</v>
      </c>
      <c r="M482" t="str" cm="1">
        <f t="array" ref="M482">LOOKUP(2,1/(C482:L482&lt;&gt;""),C482:L482)</f>
        <v>Variable Cost-Spraying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20416</v>
      </c>
      <c r="C483" t="s">
        <v>20202</v>
      </c>
      <c r="D483" t="s">
        <v>7050</v>
      </c>
      <c r="E483" t="s">
        <v>7121</v>
      </c>
      <c r="F483" t="s">
        <v>7172</v>
      </c>
      <c r="G483" t="s">
        <v>20407</v>
      </c>
      <c r="H483" t="s">
        <v>28840</v>
      </c>
      <c r="I483" t="s">
        <v>1485</v>
      </c>
      <c r="J483" t="s">
        <v>1485</v>
      </c>
      <c r="K483" t="s">
        <v>1485</v>
      </c>
      <c r="M483" t="str" cm="1">
        <f t="array" ref="M483">LOOKUP(2,1/(C483:L483&lt;&gt;""),C483:L483)</f>
        <v>Variable Cost-Spreading</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20417</v>
      </c>
      <c r="C484" t="s">
        <v>20202</v>
      </c>
      <c r="D484" t="s">
        <v>7050</v>
      </c>
      <c r="E484" t="s">
        <v>7121</v>
      </c>
      <c r="F484" t="s">
        <v>7172</v>
      </c>
      <c r="G484" t="s">
        <v>20407</v>
      </c>
      <c r="H484" t="s">
        <v>28841</v>
      </c>
      <c r="I484" t="s">
        <v>1485</v>
      </c>
      <c r="J484" t="s">
        <v>1485</v>
      </c>
      <c r="K484" t="s">
        <v>1485</v>
      </c>
      <c r="M484" t="str" cm="1">
        <f t="array" ref="M484">LOOKUP(2,1/(C484:L484&lt;&gt;""),C484:L484)</f>
        <v>Variable Cost-Preparing Beds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20418</v>
      </c>
      <c r="C485" t="s">
        <v>20202</v>
      </c>
      <c r="D485" t="s">
        <v>7050</v>
      </c>
      <c r="E485" t="s">
        <v>7121</v>
      </c>
      <c r="F485" t="s">
        <v>7172</v>
      </c>
      <c r="G485" t="s">
        <v>20407</v>
      </c>
      <c r="H485" t="s">
        <v>28842</v>
      </c>
      <c r="I485" t="s">
        <v>1485</v>
      </c>
      <c r="J485" t="s">
        <v>1485</v>
      </c>
      <c r="K485" t="s">
        <v>1485</v>
      </c>
      <c r="M485" t="str" cm="1">
        <f t="array" ref="M485">LOOKUP(2,1/(C485:L485&lt;&gt;""),C485:L485)</f>
        <v>Variable Cost-Pruning</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20419</v>
      </c>
      <c r="C486" t="s">
        <v>20202</v>
      </c>
      <c r="D486" t="s">
        <v>7050</v>
      </c>
      <c r="E486" t="s">
        <v>7121</v>
      </c>
      <c r="F486" t="s">
        <v>7172</v>
      </c>
      <c r="G486" t="s">
        <v>20327</v>
      </c>
      <c r="H486" t="s">
        <v>28853</v>
      </c>
      <c r="I486" t="s">
        <v>1485</v>
      </c>
      <c r="J486" t="s">
        <v>1485</v>
      </c>
      <c r="K486" t="s">
        <v>1485</v>
      </c>
      <c r="M486" t="str" cm="1">
        <f t="array" ref="M486">LOOKUP(2,1/(C486:L486&lt;&gt;""),C486:L486)</f>
        <v>Variable Cost-Innoculants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20420</v>
      </c>
      <c r="C487" t="s">
        <v>20202</v>
      </c>
      <c r="D487" t="s">
        <v>7050</v>
      </c>
      <c r="E487" t="s">
        <v>7121</v>
      </c>
      <c r="F487" t="s">
        <v>7172</v>
      </c>
      <c r="G487" t="s">
        <v>20327</v>
      </c>
      <c r="H487" t="s">
        <v>28843</v>
      </c>
      <c r="I487" t="s">
        <v>1485</v>
      </c>
      <c r="J487" t="s">
        <v>1485</v>
      </c>
      <c r="K487" t="s">
        <v>1485</v>
      </c>
      <c r="M487" t="str" cm="1">
        <f t="array" ref="M487">LOOKUP(2,1/(C487:L487&lt;&gt;""),C487:L487)</f>
        <v>Variable Cost-Biopesticides</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20421</v>
      </c>
      <c r="C488" t="s">
        <v>20202</v>
      </c>
      <c r="D488" t="s">
        <v>7050</v>
      </c>
      <c r="E488" t="s">
        <v>7121</v>
      </c>
      <c r="F488" t="s">
        <v>7172</v>
      </c>
      <c r="G488" t="s">
        <v>20327</v>
      </c>
      <c r="H488" t="s">
        <v>28844</v>
      </c>
      <c r="I488" t="s">
        <v>1485</v>
      </c>
      <c r="J488" t="s">
        <v>1485</v>
      </c>
      <c r="K488" t="s">
        <v>1485</v>
      </c>
      <c r="M488" t="str" cm="1">
        <f t="array" ref="M488">LOOKUP(2,1/(C488:L488&lt;&gt;""),C488:L488)</f>
        <v>Variable Cost-Soil Amendments</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20422</v>
      </c>
      <c r="C489" t="s">
        <v>20202</v>
      </c>
      <c r="D489" t="s">
        <v>7050</v>
      </c>
      <c r="E489" t="s">
        <v>7121</v>
      </c>
      <c r="F489" t="s">
        <v>7172</v>
      </c>
      <c r="G489" t="s">
        <v>7724</v>
      </c>
      <c r="H489" t="s">
        <v>1485</v>
      </c>
      <c r="I489" t="s">
        <v>1485</v>
      </c>
      <c r="J489" t="s">
        <v>1485</v>
      </c>
      <c r="K489" t="s">
        <v>1485</v>
      </c>
      <c r="M489" t="str" cm="1">
        <f t="array" ref="M489">LOOKUP(2,1/(C489:L489&lt;&gt;""),C489:L489)</f>
        <v>Animal Bedding</v>
      </c>
      <c r="N489" t="s">
        <v>1485</v>
      </c>
      <c r="O489" t="s">
        <v>1485</v>
      </c>
      <c r="P489" t="s">
        <v>1485</v>
      </c>
      <c r="Q489" t="s">
        <v>1485</v>
      </c>
      <c r="R489" t="s">
        <v>1485</v>
      </c>
      <c r="S489" t="s">
        <v>1485</v>
      </c>
      <c r="T489" t="s">
        <v>1485</v>
      </c>
      <c r="U489" t="s">
        <v>1485</v>
      </c>
      <c r="V489" t="s">
        <v>1485</v>
      </c>
      <c r="W489" t="s">
        <v>1485</v>
      </c>
      <c r="X489" t="s">
        <v>1485</v>
      </c>
      <c r="Y489" t="s">
        <v>1485</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20423</v>
      </c>
      <c r="C490" t="s">
        <v>20202</v>
      </c>
      <c r="D490" t="s">
        <v>7050</v>
      </c>
      <c r="E490" t="s">
        <v>7121</v>
      </c>
      <c r="F490" t="s">
        <v>7202</v>
      </c>
      <c r="G490" t="s">
        <v>1485</v>
      </c>
      <c r="H490" t="s">
        <v>1485</v>
      </c>
      <c r="I490" t="s">
        <v>1485</v>
      </c>
      <c r="J490" t="s">
        <v>1485</v>
      </c>
      <c r="K490" t="s">
        <v>1485</v>
      </c>
      <c r="M490" t="str" cm="1">
        <f t="array" ref="M490">LOOKUP(2,1/(C490:L490&lt;&gt;""),C490:L490)</f>
        <v>Economic Performance</v>
      </c>
      <c r="N490" t="s">
        <v>1485</v>
      </c>
      <c r="O490" t="s">
        <v>1485</v>
      </c>
      <c r="P490" t="s">
        <v>1485</v>
      </c>
      <c r="Q490" t="s">
        <v>1485</v>
      </c>
      <c r="R490" t="s">
        <v>1485</v>
      </c>
      <c r="S490" t="s">
        <v>1485</v>
      </c>
      <c r="T490" t="s">
        <v>1485</v>
      </c>
      <c r="U490" t="s">
        <v>1485</v>
      </c>
      <c r="V490" t="s">
        <v>1485</v>
      </c>
      <c r="W490" t="s">
        <v>1485</v>
      </c>
      <c r="X490" t="s">
        <v>1485</v>
      </c>
      <c r="Y490" t="s">
        <v>19595</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20424</v>
      </c>
      <c r="C491" t="s">
        <v>20202</v>
      </c>
      <c r="D491" t="s">
        <v>7050</v>
      </c>
      <c r="E491" t="s">
        <v>7121</v>
      </c>
      <c r="F491" t="s">
        <v>7202</v>
      </c>
      <c r="G491" t="s">
        <v>7204</v>
      </c>
      <c r="H491" t="s">
        <v>1485</v>
      </c>
      <c r="I491" t="s">
        <v>1485</v>
      </c>
      <c r="J491" t="s">
        <v>1485</v>
      </c>
      <c r="K491" t="s">
        <v>1485</v>
      </c>
      <c r="M491" t="str" cm="1">
        <f t="array" ref="M491">LOOKUP(2,1/(C491:L491&lt;&gt;""),C491:L491)</f>
        <v>Benefit Cost Ratio (GRTC)</v>
      </c>
      <c r="N491" t="s">
        <v>1485</v>
      </c>
      <c r="O491" t="s">
        <v>20425</v>
      </c>
      <c r="P491" t="s">
        <v>1485</v>
      </c>
      <c r="Q491" t="s">
        <v>1485</v>
      </c>
      <c r="R491" t="s">
        <v>1485</v>
      </c>
      <c r="S491" t="s">
        <v>1485</v>
      </c>
      <c r="T491" t="s">
        <v>1485</v>
      </c>
      <c r="U491" t="s">
        <v>1485</v>
      </c>
      <c r="V491" t="s">
        <v>1485</v>
      </c>
      <c r="W491" t="s">
        <v>1485</v>
      </c>
      <c r="X491" t="s">
        <v>1485</v>
      </c>
      <c r="Y491" t="s">
        <v>20426</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20427</v>
      </c>
      <c r="C492" t="s">
        <v>20202</v>
      </c>
      <c r="D492" t="s">
        <v>7050</v>
      </c>
      <c r="E492" t="s">
        <v>7121</v>
      </c>
      <c r="F492" t="s">
        <v>7202</v>
      </c>
      <c r="G492" t="s">
        <v>7208</v>
      </c>
      <c r="H492" t="s">
        <v>1485</v>
      </c>
      <c r="I492" t="s">
        <v>1485</v>
      </c>
      <c r="J492" t="s">
        <v>1485</v>
      </c>
      <c r="K492" t="s">
        <v>1485</v>
      </c>
      <c r="M492" t="str" cm="1">
        <f t="array" ref="M492">LOOKUP(2,1/(C492:L492&lt;&gt;""),C492:L492)</f>
        <v>Benefit Cost Ratio (GRVC)</v>
      </c>
      <c r="N492" t="s">
        <v>1485</v>
      </c>
      <c r="O492" t="s">
        <v>7211</v>
      </c>
      <c r="P492" t="s">
        <v>1485</v>
      </c>
      <c r="Q492" t="s">
        <v>1485</v>
      </c>
      <c r="R492" t="s">
        <v>1485</v>
      </c>
      <c r="S492" t="s">
        <v>1485</v>
      </c>
      <c r="T492" t="s">
        <v>1485</v>
      </c>
      <c r="U492" t="s">
        <v>1485</v>
      </c>
      <c r="V492" t="s">
        <v>1485</v>
      </c>
      <c r="W492" t="s">
        <v>1485</v>
      </c>
      <c r="X492" t="s">
        <v>1485</v>
      </c>
      <c r="Y492" t="s">
        <v>20428</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s="166"/>
      <c r="B493" t="s">
        <v>28905</v>
      </c>
      <c r="C493" t="s">
        <v>20202</v>
      </c>
      <c r="D493" t="s">
        <v>7050</v>
      </c>
      <c r="E493" t="s">
        <v>7121</v>
      </c>
      <c r="F493" t="s">
        <v>7202</v>
      </c>
      <c r="G493" t="s">
        <v>7212</v>
      </c>
      <c r="H493" s="166"/>
      <c r="I493" s="166"/>
      <c r="J493" s="166"/>
      <c r="K493" s="166"/>
      <c r="L493" s="166"/>
      <c r="M493" t="str" cm="1">
        <f t="array" ref="M493">LOOKUP(2,1/(C493:L493&lt;&gt;""),C493:L493)</f>
        <v>Benefit Cost Ratio (GMVC)</v>
      </c>
      <c r="N493" s="166"/>
      <c r="O493" t="s">
        <v>28906</v>
      </c>
      <c r="P493" s="166"/>
      <c r="Q493" s="166"/>
      <c r="R493" s="166"/>
      <c r="S493" s="166"/>
      <c r="T493" s="166"/>
      <c r="U493" s="166"/>
      <c r="V493" s="166"/>
      <c r="W493" s="166"/>
      <c r="X493" s="166"/>
      <c r="Y493" s="166"/>
      <c r="Z493" s="166"/>
      <c r="AA493" s="166"/>
      <c r="AB493" s="166"/>
      <c r="AC493" s="166"/>
      <c r="AD493" s="166" t="str">
        <f>IFERROR(IF(COUNTIF(C493:L493,"Feed Ingredient")&gt;0,INDEX(ani_diet!U:U,MATCH(M493,ani_diet!E:E,0)),""),"")</f>
        <v/>
      </c>
      <c r="AE493" s="167" t="b">
        <f>IF(IFERROR(IF(MATCH("Feed Ingredient", AOM[[#This Row],[L1]:[L10]],0)&gt;0, TRUE, FALSE), FALSE)=TRUE,IFERROR(VLOOKUP(M493, ani_diet!D:D, 1, FALSE), "No Match"),FALSE)</f>
        <v>0</v>
      </c>
    </row>
    <row r="494" spans="1:31" ht="14.5" x14ac:dyDescent="0.35">
      <c r="A494" t="s">
        <v>1485</v>
      </c>
      <c r="B494" t="s">
        <v>20429</v>
      </c>
      <c r="C494" t="s">
        <v>20202</v>
      </c>
      <c r="D494" t="s">
        <v>7050</v>
      </c>
      <c r="E494" t="s">
        <v>7121</v>
      </c>
      <c r="F494" t="s">
        <v>7202</v>
      </c>
      <c r="G494" t="s">
        <v>7228</v>
      </c>
      <c r="H494" t="s">
        <v>1485</v>
      </c>
      <c r="I494" t="s">
        <v>1485</v>
      </c>
      <c r="J494" t="s">
        <v>1485</v>
      </c>
      <c r="K494" t="s">
        <v>1485</v>
      </c>
      <c r="M494" t="str" cm="1">
        <f t="array" ref="M494">LOOKUP(2,1/(C494:L494&lt;&gt;""),C494:L494)</f>
        <v>Benefit Cost Ratio (Unspecified)</v>
      </c>
      <c r="N494" t="s">
        <v>1485</v>
      </c>
      <c r="O494" t="s">
        <v>7231</v>
      </c>
      <c r="P494" t="s">
        <v>1485</v>
      </c>
      <c r="Q494" t="s">
        <v>1485</v>
      </c>
      <c r="R494" t="s">
        <v>1485</v>
      </c>
      <c r="S494" t="s">
        <v>1485</v>
      </c>
      <c r="T494" t="s">
        <v>1485</v>
      </c>
      <c r="U494" t="s">
        <v>1485</v>
      </c>
      <c r="V494" t="s">
        <v>1485</v>
      </c>
      <c r="W494" t="s">
        <v>1485</v>
      </c>
      <c r="X494" t="s">
        <v>1485</v>
      </c>
      <c r="Y494" t="s">
        <v>20430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20431</v>
      </c>
      <c r="C495" t="s">
        <v>20202</v>
      </c>
      <c r="D495" t="s">
        <v>7050</v>
      </c>
      <c r="E495" t="s">
        <v>7121</v>
      </c>
      <c r="F495" t="s">
        <v>7202</v>
      </c>
      <c r="G495" t="s">
        <v>7232</v>
      </c>
      <c r="H495" t="s">
        <v>1485</v>
      </c>
      <c r="I495" t="s">
        <v>1485</v>
      </c>
      <c r="J495" t="s">
        <v>1485</v>
      </c>
      <c r="K495" t="s">
        <v>1485</v>
      </c>
      <c r="M495" t="str" cm="1">
        <f t="array" ref="M495">LOOKUP(2,1/(C495:L495&lt;&gt;""),C495:L495)</f>
        <v>Cost Benefit Ratio (TCGR)</v>
      </c>
      <c r="N495" t="s">
        <v>1485</v>
      </c>
      <c r="O495" t="s">
        <v>7235</v>
      </c>
      <c r="P495" t="s">
        <v>1485</v>
      </c>
      <c r="Q495" t="s">
        <v>1485</v>
      </c>
      <c r="R495" t="s">
        <v>1485</v>
      </c>
      <c r="S495" t="s">
        <v>1485</v>
      </c>
      <c r="T495" t="s">
        <v>1485</v>
      </c>
      <c r="U495" t="s">
        <v>1485</v>
      </c>
      <c r="V495" t="s">
        <v>1485</v>
      </c>
      <c r="W495" t="s">
        <v>1485</v>
      </c>
      <c r="X495" t="s">
        <v>1485</v>
      </c>
      <c r="Y495" t="s">
        <v>20432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20433</v>
      </c>
      <c r="C496" t="s">
        <v>20202</v>
      </c>
      <c r="D496" t="s">
        <v>7050</v>
      </c>
      <c r="E496" t="s">
        <v>7121</v>
      </c>
      <c r="F496" t="s">
        <v>7202</v>
      </c>
      <c r="G496" t="s">
        <v>7236</v>
      </c>
      <c r="H496" t="s">
        <v>1485</v>
      </c>
      <c r="I496" t="s">
        <v>1485</v>
      </c>
      <c r="J496" t="s">
        <v>1485</v>
      </c>
      <c r="K496" t="s">
        <v>1485</v>
      </c>
      <c r="M496" t="str" cm="1">
        <f t="array" ref="M496">LOOKUP(2,1/(C496:L496&lt;&gt;""),C496:L496)</f>
        <v>Cost Benefit Ratio (VCGR)</v>
      </c>
      <c r="N496" t="s">
        <v>1485</v>
      </c>
      <c r="O496" t="s">
        <v>20434</v>
      </c>
      <c r="P496" t="s">
        <v>1485</v>
      </c>
      <c r="Q496" t="s">
        <v>1485</v>
      </c>
      <c r="R496" t="s">
        <v>1485</v>
      </c>
      <c r="S496" t="s">
        <v>1485</v>
      </c>
      <c r="T496" t="s">
        <v>1485</v>
      </c>
      <c r="U496" t="s">
        <v>1485</v>
      </c>
      <c r="V496" t="s">
        <v>1485</v>
      </c>
      <c r="W496" t="s">
        <v>1485</v>
      </c>
      <c r="X496" t="s">
        <v>1485</v>
      </c>
      <c r="Y496" t="s">
        <v>20435</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20436</v>
      </c>
      <c r="C497" t="s">
        <v>20202</v>
      </c>
      <c r="D497" t="s">
        <v>7050</v>
      </c>
      <c r="E497" t="s">
        <v>7121</v>
      </c>
      <c r="F497" t="s">
        <v>7202</v>
      </c>
      <c r="G497" t="s">
        <v>7244</v>
      </c>
      <c r="H497" t="s">
        <v>1485</v>
      </c>
      <c r="I497" t="s">
        <v>1485</v>
      </c>
      <c r="J497" t="s">
        <v>1485</v>
      </c>
      <c r="K497" t="s">
        <v>1485</v>
      </c>
      <c r="M497" t="str" cm="1">
        <f t="array" ref="M497">LOOKUP(2,1/(C497:L497&lt;&gt;""),C497:L497)</f>
        <v>Net Present Value</v>
      </c>
      <c r="N497" t="s">
        <v>1485</v>
      </c>
      <c r="O497" t="s">
        <v>20437</v>
      </c>
      <c r="P497" t="s">
        <v>7247</v>
      </c>
      <c r="Q497" t="s">
        <v>1485</v>
      </c>
      <c r="R497" t="s">
        <v>1485</v>
      </c>
      <c r="S497" t="s">
        <v>1485</v>
      </c>
      <c r="T497" t="s">
        <v>1485</v>
      </c>
      <c r="U497" t="s">
        <v>1485</v>
      </c>
      <c r="V497" t="s">
        <v>1485</v>
      </c>
      <c r="W497" t="s">
        <v>1485</v>
      </c>
      <c r="X497" t="s">
        <v>1485</v>
      </c>
      <c r="Y497" t="s">
        <v>20438</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20439</v>
      </c>
      <c r="C498" t="s">
        <v>20202</v>
      </c>
      <c r="D498" t="s">
        <v>7050</v>
      </c>
      <c r="E498" t="s">
        <v>7121</v>
      </c>
      <c r="F498" t="s">
        <v>7202</v>
      </c>
      <c r="G498" t="s">
        <v>7248</v>
      </c>
      <c r="H498" t="s">
        <v>1485</v>
      </c>
      <c r="I498" t="s">
        <v>1485</v>
      </c>
      <c r="J498" t="s">
        <v>1485</v>
      </c>
      <c r="K498" t="s">
        <v>1485</v>
      </c>
      <c r="M498" t="str" cm="1">
        <f t="array" ref="M498">LOOKUP(2,1/(C498:L498&lt;&gt;""),C498:L498)</f>
        <v>Payback Period</v>
      </c>
      <c r="N498" t="s">
        <v>1485</v>
      </c>
      <c r="O498" t="s">
        <v>7250</v>
      </c>
      <c r="P498" t="s">
        <v>1485</v>
      </c>
      <c r="Q498" t="s">
        <v>1485</v>
      </c>
      <c r="R498" t="s">
        <v>1485</v>
      </c>
      <c r="S498" t="s">
        <v>1485</v>
      </c>
      <c r="T498" t="s">
        <v>1485</v>
      </c>
      <c r="U498" t="s">
        <v>1485</v>
      </c>
      <c r="V498" t="s">
        <v>1485</v>
      </c>
      <c r="W498" t="s">
        <v>1485</v>
      </c>
      <c r="X498" t="s">
        <v>1485</v>
      </c>
      <c r="Y498" t="s">
        <v>20440</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20441</v>
      </c>
      <c r="C499" t="s">
        <v>20202</v>
      </c>
      <c r="D499" t="s">
        <v>7050</v>
      </c>
      <c r="E499" t="s">
        <v>7121</v>
      </c>
      <c r="F499" t="s">
        <v>7202</v>
      </c>
      <c r="G499" t="s">
        <v>7252</v>
      </c>
      <c r="H499" t="s">
        <v>1485</v>
      </c>
      <c r="I499" t="s">
        <v>1485</v>
      </c>
      <c r="J499" t="s">
        <v>1485</v>
      </c>
      <c r="K499" t="s">
        <v>1485</v>
      </c>
      <c r="M499" t="str" cm="1">
        <f t="array" ref="M499">LOOKUP(2,1/(C499:L499&lt;&gt;""),C499:L499)</f>
        <v>Return on Investment</v>
      </c>
      <c r="N499" t="s">
        <v>1485</v>
      </c>
      <c r="O499" t="s">
        <v>7254</v>
      </c>
      <c r="P499" t="s">
        <v>7255</v>
      </c>
      <c r="Q499" t="s">
        <v>1485</v>
      </c>
      <c r="R499" t="s">
        <v>1485</v>
      </c>
      <c r="S499" t="s">
        <v>1485</v>
      </c>
      <c r="T499" t="s">
        <v>1485</v>
      </c>
      <c r="U499" t="s">
        <v>1485</v>
      </c>
      <c r="V499" t="s">
        <v>1485</v>
      </c>
      <c r="W499" t="s">
        <v>1485</v>
      </c>
      <c r="X499" t="s">
        <v>1485</v>
      </c>
      <c r="Y499" t="s">
        <v>20442</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20443</v>
      </c>
      <c r="C500" t="s">
        <v>20202</v>
      </c>
      <c r="D500" t="s">
        <v>7050</v>
      </c>
      <c r="E500" t="s">
        <v>7121</v>
      </c>
      <c r="F500" t="s">
        <v>7202</v>
      </c>
      <c r="G500" t="s">
        <v>7256</v>
      </c>
      <c r="H500" t="s">
        <v>1485</v>
      </c>
      <c r="I500" t="s">
        <v>1485</v>
      </c>
      <c r="J500" t="s">
        <v>1485</v>
      </c>
      <c r="K500" t="s">
        <v>1485</v>
      </c>
      <c r="M500" t="str" cm="1">
        <f t="array" ref="M500">LOOKUP(2,1/(C500:L500&lt;&gt;""),C500:L500)</f>
        <v>Internal Rate of Return</v>
      </c>
      <c r="N500" t="s">
        <v>1485</v>
      </c>
      <c r="O500" t="s">
        <v>7258</v>
      </c>
      <c r="P500" t="s">
        <v>1485</v>
      </c>
      <c r="Q500" t="s">
        <v>1485</v>
      </c>
      <c r="R500" t="s">
        <v>1485</v>
      </c>
      <c r="S500" t="s">
        <v>1485</v>
      </c>
      <c r="T500" t="s">
        <v>1485</v>
      </c>
      <c r="U500" t="s">
        <v>1485</v>
      </c>
      <c r="V500" t="s">
        <v>1485</v>
      </c>
      <c r="W500" t="s">
        <v>1485</v>
      </c>
      <c r="X500" t="s">
        <v>1485</v>
      </c>
      <c r="Y500" t="s">
        <v>20444</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20445</v>
      </c>
      <c r="C501" t="s">
        <v>20202</v>
      </c>
      <c r="D501" t="s">
        <v>7050</v>
      </c>
      <c r="E501" t="s">
        <v>7121</v>
      </c>
      <c r="F501" t="s">
        <v>7202</v>
      </c>
      <c r="G501" t="s">
        <v>7259</v>
      </c>
      <c r="H501" t="s">
        <v>1485</v>
      </c>
      <c r="I501" t="s">
        <v>1485</v>
      </c>
      <c r="J501" t="s">
        <v>1485</v>
      </c>
      <c r="K501" t="s">
        <v>1485</v>
      </c>
      <c r="M501" t="str" cm="1">
        <f t="array" ref="M501">LOOKUP(2,1/(C501:L501&lt;&gt;""),C501:L501)</f>
        <v>Marginal Rate of Return</v>
      </c>
      <c r="N501" t="s">
        <v>1485</v>
      </c>
      <c r="O501" t="s">
        <v>7261</v>
      </c>
      <c r="P501" t="s">
        <v>1485</v>
      </c>
      <c r="Q501" t="s">
        <v>1485</v>
      </c>
      <c r="R501" t="s">
        <v>1485</v>
      </c>
      <c r="S501" t="s">
        <v>1485</v>
      </c>
      <c r="T501" t="s">
        <v>1485</v>
      </c>
      <c r="U501" t="s">
        <v>1485</v>
      </c>
      <c r="V501" t="s">
        <v>1485</v>
      </c>
      <c r="W501" t="s">
        <v>1485</v>
      </c>
      <c r="X501" t="s">
        <v>1485</v>
      </c>
      <c r="Y501" t="s">
        <v>20446</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20447</v>
      </c>
      <c r="C502" t="s">
        <v>20202</v>
      </c>
      <c r="D502" t="s">
        <v>20448</v>
      </c>
      <c r="E502" t="s">
        <v>1485</v>
      </c>
      <c r="F502" t="s">
        <v>1485</v>
      </c>
      <c r="G502" t="s">
        <v>1485</v>
      </c>
      <c r="H502" t="s">
        <v>1485</v>
      </c>
      <c r="I502" t="s">
        <v>1485</v>
      </c>
      <c r="J502" t="s">
        <v>1485</v>
      </c>
      <c r="K502" t="s">
        <v>1485</v>
      </c>
      <c r="M502" t="str" cm="1">
        <f t="array" ref="M502">LOOKUP(2,1/(C502:L502&lt;&gt;""),C502:L502)</f>
        <v>Environment</v>
      </c>
      <c r="N502" t="s">
        <v>1485</v>
      </c>
      <c r="O502" t="s">
        <v>1485</v>
      </c>
      <c r="P502" t="s">
        <v>1485</v>
      </c>
      <c r="Q502" t="s">
        <v>1485</v>
      </c>
      <c r="R502" t="s">
        <v>1485</v>
      </c>
      <c r="S502" t="s">
        <v>1485</v>
      </c>
      <c r="T502" t="s">
        <v>1485</v>
      </c>
      <c r="U502" t="s">
        <v>1485</v>
      </c>
      <c r="V502" t="s">
        <v>1485</v>
      </c>
      <c r="W502" t="s">
        <v>1485</v>
      </c>
      <c r="X502" t="s">
        <v>1485</v>
      </c>
      <c r="Y502" t="s">
        <v>20449</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20450</v>
      </c>
      <c r="C503" t="s">
        <v>20202</v>
      </c>
      <c r="D503" t="s">
        <v>20448</v>
      </c>
      <c r="E503" t="s">
        <v>20451</v>
      </c>
      <c r="F503" t="s">
        <v>1485</v>
      </c>
      <c r="G503" t="s">
        <v>1485</v>
      </c>
      <c r="H503" t="s">
        <v>1485</v>
      </c>
      <c r="I503" t="s">
        <v>1485</v>
      </c>
      <c r="J503" t="s">
        <v>1485</v>
      </c>
      <c r="K503" t="s">
        <v>1485</v>
      </c>
      <c r="M503" t="str" cm="1">
        <f t="array" ref="M503">LOOKUP(2,1/(C503:L503&lt;&gt;""),C503:L503)</f>
        <v>Biological</v>
      </c>
      <c r="N503" t="s">
        <v>1485</v>
      </c>
      <c r="O503" t="s">
        <v>1485</v>
      </c>
      <c r="P503" t="s">
        <v>1485</v>
      </c>
      <c r="Q503" t="s">
        <v>1485</v>
      </c>
      <c r="R503" t="s">
        <v>1485</v>
      </c>
      <c r="S503" t="s">
        <v>1485</v>
      </c>
      <c r="T503" t="s">
        <v>1485</v>
      </c>
      <c r="U503" t="s">
        <v>1485</v>
      </c>
      <c r="V503" t="s">
        <v>1485</v>
      </c>
      <c r="W503" t="s">
        <v>1485</v>
      </c>
      <c r="X503" t="s">
        <v>1485</v>
      </c>
      <c r="Y503" t="s">
        <v>20449</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20452</v>
      </c>
      <c r="C504" t="s">
        <v>20202</v>
      </c>
      <c r="D504" t="s">
        <v>20448</v>
      </c>
      <c r="E504" t="s">
        <v>20451</v>
      </c>
      <c r="F504" t="s">
        <v>7265</v>
      </c>
      <c r="H504" t="s">
        <v>1485</v>
      </c>
      <c r="I504" t="s">
        <v>1485</v>
      </c>
      <c r="J504" t="s">
        <v>1485</v>
      </c>
      <c r="K504" t="s">
        <v>1485</v>
      </c>
      <c r="M504" t="str" cm="1">
        <f t="array" ref="M504">LOOKUP(2,1/(C504:L504&lt;&gt;""),C504:L504)</f>
        <v>Biodiversity</v>
      </c>
      <c r="N504" t="s">
        <v>1485</v>
      </c>
      <c r="O504" t="s">
        <v>7267</v>
      </c>
      <c r="P504" t="s">
        <v>1485</v>
      </c>
      <c r="Q504" t="s">
        <v>1485</v>
      </c>
      <c r="R504" t="s">
        <v>1485</v>
      </c>
      <c r="S504" t="s">
        <v>1485</v>
      </c>
      <c r="T504" t="s">
        <v>1485</v>
      </c>
      <c r="U504" t="s">
        <v>1485</v>
      </c>
      <c r="V504" t="s">
        <v>1485</v>
      </c>
      <c r="W504" t="s">
        <v>1485</v>
      </c>
      <c r="X504" t="s">
        <v>1485</v>
      </c>
      <c r="Y504" t="s">
        <v>20453</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20454</v>
      </c>
      <c r="C505" t="s">
        <v>20202</v>
      </c>
      <c r="D505" t="s">
        <v>20448</v>
      </c>
      <c r="E505" t="s">
        <v>20451</v>
      </c>
      <c r="F505" t="s">
        <v>7265</v>
      </c>
      <c r="G505" t="s">
        <v>28845</v>
      </c>
      <c r="H505" t="s">
        <v>1485</v>
      </c>
      <c r="I505" t="s">
        <v>1485</v>
      </c>
      <c r="J505" t="s">
        <v>1485</v>
      </c>
      <c r="K505" t="s">
        <v>1485</v>
      </c>
      <c r="M505" t="str" cm="1">
        <f t="array" ref="M505">LOOKUP(2,1/(C505:L505&lt;&gt;""),C505:L505)</f>
        <v>Biodiversity-Beneficial Organisms</v>
      </c>
      <c r="N505" t="s">
        <v>1485</v>
      </c>
      <c r="O505" t="s">
        <v>7271</v>
      </c>
      <c r="P505" t="s">
        <v>1485</v>
      </c>
      <c r="Q505" t="s">
        <v>1485</v>
      </c>
      <c r="R505" t="s">
        <v>1485</v>
      </c>
      <c r="S505" t="s">
        <v>1485</v>
      </c>
      <c r="T505" t="s">
        <v>1485</v>
      </c>
      <c r="U505" t="s">
        <v>1485</v>
      </c>
      <c r="V505" t="s">
        <v>1485</v>
      </c>
      <c r="W505" t="s">
        <v>1485</v>
      </c>
      <c r="X505" t="s">
        <v>1485</v>
      </c>
      <c r="Y505" t="s">
        <v>20455</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20456</v>
      </c>
      <c r="C506" t="s">
        <v>20202</v>
      </c>
      <c r="D506" t="s">
        <v>20448</v>
      </c>
      <c r="E506" t="s">
        <v>7263</v>
      </c>
      <c r="F506" t="s">
        <v>1485</v>
      </c>
      <c r="G506" t="s">
        <v>1485</v>
      </c>
      <c r="H506" t="s">
        <v>1485</v>
      </c>
      <c r="I506" t="s">
        <v>1485</v>
      </c>
      <c r="J506" t="s">
        <v>1485</v>
      </c>
      <c r="K506" t="s">
        <v>1485</v>
      </c>
      <c r="M506" t="str" cm="1">
        <f t="array" ref="M506">LOOKUP(2,1/(C506:L506&lt;&gt;""),C506:L506)</f>
        <v>Physical</v>
      </c>
      <c r="N506" t="s">
        <v>1485</v>
      </c>
      <c r="O506" t="s">
        <v>1485</v>
      </c>
      <c r="P506" t="s">
        <v>1485</v>
      </c>
      <c r="Q506" t="s">
        <v>1485</v>
      </c>
      <c r="R506" t="s">
        <v>1485</v>
      </c>
      <c r="S506" t="s">
        <v>1485</v>
      </c>
      <c r="T506" t="s">
        <v>1485</v>
      </c>
      <c r="U506" t="s">
        <v>1485</v>
      </c>
      <c r="V506" t="s">
        <v>1485</v>
      </c>
      <c r="W506" t="s">
        <v>1485</v>
      </c>
      <c r="X506" t="s">
        <v>1485</v>
      </c>
      <c r="Y506" t="s">
        <v>19595</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20457</v>
      </c>
      <c r="C507" t="s">
        <v>20202</v>
      </c>
      <c r="D507" t="s">
        <v>20448</v>
      </c>
      <c r="E507" t="s">
        <v>7263</v>
      </c>
      <c r="F507" t="s">
        <v>7292</v>
      </c>
      <c r="G507" t="s">
        <v>1485</v>
      </c>
      <c r="H507" t="s">
        <v>1485</v>
      </c>
      <c r="I507" t="s">
        <v>1485</v>
      </c>
      <c r="J507" t="s">
        <v>1485</v>
      </c>
      <c r="K507" t="s">
        <v>1485</v>
      </c>
      <c r="M507" t="str" cm="1">
        <f t="array" ref="M507">LOOKUP(2,1/(C507:L507&lt;&gt;""),C507:L507)</f>
        <v>Soil Quality</v>
      </c>
      <c r="N507" t="s">
        <v>1485</v>
      </c>
      <c r="O507" t="s">
        <v>1485</v>
      </c>
      <c r="P507" t="s">
        <v>1485</v>
      </c>
      <c r="Q507" t="s">
        <v>1485</v>
      </c>
      <c r="R507" t="s">
        <v>1485</v>
      </c>
      <c r="S507" t="s">
        <v>1485</v>
      </c>
      <c r="T507" t="s">
        <v>1485</v>
      </c>
      <c r="U507" t="s">
        <v>1485</v>
      </c>
      <c r="V507" t="s">
        <v>1485</v>
      </c>
      <c r="W507" t="s">
        <v>1485</v>
      </c>
      <c r="X507" t="s">
        <v>1485</v>
      </c>
      <c r="Y507" t="s">
        <v>19595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20458</v>
      </c>
      <c r="C508" t="s">
        <v>20202</v>
      </c>
      <c r="D508" t="s">
        <v>20448</v>
      </c>
      <c r="E508" t="s">
        <v>7263</v>
      </c>
      <c r="F508" t="s">
        <v>7292</v>
      </c>
      <c r="G508" t="s">
        <v>7294</v>
      </c>
      <c r="H508" t="s">
        <v>1485</v>
      </c>
      <c r="I508" t="s">
        <v>1485</v>
      </c>
      <c r="J508" t="s">
        <v>1485</v>
      </c>
      <c r="K508" t="s">
        <v>1485</v>
      </c>
      <c r="M508" t="str" cm="1">
        <f t="array" ref="M508">LOOKUP(2,1/(C508:L508&lt;&gt;""),C508:L508)</f>
        <v>Erosion</v>
      </c>
      <c r="N508" t="s">
        <v>1485</v>
      </c>
      <c r="O508" t="s">
        <v>7296</v>
      </c>
      <c r="P508" t="s">
        <v>1485</v>
      </c>
      <c r="Q508" t="s">
        <v>1485</v>
      </c>
      <c r="R508" t="s">
        <v>1485</v>
      </c>
      <c r="S508" t="s">
        <v>1485</v>
      </c>
      <c r="T508" t="s">
        <v>1485</v>
      </c>
      <c r="U508" t="s">
        <v>1485</v>
      </c>
      <c r="V508" t="s">
        <v>1485</v>
      </c>
      <c r="W508" t="s">
        <v>1485</v>
      </c>
      <c r="X508" t="s">
        <v>1485</v>
      </c>
      <c r="Y508" t="s">
        <v>20459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20460</v>
      </c>
      <c r="C509" t="s">
        <v>20202</v>
      </c>
      <c r="D509" t="s">
        <v>20448</v>
      </c>
      <c r="E509" t="s">
        <v>7263</v>
      </c>
      <c r="F509" t="s">
        <v>7292</v>
      </c>
      <c r="G509" t="s">
        <v>7298</v>
      </c>
      <c r="H509" t="s">
        <v>1485</v>
      </c>
      <c r="I509" t="s">
        <v>1485</v>
      </c>
      <c r="J509" t="s">
        <v>1485</v>
      </c>
      <c r="K509" t="s">
        <v>1485</v>
      </c>
      <c r="M509" t="str" cm="1">
        <f t="array" ref="M509">LOOKUP(2,1/(C509:L509&lt;&gt;""),C509:L509)</f>
        <v>Runoff</v>
      </c>
      <c r="N509" t="s">
        <v>1485</v>
      </c>
      <c r="O509" t="s">
        <v>7300</v>
      </c>
      <c r="P509" t="s">
        <v>1485</v>
      </c>
      <c r="Q509" t="s">
        <v>1485</v>
      </c>
      <c r="R509" t="s">
        <v>1485</v>
      </c>
      <c r="S509" t="s">
        <v>1485</v>
      </c>
      <c r="T509" t="s">
        <v>1485</v>
      </c>
      <c r="U509" t="s">
        <v>1485</v>
      </c>
      <c r="V509" t="s">
        <v>1485</v>
      </c>
      <c r="W509" t="s">
        <v>1485</v>
      </c>
      <c r="X509" t="s">
        <v>1485</v>
      </c>
      <c r="Y509" t="s">
        <v>20461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20462</v>
      </c>
      <c r="C510" t="s">
        <v>20202</v>
      </c>
      <c r="D510" t="s">
        <v>20448</v>
      </c>
      <c r="E510" t="s">
        <v>7263</v>
      </c>
      <c r="F510" t="s">
        <v>7292</v>
      </c>
      <c r="G510" t="s">
        <v>7302</v>
      </c>
      <c r="H510" t="s">
        <v>1485</v>
      </c>
      <c r="I510" t="s">
        <v>1485</v>
      </c>
      <c r="J510" t="s">
        <v>1485</v>
      </c>
      <c r="K510" t="s">
        <v>1485</v>
      </c>
      <c r="M510" t="str" cm="1">
        <f t="array" ref="M510">LOOKUP(2,1/(C510:L510&lt;&gt;""),C510:L510)</f>
        <v>Soil Organic Matter</v>
      </c>
      <c r="N510" t="s">
        <v>1485</v>
      </c>
      <c r="O510" t="s">
        <v>7304</v>
      </c>
      <c r="P510" t="s">
        <v>1485</v>
      </c>
      <c r="Q510" t="s">
        <v>1485</v>
      </c>
      <c r="R510" t="s">
        <v>1485</v>
      </c>
      <c r="S510" t="s">
        <v>1485</v>
      </c>
      <c r="T510" t="s">
        <v>1485</v>
      </c>
      <c r="U510" t="s">
        <v>1485</v>
      </c>
      <c r="V510" t="s">
        <v>1485</v>
      </c>
      <c r="W510" t="s">
        <v>1485</v>
      </c>
      <c r="X510" t="s">
        <v>1485</v>
      </c>
      <c r="Y510" t="s">
        <v>20463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20464</v>
      </c>
      <c r="C511" t="s">
        <v>20202</v>
      </c>
      <c r="D511" t="s">
        <v>20448</v>
      </c>
      <c r="E511" t="s">
        <v>7263</v>
      </c>
      <c r="F511" t="s">
        <v>7292</v>
      </c>
      <c r="G511" t="s">
        <v>7306</v>
      </c>
      <c r="H511" t="s">
        <v>1485</v>
      </c>
      <c r="I511" t="s">
        <v>1485</v>
      </c>
      <c r="J511" t="s">
        <v>1485</v>
      </c>
      <c r="K511" t="s">
        <v>1485</v>
      </c>
      <c r="M511" t="str" cm="1">
        <f t="array" ref="M511">LOOKUP(2,1/(C511:L511&lt;&gt;""),C511:L511)</f>
        <v>Soil Organic Carbon</v>
      </c>
      <c r="N511" t="s">
        <v>1485</v>
      </c>
      <c r="O511" t="s">
        <v>7308</v>
      </c>
      <c r="P511" t="s">
        <v>1485</v>
      </c>
      <c r="Q511" t="s">
        <v>1485</v>
      </c>
      <c r="R511" t="s">
        <v>1485</v>
      </c>
      <c r="S511" t="s">
        <v>1485</v>
      </c>
      <c r="T511" t="s">
        <v>1485</v>
      </c>
      <c r="U511" t="s">
        <v>1485</v>
      </c>
      <c r="V511" t="s">
        <v>1485</v>
      </c>
      <c r="W511" t="s">
        <v>1485</v>
      </c>
      <c r="X511" t="s">
        <v>1485</v>
      </c>
      <c r="Y511" t="s">
        <v>20465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20466</v>
      </c>
      <c r="C512" t="s">
        <v>20202</v>
      </c>
      <c r="D512" t="s">
        <v>20448</v>
      </c>
      <c r="E512" t="s">
        <v>7263</v>
      </c>
      <c r="F512" t="s">
        <v>7292</v>
      </c>
      <c r="G512" t="s">
        <v>7310</v>
      </c>
      <c r="H512" t="s">
        <v>1485</v>
      </c>
      <c r="I512" t="s">
        <v>1485</v>
      </c>
      <c r="J512" t="s">
        <v>1485</v>
      </c>
      <c r="K512" t="s">
        <v>1485</v>
      </c>
      <c r="M512" t="str" cm="1">
        <f t="array" ref="M512">LOOKUP(2,1/(C512:L512&lt;&gt;""),C512:L512)</f>
        <v>Soil Organic Carbon (Change)</v>
      </c>
      <c r="N512" t="s">
        <v>1485</v>
      </c>
      <c r="O512" t="s">
        <v>20467</v>
      </c>
      <c r="P512" t="s">
        <v>20468</v>
      </c>
      <c r="Q512" t="s">
        <v>1485</v>
      </c>
      <c r="R512" t="s">
        <v>1485</v>
      </c>
      <c r="S512" t="s">
        <v>1485</v>
      </c>
      <c r="T512" t="s">
        <v>1485</v>
      </c>
      <c r="U512" t="s">
        <v>1485</v>
      </c>
      <c r="V512" t="s">
        <v>1485</v>
      </c>
      <c r="W512" t="s">
        <v>1485</v>
      </c>
      <c r="X512" t="s">
        <v>1485</v>
      </c>
      <c r="Y512" t="s">
        <v>20469</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20470</v>
      </c>
      <c r="C513" t="s">
        <v>20202</v>
      </c>
      <c r="D513" t="s">
        <v>20448</v>
      </c>
      <c r="E513" t="s">
        <v>7263</v>
      </c>
      <c r="F513" t="s">
        <v>7292</v>
      </c>
      <c r="G513" t="s">
        <v>7316</v>
      </c>
      <c r="H513" t="s">
        <v>1485</v>
      </c>
      <c r="I513" t="s">
        <v>1485</v>
      </c>
      <c r="J513" t="s">
        <v>1485</v>
      </c>
      <c r="K513" t="s">
        <v>1485</v>
      </c>
      <c r="M513" t="str" cm="1">
        <f t="array" ref="M513">LOOKUP(2,1/(C513:L513&lt;&gt;""),C513:L513)</f>
        <v>Soil Nitrogen</v>
      </c>
      <c r="N513" t="s">
        <v>1485</v>
      </c>
      <c r="O513" t="s">
        <v>7319</v>
      </c>
      <c r="P513" t="s">
        <v>7320</v>
      </c>
      <c r="Q513" t="s">
        <v>1485</v>
      </c>
      <c r="R513" t="s">
        <v>1485</v>
      </c>
      <c r="S513" t="s">
        <v>1485</v>
      </c>
      <c r="T513" t="s">
        <v>1485</v>
      </c>
      <c r="U513" t="s">
        <v>1485</v>
      </c>
      <c r="V513" t="s">
        <v>1485</v>
      </c>
      <c r="W513" t="s">
        <v>1485</v>
      </c>
      <c r="X513" t="s">
        <v>1485</v>
      </c>
      <c r="Y513" t="s">
        <v>20471</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20472</v>
      </c>
      <c r="C514" t="s">
        <v>20202</v>
      </c>
      <c r="D514" t="s">
        <v>20448</v>
      </c>
      <c r="E514" t="s">
        <v>7263</v>
      </c>
      <c r="F514" t="s">
        <v>7292</v>
      </c>
      <c r="G514" t="s">
        <v>7322</v>
      </c>
      <c r="H514" t="s">
        <v>1485</v>
      </c>
      <c r="I514" t="s">
        <v>1485</v>
      </c>
      <c r="J514" t="s">
        <v>1485</v>
      </c>
      <c r="K514" t="s">
        <v>1485</v>
      </c>
      <c r="M514" t="str" cm="1">
        <f t="array" ref="M514">LOOKUP(2,1/(C514:L514&lt;&gt;""),C514:L514)</f>
        <v>Soil Total Nitrogen</v>
      </c>
      <c r="N514" t="s">
        <v>1485</v>
      </c>
      <c r="O514" t="s">
        <v>7325</v>
      </c>
      <c r="P514" t="s">
        <v>7320</v>
      </c>
      <c r="Q514" t="s">
        <v>1485</v>
      </c>
      <c r="R514" t="s">
        <v>1485</v>
      </c>
      <c r="S514" t="s">
        <v>1485</v>
      </c>
      <c r="T514" t="s">
        <v>1485</v>
      </c>
      <c r="U514" t="s">
        <v>1485</v>
      </c>
      <c r="V514" t="s">
        <v>1485</v>
      </c>
      <c r="W514" t="s">
        <v>1485</v>
      </c>
      <c r="X514" t="s">
        <v>1485</v>
      </c>
      <c r="Y514" t="s">
        <v>20473</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20474</v>
      </c>
      <c r="C515" t="s">
        <v>20202</v>
      </c>
      <c r="D515" t="s">
        <v>20448</v>
      </c>
      <c r="E515" t="s">
        <v>7263</v>
      </c>
      <c r="F515" t="s">
        <v>7292</v>
      </c>
      <c r="G515" t="s">
        <v>7326</v>
      </c>
      <c r="H515" t="s">
        <v>1485</v>
      </c>
      <c r="I515" t="s">
        <v>1485</v>
      </c>
      <c r="J515" t="s">
        <v>1485</v>
      </c>
      <c r="K515" t="s">
        <v>1485</v>
      </c>
      <c r="M515" t="str" cm="1">
        <f t="array" ref="M515">LOOKUP(2,1/(C515:L515&lt;&gt;""),C515:L515)</f>
        <v>Soil Available Nitrogen</v>
      </c>
      <c r="N515" t="s">
        <v>1485</v>
      </c>
      <c r="O515" t="s">
        <v>7329</v>
      </c>
      <c r="P515" t="s">
        <v>7320</v>
      </c>
      <c r="Q515" t="s">
        <v>1485</v>
      </c>
      <c r="R515" t="s">
        <v>1485</v>
      </c>
      <c r="S515" t="s">
        <v>1485</v>
      </c>
      <c r="T515" t="s">
        <v>1485</v>
      </c>
      <c r="U515" t="s">
        <v>1485</v>
      </c>
      <c r="V515" t="s">
        <v>1485</v>
      </c>
      <c r="W515" t="s">
        <v>1485</v>
      </c>
      <c r="X515" t="s">
        <v>1485</v>
      </c>
      <c r="Y515" t="s">
        <v>20475</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20476</v>
      </c>
      <c r="C516" t="s">
        <v>20202</v>
      </c>
      <c r="D516" t="s">
        <v>20448</v>
      </c>
      <c r="E516" t="s">
        <v>7263</v>
      </c>
      <c r="F516" t="s">
        <v>7292</v>
      </c>
      <c r="G516" t="s">
        <v>7330</v>
      </c>
      <c r="H516" t="s">
        <v>1485</v>
      </c>
      <c r="I516" t="s">
        <v>1485</v>
      </c>
      <c r="J516" t="s">
        <v>1485</v>
      </c>
      <c r="K516" t="s">
        <v>1485</v>
      </c>
      <c r="M516" t="str" cm="1">
        <f t="array" ref="M516">LOOKUP(2,1/(C516:L516&lt;&gt;""),C516:L516)</f>
        <v>Soil NO3</v>
      </c>
      <c r="N516" t="s">
        <v>1485</v>
      </c>
      <c r="O516" t="s">
        <v>7332</v>
      </c>
      <c r="P516" t="s">
        <v>7320</v>
      </c>
      <c r="Q516" t="s">
        <v>1485</v>
      </c>
      <c r="R516" t="s">
        <v>1485</v>
      </c>
      <c r="S516" t="s">
        <v>1485</v>
      </c>
      <c r="T516" t="s">
        <v>1485</v>
      </c>
      <c r="U516" t="s">
        <v>1485</v>
      </c>
      <c r="V516" t="s">
        <v>1485</v>
      </c>
      <c r="W516" t="s">
        <v>1485</v>
      </c>
      <c r="X516" t="s">
        <v>1485</v>
      </c>
      <c r="Y516" t="s">
        <v>20477</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20478</v>
      </c>
      <c r="C517" t="s">
        <v>20202</v>
      </c>
      <c r="D517" t="s">
        <v>20448</v>
      </c>
      <c r="E517" t="s">
        <v>7263</v>
      </c>
      <c r="F517" t="s">
        <v>7292</v>
      </c>
      <c r="G517" t="s">
        <v>7333</v>
      </c>
      <c r="H517" t="s">
        <v>1485</v>
      </c>
      <c r="I517" t="s">
        <v>1485</v>
      </c>
      <c r="J517" t="s">
        <v>1485</v>
      </c>
      <c r="K517" t="s">
        <v>1485</v>
      </c>
      <c r="M517" t="str" cm="1">
        <f t="array" ref="M517">LOOKUP(2,1/(C517:L517&lt;&gt;""),C517:L517)</f>
        <v>Soil NH4</v>
      </c>
      <c r="N517" t="s">
        <v>1485</v>
      </c>
      <c r="O517" t="s">
        <v>7335</v>
      </c>
      <c r="P517" t="s">
        <v>7320</v>
      </c>
      <c r="Q517" t="s">
        <v>1485</v>
      </c>
      <c r="R517" t="s">
        <v>1485</v>
      </c>
      <c r="S517" t="s">
        <v>1485</v>
      </c>
      <c r="T517" t="s">
        <v>1485</v>
      </c>
      <c r="U517" t="s">
        <v>1485</v>
      </c>
      <c r="V517" t="s">
        <v>1485</v>
      </c>
      <c r="W517" t="s">
        <v>1485</v>
      </c>
      <c r="X517" t="s">
        <v>1485</v>
      </c>
      <c r="Y517" t="s">
        <v>20479</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20480</v>
      </c>
      <c r="C518" t="s">
        <v>20202</v>
      </c>
      <c r="D518" t="s">
        <v>20448</v>
      </c>
      <c r="E518" t="s">
        <v>7263</v>
      </c>
      <c r="F518" t="s">
        <v>7292</v>
      </c>
      <c r="G518" t="s">
        <v>7336</v>
      </c>
      <c r="H518" t="s">
        <v>1485</v>
      </c>
      <c r="I518" t="s">
        <v>1485</v>
      </c>
      <c r="J518" t="s">
        <v>1485</v>
      </c>
      <c r="K518" t="s">
        <v>1485</v>
      </c>
      <c r="M518" t="str" cm="1">
        <f t="array" ref="M518">LOOKUP(2,1/(C518:L518&lt;&gt;""),C518:L518)</f>
        <v>Soil Moisture</v>
      </c>
      <c r="N518" t="s">
        <v>1485</v>
      </c>
      <c r="O518" t="s">
        <v>7338</v>
      </c>
      <c r="P518" t="s">
        <v>7339</v>
      </c>
      <c r="Q518" t="s">
        <v>1485</v>
      </c>
      <c r="R518" t="s">
        <v>1485</v>
      </c>
      <c r="S518" t="s">
        <v>1485</v>
      </c>
      <c r="T518" t="s">
        <v>1485</v>
      </c>
      <c r="U518" t="s">
        <v>1485</v>
      </c>
      <c r="V518" t="s">
        <v>1485</v>
      </c>
      <c r="W518" t="s">
        <v>1485</v>
      </c>
      <c r="X518" t="s">
        <v>1485</v>
      </c>
      <c r="Y518" t="s">
        <v>20481</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20482</v>
      </c>
      <c r="C519" t="s">
        <v>20202</v>
      </c>
      <c r="D519" t="s">
        <v>20448</v>
      </c>
      <c r="E519" t="s">
        <v>7263</v>
      </c>
      <c r="F519" t="s">
        <v>7292</v>
      </c>
      <c r="G519" t="s">
        <v>7341</v>
      </c>
      <c r="H519" t="s">
        <v>1485</v>
      </c>
      <c r="I519" t="s">
        <v>1485</v>
      </c>
      <c r="J519" t="s">
        <v>1485</v>
      </c>
      <c r="K519" t="s">
        <v>1485</v>
      </c>
      <c r="M519" t="str" cm="1">
        <f t="array" ref="M519">LOOKUP(2,1/(C519:L519&lt;&gt;""),C519:L519)</f>
        <v>Infiltration Rate</v>
      </c>
      <c r="N519" t="s">
        <v>1485</v>
      </c>
      <c r="O519" t="s">
        <v>7343</v>
      </c>
      <c r="P519" t="s">
        <v>7344</v>
      </c>
      <c r="Q519" t="s">
        <v>1485</v>
      </c>
      <c r="R519" t="s">
        <v>1485</v>
      </c>
      <c r="S519" t="s">
        <v>1485</v>
      </c>
      <c r="T519" t="s">
        <v>1485</v>
      </c>
      <c r="U519" t="s">
        <v>1485</v>
      </c>
      <c r="V519" t="s">
        <v>1485</v>
      </c>
      <c r="W519" t="s">
        <v>1485</v>
      </c>
      <c r="X519" t="s">
        <v>1485</v>
      </c>
      <c r="Y519" t="s">
        <v>20483</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20484</v>
      </c>
      <c r="C520" t="s">
        <v>20202</v>
      </c>
      <c r="D520" t="s">
        <v>20448</v>
      </c>
      <c r="E520" t="s">
        <v>7263</v>
      </c>
      <c r="F520" t="s">
        <v>7292</v>
      </c>
      <c r="G520" t="s">
        <v>7346</v>
      </c>
      <c r="H520" t="s">
        <v>1485</v>
      </c>
      <c r="I520" t="s">
        <v>1485</v>
      </c>
      <c r="J520" t="s">
        <v>1485</v>
      </c>
      <c r="K520" t="s">
        <v>1485</v>
      </c>
      <c r="M520" t="str" cm="1">
        <f t="array" ref="M520">LOOKUP(2,1/(C520:L520&lt;&gt;""),C520:L520)</f>
        <v>Cation Exchange Capacity</v>
      </c>
      <c r="N520" t="s">
        <v>1485</v>
      </c>
      <c r="O520" t="s">
        <v>7348</v>
      </c>
      <c r="P520" t="s">
        <v>7349</v>
      </c>
      <c r="Q520" t="s">
        <v>1485</v>
      </c>
      <c r="R520" t="s">
        <v>1485</v>
      </c>
      <c r="S520" t="s">
        <v>1485</v>
      </c>
      <c r="T520" t="s">
        <v>1485</v>
      </c>
      <c r="U520" t="s">
        <v>1485</v>
      </c>
      <c r="V520" t="s">
        <v>1485</v>
      </c>
      <c r="W520" t="s">
        <v>1485</v>
      </c>
      <c r="X520" t="s">
        <v>1485</v>
      </c>
      <c r="Y520" t="s">
        <v>20485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20486</v>
      </c>
      <c r="C521" t="s">
        <v>20202</v>
      </c>
      <c r="D521" t="s">
        <v>20448</v>
      </c>
      <c r="E521" t="s">
        <v>7263</v>
      </c>
      <c r="F521" t="s">
        <v>7292</v>
      </c>
      <c r="G521" t="s">
        <v>7351</v>
      </c>
      <c r="H521" t="s">
        <v>1485</v>
      </c>
      <c r="I521" t="s">
        <v>1485</v>
      </c>
      <c r="J521" t="s">
        <v>1485</v>
      </c>
      <c r="K521" t="s">
        <v>1485</v>
      </c>
      <c r="M521" t="str" cm="1">
        <f t="array" ref="M521">LOOKUP(2,1/(C521:L521&lt;&gt;""),C521:L521)</f>
        <v>Effective Cation Exchange Capacity</v>
      </c>
      <c r="N521" t="s">
        <v>1485</v>
      </c>
      <c r="O521" t="s">
        <v>7353</v>
      </c>
      <c r="P521" t="s">
        <v>7354</v>
      </c>
      <c r="Q521" t="s">
        <v>1485</v>
      </c>
      <c r="R521" t="s">
        <v>1485</v>
      </c>
      <c r="S521" t="s">
        <v>1485</v>
      </c>
      <c r="T521" t="s">
        <v>1485</v>
      </c>
      <c r="U521" t="s">
        <v>1485</v>
      </c>
      <c r="V521" t="s">
        <v>1485</v>
      </c>
      <c r="W521" t="s">
        <v>1485</v>
      </c>
      <c r="X521" t="s">
        <v>1485</v>
      </c>
      <c r="Y521" t="s">
        <v>20487</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20488</v>
      </c>
      <c r="C522" t="s">
        <v>20202</v>
      </c>
      <c r="D522" t="s">
        <v>20448</v>
      </c>
      <c r="E522" t="s">
        <v>7263</v>
      </c>
      <c r="F522" t="s">
        <v>7292</v>
      </c>
      <c r="G522" t="s">
        <v>20489</v>
      </c>
      <c r="H522" t="s">
        <v>1485</v>
      </c>
      <c r="I522" t="s">
        <v>1485</v>
      </c>
      <c r="J522" t="s">
        <v>1485</v>
      </c>
      <c r="K522" t="s">
        <v>1485</v>
      </c>
      <c r="M522" t="str" cm="1">
        <f t="array" ref="M522">LOOKUP(2,1/(C522:L522&lt;&gt;""),C522:L522)</f>
        <v>Bulk Density</v>
      </c>
      <c r="N522" t="s">
        <v>1485</v>
      </c>
      <c r="O522" t="s">
        <v>1485</v>
      </c>
      <c r="P522" t="s">
        <v>1485</v>
      </c>
      <c r="Q522" t="s">
        <v>1485</v>
      </c>
      <c r="R522" t="s">
        <v>1485</v>
      </c>
      <c r="S522" t="s">
        <v>1485</v>
      </c>
      <c r="T522" t="s">
        <v>1485</v>
      </c>
      <c r="U522" t="s">
        <v>1485</v>
      </c>
      <c r="V522" t="s">
        <v>1485</v>
      </c>
      <c r="W522" t="s">
        <v>1485</v>
      </c>
      <c r="X522" t="s">
        <v>1485</v>
      </c>
      <c r="Y522" t="s">
        <v>5519</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20490</v>
      </c>
      <c r="C523" t="s">
        <v>20202</v>
      </c>
      <c r="D523" t="s">
        <v>7050</v>
      </c>
      <c r="E523" t="s">
        <v>7051</v>
      </c>
      <c r="F523" t="s">
        <v>7355</v>
      </c>
      <c r="G523" t="s">
        <v>7355</v>
      </c>
      <c r="H523" t="s">
        <v>1485</v>
      </c>
      <c r="I523" t="s">
        <v>1485</v>
      </c>
      <c r="J523" t="s">
        <v>1485</v>
      </c>
      <c r="K523" t="s">
        <v>1485</v>
      </c>
      <c r="M523" t="str" cm="1">
        <f t="array" ref="M523">LOOKUP(2,1/(C523:L523&lt;&gt;""),C523:L523)</f>
        <v>Yield Stability</v>
      </c>
      <c r="N523" t="s">
        <v>1485</v>
      </c>
      <c r="O523" t="s">
        <v>7357</v>
      </c>
      <c r="P523" t="s">
        <v>7358</v>
      </c>
      <c r="Q523" t="s">
        <v>1485</v>
      </c>
      <c r="R523" t="s">
        <v>1485</v>
      </c>
      <c r="S523" t="s">
        <v>1485</v>
      </c>
      <c r="T523" t="s">
        <v>1485</v>
      </c>
      <c r="U523" t="s">
        <v>1485</v>
      </c>
      <c r="V523" t="s">
        <v>1485</v>
      </c>
      <c r="W523" t="s">
        <v>1485</v>
      </c>
      <c r="X523" t="s">
        <v>1485</v>
      </c>
      <c r="Y523" t="s">
        <v>20491</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20492</v>
      </c>
      <c r="C524" t="s">
        <v>20202</v>
      </c>
      <c r="D524" t="s">
        <v>7050</v>
      </c>
      <c r="E524" t="s">
        <v>20493</v>
      </c>
      <c r="F524" t="s">
        <v>1485</v>
      </c>
      <c r="G524" t="s">
        <v>1485</v>
      </c>
      <c r="H524" t="s">
        <v>1485</v>
      </c>
      <c r="I524" t="s">
        <v>1485</v>
      </c>
      <c r="J524" t="s">
        <v>1485</v>
      </c>
      <c r="K524" t="s">
        <v>1485</v>
      </c>
      <c r="M524" t="str" cm="1">
        <f t="array" ref="M524">LOOKUP(2,1/(C524:L524&lt;&gt;""),C524:L524)</f>
        <v>Animal Survival and Mortality</v>
      </c>
      <c r="N524" t="s">
        <v>1485</v>
      </c>
      <c r="O524" t="s">
        <v>1485</v>
      </c>
      <c r="P524" t="s">
        <v>1485</v>
      </c>
      <c r="Q524" t="s">
        <v>1485</v>
      </c>
      <c r="R524" t="s">
        <v>1485</v>
      </c>
      <c r="S524" t="s">
        <v>1485</v>
      </c>
      <c r="T524" t="s">
        <v>1485</v>
      </c>
      <c r="U524" t="s">
        <v>1485</v>
      </c>
      <c r="V524" t="s">
        <v>1485</v>
      </c>
      <c r="W524" t="s">
        <v>1485</v>
      </c>
      <c r="X524" t="s">
        <v>1485</v>
      </c>
      <c r="Y524" t="s">
        <v>1485</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20494</v>
      </c>
      <c r="C525" t="s">
        <v>20202</v>
      </c>
      <c r="D525" t="s">
        <v>7050</v>
      </c>
      <c r="E525" t="s">
        <v>20493</v>
      </c>
      <c r="F525" t="s">
        <v>7360</v>
      </c>
      <c r="G525" t="s">
        <v>1485</v>
      </c>
      <c r="H525" t="s">
        <v>1485</v>
      </c>
      <c r="I525" t="s">
        <v>1485</v>
      </c>
      <c r="J525" t="s">
        <v>1485</v>
      </c>
      <c r="K525" t="s">
        <v>1485</v>
      </c>
      <c r="M525" t="str" cm="1">
        <f t="array" ref="M525">LOOKUP(2,1/(C525:L525&lt;&gt;""),C525:L525)</f>
        <v>Animal Survival</v>
      </c>
      <c r="N525" t="s">
        <v>1485</v>
      </c>
      <c r="O525" t="s">
        <v>20495</v>
      </c>
      <c r="P525" t="s">
        <v>7363</v>
      </c>
      <c r="Q525" t="s">
        <v>1485</v>
      </c>
      <c r="R525" t="s">
        <v>1485</v>
      </c>
      <c r="S525" t="s">
        <v>1485</v>
      </c>
      <c r="T525" t="s">
        <v>1485</v>
      </c>
      <c r="U525" t="s">
        <v>1485</v>
      </c>
      <c r="V525" t="s">
        <v>1485</v>
      </c>
      <c r="W525" t="s">
        <v>1485</v>
      </c>
      <c r="X525" t="s">
        <v>1485</v>
      </c>
      <c r="Y525" t="s">
        <v>20496</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20497</v>
      </c>
      <c r="C526" t="s">
        <v>20202</v>
      </c>
      <c r="D526" t="s">
        <v>7050</v>
      </c>
      <c r="E526" t="s">
        <v>20493</v>
      </c>
      <c r="F526" t="s">
        <v>7365</v>
      </c>
      <c r="G526" t="s">
        <v>1485</v>
      </c>
      <c r="H526" t="s">
        <v>1485</v>
      </c>
      <c r="I526" t="s">
        <v>1485</v>
      </c>
      <c r="J526" t="s">
        <v>1485</v>
      </c>
      <c r="K526" t="s">
        <v>1485</v>
      </c>
      <c r="M526" t="str" cm="1">
        <f t="array" ref="M526">LOOKUP(2,1/(C526:L526&lt;&gt;""),C526:L526)</f>
        <v>Animal Mortality</v>
      </c>
      <c r="N526" t="s">
        <v>1485</v>
      </c>
      <c r="O526" t="s">
        <v>7367</v>
      </c>
      <c r="P526" t="s">
        <v>1485</v>
      </c>
      <c r="Q526" t="s">
        <v>1485</v>
      </c>
      <c r="R526" t="s">
        <v>1485</v>
      </c>
      <c r="S526" t="s">
        <v>1485</v>
      </c>
      <c r="T526" t="s">
        <v>1485</v>
      </c>
      <c r="U526" t="s">
        <v>1485</v>
      </c>
      <c r="V526" t="s">
        <v>1485</v>
      </c>
      <c r="W526" t="s">
        <v>1485</v>
      </c>
      <c r="X526" t="s">
        <v>1485</v>
      </c>
      <c r="Y526" t="s">
        <v>20498</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20499</v>
      </c>
      <c r="C527" t="s">
        <v>20202</v>
      </c>
      <c r="D527" t="s">
        <v>7368</v>
      </c>
      <c r="E527" t="s">
        <v>1485</v>
      </c>
      <c r="F527" t="s">
        <v>1485</v>
      </c>
      <c r="G527" t="s">
        <v>1485</v>
      </c>
      <c r="H527" t="s">
        <v>1485</v>
      </c>
      <c r="I527" t="s">
        <v>1485</v>
      </c>
      <c r="J527" t="s">
        <v>1485</v>
      </c>
      <c r="K527" t="s">
        <v>1485</v>
      </c>
      <c r="M527" t="str" cm="1">
        <f t="array" ref="M527">LOOKUP(2,1/(C527:L527&lt;&gt;""),C527:L527)</f>
        <v>Efficiency</v>
      </c>
      <c r="N527" t="s">
        <v>1485</v>
      </c>
      <c r="O527" t="s">
        <v>1485</v>
      </c>
      <c r="P527" t="s">
        <v>1485</v>
      </c>
      <c r="Q527" t="s">
        <v>1485</v>
      </c>
      <c r="R527" t="s">
        <v>1485</v>
      </c>
      <c r="S527" t="s">
        <v>1485</v>
      </c>
      <c r="T527" t="s">
        <v>1485</v>
      </c>
      <c r="U527" t="s">
        <v>1485</v>
      </c>
      <c r="V527" t="s">
        <v>1485</v>
      </c>
      <c r="W527" t="s">
        <v>1485</v>
      </c>
      <c r="X527" t="s">
        <v>1485</v>
      </c>
      <c r="Y527" t="s">
        <v>19595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20500</v>
      </c>
      <c r="C528" t="s">
        <v>20202</v>
      </c>
      <c r="D528" t="s">
        <v>7368</v>
      </c>
      <c r="E528" t="s">
        <v>7376</v>
      </c>
      <c r="F528" t="s">
        <v>1485</v>
      </c>
      <c r="G528" t="s">
        <v>1485</v>
      </c>
      <c r="H528" t="s">
        <v>1485</v>
      </c>
      <c r="I528" t="s">
        <v>1485</v>
      </c>
      <c r="J528" t="s">
        <v>1485</v>
      </c>
      <c r="K528" t="s">
        <v>1485</v>
      </c>
      <c r="M528" t="str" cm="1">
        <f t="array" ref="M528">LOOKUP(2,1/(C528:L528&lt;&gt;""),C528:L528)</f>
        <v>Water Use Efficiency</v>
      </c>
      <c r="N528" t="s">
        <v>1485</v>
      </c>
      <c r="O528" t="s">
        <v>20501</v>
      </c>
      <c r="P528" t="s">
        <v>1485</v>
      </c>
      <c r="Q528" t="s">
        <v>1485</v>
      </c>
      <c r="R528" t="s">
        <v>1485</v>
      </c>
      <c r="S528" t="s">
        <v>1485</v>
      </c>
      <c r="T528" t="s">
        <v>1485</v>
      </c>
      <c r="U528" t="s">
        <v>1485</v>
      </c>
      <c r="V528" t="s">
        <v>1485</v>
      </c>
      <c r="W528" t="s">
        <v>1485</v>
      </c>
      <c r="X528" t="s">
        <v>1485</v>
      </c>
      <c r="Y528" t="s">
        <v>20502</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20503</v>
      </c>
      <c r="C529" t="s">
        <v>20202</v>
      </c>
      <c r="D529" t="s">
        <v>7368</v>
      </c>
      <c r="E529" t="s">
        <v>20504</v>
      </c>
      <c r="F529" t="s">
        <v>1485</v>
      </c>
      <c r="G529" t="s">
        <v>1485</v>
      </c>
      <c r="H529" t="s">
        <v>1485</v>
      </c>
      <c r="I529" t="s">
        <v>1485</v>
      </c>
      <c r="J529" t="s">
        <v>1485</v>
      </c>
      <c r="K529" t="s">
        <v>1485</v>
      </c>
      <c r="M529" t="str" cm="1">
        <f t="array" ref="M529">LOOKUP(2,1/(C529:L529&lt;&gt;""),C529:L529)</f>
        <v>Fertilizer Use Efficiency</v>
      </c>
      <c r="N529" t="s">
        <v>1485</v>
      </c>
      <c r="O529" t="s">
        <v>1485</v>
      </c>
      <c r="P529" t="s">
        <v>1485</v>
      </c>
      <c r="Q529" t="s">
        <v>1485</v>
      </c>
      <c r="R529" t="s">
        <v>1485</v>
      </c>
      <c r="S529" t="s">
        <v>1485</v>
      </c>
      <c r="T529" t="s">
        <v>1485</v>
      </c>
      <c r="U529" t="s">
        <v>1485</v>
      </c>
      <c r="V529" t="s">
        <v>1485</v>
      </c>
      <c r="W529" t="s">
        <v>1485</v>
      </c>
      <c r="X529" t="s">
        <v>1485</v>
      </c>
      <c r="Y529" t="s">
        <v>20449</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20505</v>
      </c>
      <c r="C530" t="s">
        <v>20202</v>
      </c>
      <c r="D530" t="s">
        <v>7368</v>
      </c>
      <c r="E530" t="s">
        <v>20504</v>
      </c>
      <c r="F530" t="s">
        <v>20506</v>
      </c>
      <c r="G530" t="s">
        <v>1485</v>
      </c>
      <c r="H530" t="s">
        <v>1485</v>
      </c>
      <c r="I530" t="s">
        <v>1485</v>
      </c>
      <c r="J530" t="s">
        <v>1485</v>
      </c>
      <c r="K530" t="s">
        <v>1485</v>
      </c>
      <c r="M530" t="str" cm="1">
        <f t="array" ref="M530">LOOKUP(2,1/(C530:L530&lt;&gt;""),C530:L530)</f>
        <v>Nitrogen Use Efficiency</v>
      </c>
      <c r="N530" t="s">
        <v>1485</v>
      </c>
      <c r="O530" t="s">
        <v>1485</v>
      </c>
      <c r="P530" t="s">
        <v>1485</v>
      </c>
      <c r="Q530" t="s">
        <v>1485</v>
      </c>
      <c r="R530" t="s">
        <v>1485</v>
      </c>
      <c r="S530" t="s">
        <v>1485</v>
      </c>
      <c r="T530" t="s">
        <v>1485</v>
      </c>
      <c r="U530" t="s">
        <v>1485</v>
      </c>
      <c r="V530" t="s">
        <v>1485</v>
      </c>
      <c r="W530" t="s">
        <v>1485</v>
      </c>
      <c r="X530" t="s">
        <v>1485</v>
      </c>
      <c r="Y530" t="s">
        <v>20449</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20507</v>
      </c>
      <c r="C531" t="s">
        <v>20202</v>
      </c>
      <c r="D531" t="s">
        <v>7368</v>
      </c>
      <c r="E531" t="s">
        <v>20504</v>
      </c>
      <c r="F531" t="s">
        <v>20506</v>
      </c>
      <c r="G531" t="s">
        <v>20508</v>
      </c>
      <c r="H531" t="s">
        <v>1485</v>
      </c>
      <c r="I531" t="s">
        <v>1485</v>
      </c>
      <c r="J531" t="s">
        <v>1485</v>
      </c>
      <c r="K531" t="s">
        <v>1485</v>
      </c>
      <c r="M531" t="str" cm="1">
        <f t="array" ref="M531">LOOKUP(2,1/(C531:L531&lt;&gt;""),C531:L531)</f>
        <v>Isotopic N</v>
      </c>
      <c r="N531" t="s">
        <v>1485</v>
      </c>
      <c r="O531" t="s">
        <v>1485</v>
      </c>
      <c r="P531" t="s">
        <v>1485</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20509</v>
      </c>
      <c r="C532" t="s">
        <v>20202</v>
      </c>
      <c r="D532" t="s">
        <v>7368</v>
      </c>
      <c r="E532" t="s">
        <v>20504</v>
      </c>
      <c r="F532" t="s">
        <v>20506</v>
      </c>
      <c r="G532" t="s">
        <v>20508</v>
      </c>
      <c r="H532" t="s">
        <v>28846</v>
      </c>
      <c r="I532" t="s">
        <v>1485</v>
      </c>
      <c r="J532" t="s">
        <v>1485</v>
      </c>
      <c r="K532" t="s">
        <v>1485</v>
      </c>
      <c r="M532" t="str" cm="1">
        <f t="array" ref="M532">LOOKUP(2,1/(C532:L532&lt;&gt;""),C532:L532)</f>
        <v>Isotopic N-Product</v>
      </c>
      <c r="N532" t="s">
        <v>1485</v>
      </c>
      <c r="O532" t="s">
        <v>7402</v>
      </c>
      <c r="P532" t="s">
        <v>7403</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20510</v>
      </c>
      <c r="C533" t="s">
        <v>20202</v>
      </c>
      <c r="D533" t="s">
        <v>7368</v>
      </c>
      <c r="E533" t="s">
        <v>20504</v>
      </c>
      <c r="F533" t="s">
        <v>20506</v>
      </c>
      <c r="G533" t="s">
        <v>20508</v>
      </c>
      <c r="H533" t="s">
        <v>28847</v>
      </c>
      <c r="I533" t="s">
        <v>1485</v>
      </c>
      <c r="J533" t="s">
        <v>1485</v>
      </c>
      <c r="K533" t="s">
        <v>1485</v>
      </c>
      <c r="M533" t="str" cm="1">
        <f t="array" ref="M533">LOOKUP(2,1/(C533:L533&lt;&gt;""),C533:L533)</f>
        <v>Isotopic N-Above-ground Biomass</v>
      </c>
      <c r="N533" t="s">
        <v>1485</v>
      </c>
      <c r="O533" t="s">
        <v>7408</v>
      </c>
      <c r="P533" t="s">
        <v>7403</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20511</v>
      </c>
      <c r="C534" t="s">
        <v>20202</v>
      </c>
      <c r="D534" t="s">
        <v>7368</v>
      </c>
      <c r="E534" t="s">
        <v>20504</v>
      </c>
      <c r="F534" t="s">
        <v>20506</v>
      </c>
      <c r="G534" t="s">
        <v>20512</v>
      </c>
      <c r="H534" t="s">
        <v>1485</v>
      </c>
      <c r="I534" t="s">
        <v>1485</v>
      </c>
      <c r="J534" t="s">
        <v>1485</v>
      </c>
      <c r="K534" t="s">
        <v>1485</v>
      </c>
      <c r="M534" t="str" cm="1">
        <f t="array" ref="M534">LOOKUP(2,1/(C534:L534&lt;&gt;""),C534:L534)</f>
        <v>Partial N Balance</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20513</v>
      </c>
      <c r="C535" t="s">
        <v>20202</v>
      </c>
      <c r="D535" t="s">
        <v>7368</v>
      </c>
      <c r="E535" t="s">
        <v>20504</v>
      </c>
      <c r="F535" t="s">
        <v>20506</v>
      </c>
      <c r="G535" t="s">
        <v>20512</v>
      </c>
      <c r="H535" t="s">
        <v>28848</v>
      </c>
      <c r="I535" t="s">
        <v>1485</v>
      </c>
      <c r="J535" t="s">
        <v>1485</v>
      </c>
      <c r="K535" t="s">
        <v>1485</v>
      </c>
      <c r="M535" t="str" cm="1">
        <f t="array" ref="M535">LOOKUP(2,1/(C535:L535&lt;&gt;""),C535:L535)</f>
        <v>Partial N Balance-Product</v>
      </c>
      <c r="N535" t="s">
        <v>1485</v>
      </c>
      <c r="O535" t="s">
        <v>7412</v>
      </c>
      <c r="P535" t="s">
        <v>7403</v>
      </c>
      <c r="Q535" t="s">
        <v>1485</v>
      </c>
      <c r="R535" t="s">
        <v>1485</v>
      </c>
      <c r="S535" t="s">
        <v>1485</v>
      </c>
      <c r="T535" t="s">
        <v>1485</v>
      </c>
      <c r="U535" t="s">
        <v>1485</v>
      </c>
      <c r="V535" t="s">
        <v>1485</v>
      </c>
      <c r="W535" t="s">
        <v>1485</v>
      </c>
      <c r="X535" t="s">
        <v>1485</v>
      </c>
      <c r="Y535" t="s">
        <v>1485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20514</v>
      </c>
      <c r="C536" t="s">
        <v>20202</v>
      </c>
      <c r="D536" t="s">
        <v>7368</v>
      </c>
      <c r="E536" t="s">
        <v>20504</v>
      </c>
      <c r="F536" t="s">
        <v>20506</v>
      </c>
      <c r="G536" t="s">
        <v>20512</v>
      </c>
      <c r="H536" t="s">
        <v>28849</v>
      </c>
      <c r="I536" t="s">
        <v>1485</v>
      </c>
      <c r="J536" t="s">
        <v>1485</v>
      </c>
      <c r="K536" t="s">
        <v>1485</v>
      </c>
      <c r="M536" t="str" cm="1">
        <f t="array" ref="M536">LOOKUP(2,1/(C536:L536&lt;&gt;""),C536:L536)</f>
        <v>Partial N Balance-Above-ground Biomass</v>
      </c>
      <c r="N536" t="s">
        <v>1485</v>
      </c>
      <c r="O536" t="s">
        <v>20515</v>
      </c>
      <c r="P536" t="s">
        <v>7403</v>
      </c>
      <c r="Q536" t="s">
        <v>1485</v>
      </c>
      <c r="R536" t="s">
        <v>1485</v>
      </c>
      <c r="S536" t="s">
        <v>1485</v>
      </c>
      <c r="T536" t="s">
        <v>1485</v>
      </c>
      <c r="U536" t="s">
        <v>1485</v>
      </c>
      <c r="V536" t="s">
        <v>1485</v>
      </c>
      <c r="W536" t="s">
        <v>1485</v>
      </c>
      <c r="X536" t="s">
        <v>1485</v>
      </c>
      <c r="Y536" t="s">
        <v>1485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20516</v>
      </c>
      <c r="C537" t="s">
        <v>20202</v>
      </c>
      <c r="D537" t="s">
        <v>7368</v>
      </c>
      <c r="E537" t="s">
        <v>20517</v>
      </c>
      <c r="F537" t="s">
        <v>20506</v>
      </c>
      <c r="G537" t="s">
        <v>20518</v>
      </c>
      <c r="H537" t="s">
        <v>1485</v>
      </c>
      <c r="I537" t="s">
        <v>1485</v>
      </c>
      <c r="J537" t="s">
        <v>1485</v>
      </c>
      <c r="K537" t="s">
        <v>1485</v>
      </c>
      <c r="M537" t="str" cm="1">
        <f t="array" ref="M537">LOOKUP(2,1/(C537:L537&lt;&gt;""),C537:L537)</f>
        <v>Apparent N Efficiency</v>
      </c>
      <c r="N537" t="s">
        <v>1485</v>
      </c>
      <c r="O537" t="s">
        <v>7433</v>
      </c>
      <c r="P537" t="s">
        <v>7403</v>
      </c>
      <c r="Q537" t="s">
        <v>1485</v>
      </c>
      <c r="R537" t="s">
        <v>1485</v>
      </c>
      <c r="S537" t="s">
        <v>1485</v>
      </c>
      <c r="T537" t="s">
        <v>1485</v>
      </c>
      <c r="U537" t="s">
        <v>1485</v>
      </c>
      <c r="V537" t="s">
        <v>1485</v>
      </c>
      <c r="W537" t="s">
        <v>1485</v>
      </c>
      <c r="X537" t="s">
        <v>1485</v>
      </c>
      <c r="Y537" t="s">
        <v>20519</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20520</v>
      </c>
      <c r="C538" t="s">
        <v>20202</v>
      </c>
      <c r="D538" t="s">
        <v>7368</v>
      </c>
      <c r="E538" t="s">
        <v>20504</v>
      </c>
      <c r="F538" t="s">
        <v>20521</v>
      </c>
      <c r="G538" t="s">
        <v>1485</v>
      </c>
      <c r="H538" t="s">
        <v>1485</v>
      </c>
      <c r="I538" t="s">
        <v>1485</v>
      </c>
      <c r="J538" t="s">
        <v>1485</v>
      </c>
      <c r="K538" t="s">
        <v>1485</v>
      </c>
      <c r="M538" t="str" cm="1">
        <f t="array" ref="M538">LOOKUP(2,1/(C538:L538&lt;&gt;""),C538:L538)</f>
        <v>Phosphorus Use Efficiency</v>
      </c>
      <c r="N538" t="s">
        <v>1485</v>
      </c>
      <c r="O538" t="s">
        <v>1485</v>
      </c>
      <c r="P538" t="s">
        <v>1485</v>
      </c>
      <c r="Q538" t="s">
        <v>1485</v>
      </c>
      <c r="R538" t="s">
        <v>1485</v>
      </c>
      <c r="S538" t="s">
        <v>1485</v>
      </c>
      <c r="T538" t="s">
        <v>1485</v>
      </c>
      <c r="U538" t="s">
        <v>1485</v>
      </c>
      <c r="V538" t="s">
        <v>1485</v>
      </c>
      <c r="W538" t="s">
        <v>1485</v>
      </c>
      <c r="X538" t="s">
        <v>1485</v>
      </c>
      <c r="Y538" t="s">
        <v>1485</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20522</v>
      </c>
      <c r="C539" t="s">
        <v>20202</v>
      </c>
      <c r="D539" t="s">
        <v>7368</v>
      </c>
      <c r="E539" t="s">
        <v>7479</v>
      </c>
      <c r="F539" t="s">
        <v>1485</v>
      </c>
      <c r="G539" t="s">
        <v>1485</v>
      </c>
      <c r="H539" t="s">
        <v>1485</v>
      </c>
      <c r="I539" t="s">
        <v>1485</v>
      </c>
      <c r="J539" t="s">
        <v>1485</v>
      </c>
      <c r="K539" t="s">
        <v>1485</v>
      </c>
      <c r="M539" t="str" cm="1">
        <f t="array" ref="M539">LOOKUP(2,1/(C539:L539&lt;&gt;""),C539:L539)</f>
        <v>Total Factor Productivity</v>
      </c>
      <c r="N539" t="s">
        <v>1485</v>
      </c>
      <c r="O539" t="s">
        <v>20523</v>
      </c>
      <c r="P539" t="s">
        <v>7403</v>
      </c>
      <c r="Q539" t="s">
        <v>1485</v>
      </c>
      <c r="R539" t="s">
        <v>1485</v>
      </c>
      <c r="S539" t="s">
        <v>1485</v>
      </c>
      <c r="T539" t="s">
        <v>1485</v>
      </c>
      <c r="U539" t="s">
        <v>1485</v>
      </c>
      <c r="V539" t="s">
        <v>1485</v>
      </c>
      <c r="W539" t="s">
        <v>1485</v>
      </c>
      <c r="X539" t="s">
        <v>1485</v>
      </c>
      <c r="Y539" t="s">
        <v>20524</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20525</v>
      </c>
      <c r="C540" t="s">
        <v>20202</v>
      </c>
      <c r="D540" t="s">
        <v>7368</v>
      </c>
      <c r="E540" t="s">
        <v>20517</v>
      </c>
      <c r="F540" t="s">
        <v>1485</v>
      </c>
      <c r="G540" t="s">
        <v>1485</v>
      </c>
      <c r="H540" t="s">
        <v>1485</v>
      </c>
      <c r="I540" t="s">
        <v>1485</v>
      </c>
      <c r="J540" t="s">
        <v>1485</v>
      </c>
      <c r="K540" t="s">
        <v>1485</v>
      </c>
      <c r="M540" t="str" cm="1">
        <f t="array" ref="M540">LOOKUP(2,1/(C540:L540&lt;&gt;""),C540:L540)</f>
        <v>Feed Efficiency</v>
      </c>
      <c r="N540" t="s">
        <v>1485</v>
      </c>
      <c r="O540" t="s">
        <v>1485</v>
      </c>
      <c r="P540" t="s">
        <v>1485</v>
      </c>
      <c r="Q540" t="s">
        <v>1485</v>
      </c>
      <c r="R540" t="s">
        <v>1485</v>
      </c>
      <c r="S540" t="s">
        <v>1485</v>
      </c>
      <c r="T540" t="s">
        <v>1485</v>
      </c>
      <c r="U540" t="s">
        <v>1485</v>
      </c>
      <c r="V540" t="s">
        <v>1485</v>
      </c>
      <c r="W540" t="s">
        <v>1485</v>
      </c>
      <c r="X540" t="s">
        <v>1485</v>
      </c>
      <c r="Y540" t="s">
        <v>20449</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20526</v>
      </c>
      <c r="C541" t="s">
        <v>20202</v>
      </c>
      <c r="D541" t="s">
        <v>7368</v>
      </c>
      <c r="E541" t="s">
        <v>20517</v>
      </c>
      <c r="F541" t="s">
        <v>20527</v>
      </c>
      <c r="G541" t="s">
        <v>1485</v>
      </c>
      <c r="H541" t="s">
        <v>1485</v>
      </c>
      <c r="I541" t="s">
        <v>1485</v>
      </c>
      <c r="J541" t="s">
        <v>1485</v>
      </c>
      <c r="K541" t="s">
        <v>1485</v>
      </c>
      <c r="M541" t="str" cm="1">
        <f t="array" ref="M541">LOOKUP(2,1/(C541:L541&lt;&gt;""),C541:L541)</f>
        <v>Feed Conversion Ratio</v>
      </c>
      <c r="N541" t="s">
        <v>1485</v>
      </c>
      <c r="O541" t="s">
        <v>1485</v>
      </c>
      <c r="P541" t="s">
        <v>1485</v>
      </c>
      <c r="Q541" t="s">
        <v>1485</v>
      </c>
      <c r="R541" t="s">
        <v>1485</v>
      </c>
      <c r="S541" t="s">
        <v>1485</v>
      </c>
      <c r="T541" t="s">
        <v>1485</v>
      </c>
      <c r="U541" t="s">
        <v>1485</v>
      </c>
      <c r="V541" t="s">
        <v>1485</v>
      </c>
      <c r="W541" t="s">
        <v>1485</v>
      </c>
      <c r="X541" t="s">
        <v>1485</v>
      </c>
      <c r="Y541" t="s">
        <v>1485</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20528</v>
      </c>
      <c r="C542" t="s">
        <v>20202</v>
      </c>
      <c r="D542" t="s">
        <v>7368</v>
      </c>
      <c r="E542" t="s">
        <v>20517</v>
      </c>
      <c r="F542" t="s">
        <v>20527</v>
      </c>
      <c r="G542" t="s">
        <v>7482</v>
      </c>
      <c r="H542" t="s">
        <v>1485</v>
      </c>
      <c r="I542" t="s">
        <v>1485</v>
      </c>
      <c r="J542" t="s">
        <v>1485</v>
      </c>
      <c r="K542" t="s">
        <v>1485</v>
      </c>
      <c r="M542" t="str" cm="1">
        <f t="array" ref="M542">LOOKUP(2,1/(C542:L542&lt;&gt;""),C542:L542)</f>
        <v>Feed Conversion Ratio (Out In)</v>
      </c>
      <c r="N542" t="s">
        <v>1485</v>
      </c>
      <c r="O542" t="s">
        <v>7485</v>
      </c>
      <c r="P542" t="s">
        <v>7486</v>
      </c>
      <c r="Q542" t="s">
        <v>1485</v>
      </c>
      <c r="R542" t="s">
        <v>1485</v>
      </c>
      <c r="S542" t="s">
        <v>1485</v>
      </c>
      <c r="T542" t="s">
        <v>1485</v>
      </c>
      <c r="U542" t="s">
        <v>1485</v>
      </c>
      <c r="V542" t="s">
        <v>1485</v>
      </c>
      <c r="W542" t="s">
        <v>1485</v>
      </c>
      <c r="X542" t="s">
        <v>1485</v>
      </c>
      <c r="Y542" t="s">
        <v>20529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20530</v>
      </c>
      <c r="C543" t="s">
        <v>20202</v>
      </c>
      <c r="D543" t="s">
        <v>7368</v>
      </c>
      <c r="E543" t="s">
        <v>20517</v>
      </c>
      <c r="F543" t="s">
        <v>20527</v>
      </c>
      <c r="G543" t="s">
        <v>7488</v>
      </c>
      <c r="H543" t="s">
        <v>1485</v>
      </c>
      <c r="I543" t="s">
        <v>1485</v>
      </c>
      <c r="J543" t="s">
        <v>1485</v>
      </c>
      <c r="K543" t="s">
        <v>1485</v>
      </c>
      <c r="M543" t="str" cm="1">
        <f t="array" ref="M543">LOOKUP(2,1/(C543:L543&lt;&gt;""),C543:L543)</f>
        <v>Feed Conversion Ratio (In Out)</v>
      </c>
      <c r="N543" t="s">
        <v>1485</v>
      </c>
      <c r="O543" t="s">
        <v>7491</v>
      </c>
      <c r="P543" t="s">
        <v>7492</v>
      </c>
      <c r="Q543" t="s">
        <v>1485</v>
      </c>
      <c r="R543" t="s">
        <v>1485</v>
      </c>
      <c r="S543" t="s">
        <v>1485</v>
      </c>
      <c r="T543" t="s">
        <v>1485</v>
      </c>
      <c r="U543" t="s">
        <v>1485</v>
      </c>
      <c r="V543" t="s">
        <v>1485</v>
      </c>
      <c r="W543" t="s">
        <v>1485</v>
      </c>
      <c r="X543" t="s">
        <v>1485</v>
      </c>
      <c r="Y543" t="s">
        <v>20531</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20532</v>
      </c>
      <c r="C544" t="s">
        <v>20202</v>
      </c>
      <c r="D544" t="s">
        <v>7368</v>
      </c>
      <c r="E544" t="s">
        <v>20517</v>
      </c>
      <c r="F544" t="s">
        <v>20533</v>
      </c>
      <c r="G544" t="s">
        <v>1485</v>
      </c>
      <c r="H544" t="s">
        <v>1485</v>
      </c>
      <c r="I544" t="s">
        <v>1485</v>
      </c>
      <c r="J544" t="s">
        <v>1485</v>
      </c>
      <c r="K544" t="s">
        <v>1485</v>
      </c>
      <c r="M544" t="str" cm="1">
        <f t="array" ref="M544">LOOKUP(2,1/(C544:L544&lt;&gt;""),C544:L544)</f>
        <v>Protein Conversion Ratio</v>
      </c>
      <c r="N544" t="s">
        <v>1485</v>
      </c>
      <c r="O544" t="s">
        <v>1485</v>
      </c>
      <c r="P544" t="s">
        <v>1485</v>
      </c>
      <c r="Q544" t="s">
        <v>1485</v>
      </c>
      <c r="R544" t="s">
        <v>1485</v>
      </c>
      <c r="S544" t="s">
        <v>1485</v>
      </c>
      <c r="T544" t="s">
        <v>1485</v>
      </c>
      <c r="U544" t="s">
        <v>1485</v>
      </c>
      <c r="V544" t="s">
        <v>1485</v>
      </c>
      <c r="W544" t="s">
        <v>1485</v>
      </c>
      <c r="X544" t="s">
        <v>1485</v>
      </c>
      <c r="Y544" t="s">
        <v>1485</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20534</v>
      </c>
      <c r="C545" t="s">
        <v>20202</v>
      </c>
      <c r="D545" t="s">
        <v>7368</v>
      </c>
      <c r="E545" t="s">
        <v>20517</v>
      </c>
      <c r="F545" t="s">
        <v>20533</v>
      </c>
      <c r="G545" t="s">
        <v>7493</v>
      </c>
      <c r="H545" t="s">
        <v>1485</v>
      </c>
      <c r="I545" t="s">
        <v>1485</v>
      </c>
      <c r="J545" t="s">
        <v>1485</v>
      </c>
      <c r="K545" t="s">
        <v>1485</v>
      </c>
      <c r="M545" t="str" cm="1">
        <f t="array" ref="M545">LOOKUP(2,1/(C545:L545&lt;&gt;""),C545:L545)</f>
        <v>Protein Conversion Ratio (Out In)</v>
      </c>
      <c r="N545" t="s">
        <v>1485</v>
      </c>
      <c r="O545" t="s">
        <v>7496</v>
      </c>
      <c r="P545" t="s">
        <v>20535</v>
      </c>
      <c r="Q545" t="s">
        <v>1485</v>
      </c>
      <c r="R545" t="s">
        <v>1485</v>
      </c>
      <c r="S545" t="s">
        <v>1485</v>
      </c>
      <c r="T545" t="s">
        <v>1485</v>
      </c>
      <c r="U545" t="s">
        <v>1485</v>
      </c>
      <c r="V545" t="s">
        <v>1485</v>
      </c>
      <c r="W545" t="s">
        <v>1485</v>
      </c>
      <c r="X545" t="s">
        <v>1485</v>
      </c>
      <c r="Y545" t="s">
        <v>20536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20537</v>
      </c>
      <c r="C546" t="s">
        <v>20202</v>
      </c>
      <c r="D546" t="s">
        <v>7368</v>
      </c>
      <c r="E546" t="s">
        <v>20517</v>
      </c>
      <c r="F546" t="s">
        <v>20533</v>
      </c>
      <c r="G546" t="s">
        <v>7498</v>
      </c>
      <c r="H546" t="s">
        <v>1485</v>
      </c>
      <c r="I546" t="s">
        <v>1485</v>
      </c>
      <c r="J546" t="s">
        <v>1485</v>
      </c>
      <c r="K546" t="s">
        <v>1485</v>
      </c>
      <c r="M546" t="str" cm="1">
        <f t="array" ref="M546">LOOKUP(2,1/(C546:L546&lt;&gt;""),C546:L546)</f>
        <v>Protein Conversion Ratio (In Out)</v>
      </c>
      <c r="N546" t="s">
        <v>1485</v>
      </c>
      <c r="O546" t="s">
        <v>7501</v>
      </c>
      <c r="P546" t="s">
        <v>7492</v>
      </c>
      <c r="Q546" t="s">
        <v>1485</v>
      </c>
      <c r="R546" t="s">
        <v>1485</v>
      </c>
      <c r="S546" t="s">
        <v>1485</v>
      </c>
      <c r="T546" t="s">
        <v>1485</v>
      </c>
      <c r="U546" t="s">
        <v>1485</v>
      </c>
      <c r="V546" t="s">
        <v>1485</v>
      </c>
      <c r="W546" t="s">
        <v>1485</v>
      </c>
      <c r="X546" t="s">
        <v>1485</v>
      </c>
      <c r="Y546" t="s">
        <v>20538</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s="166"/>
      <c r="B547" t="s">
        <v>28918</v>
      </c>
      <c r="C547" t="s">
        <v>20202</v>
      </c>
      <c r="D547" t="s">
        <v>7368</v>
      </c>
      <c r="E547" t="s">
        <v>20517</v>
      </c>
      <c r="F547" s="166" t="s">
        <v>28919</v>
      </c>
      <c r="G547" s="166"/>
      <c r="H547" s="166"/>
      <c r="I547" s="166"/>
      <c r="J547" s="166"/>
      <c r="K547" s="166"/>
      <c r="L547" s="166"/>
      <c r="M547" t="str" cm="1">
        <f t="array" ref="M547">LOOKUP(2,1/(C547:L547&lt;&gt;""),C547:L547)</f>
        <v>Nitrogen Apparent Efficiency</v>
      </c>
      <c r="N547" s="166"/>
      <c r="O547" s="166" t="s">
        <v>28920</v>
      </c>
      <c r="P547" s="166"/>
      <c r="Q547" s="166"/>
      <c r="R547" s="166"/>
      <c r="S547" s="166"/>
      <c r="T547" s="166"/>
      <c r="U547" s="166"/>
      <c r="V547" s="166"/>
      <c r="W547" s="166"/>
      <c r="X547" s="166"/>
      <c r="Y547" s="166"/>
      <c r="Z547" s="166"/>
      <c r="AA547" s="166"/>
      <c r="AB547" s="166"/>
      <c r="AC547" s="166"/>
      <c r="AD547" s="166" t="str">
        <f>IFERROR(IF(COUNTIF(C547:L547,"Feed Ingredient")&gt;0,INDEX(ani_diet!U:U,MATCH(M547,ani_diet!E:E,0)),""),"")</f>
        <v/>
      </c>
      <c r="AE547" s="167" t="b">
        <f>IF(IFERROR(IF(MATCH("Feed Ingredient", AOM[[#This Row],[L1]:[L10]],0)&gt;0, TRUE, FALSE), FALSE)=TRUE,IFERROR(VLOOKUP(M547, ani_diet!D:D, 1, FALSE), "No Match"),FALSE)</f>
        <v>0</v>
      </c>
    </row>
    <row r="548" spans="1:31" ht="14.5" x14ac:dyDescent="0.35">
      <c r="A548" t="s">
        <v>1485</v>
      </c>
      <c r="B548" t="s">
        <v>20539</v>
      </c>
      <c r="C548" t="s">
        <v>20202</v>
      </c>
      <c r="D548" t="s">
        <v>7502</v>
      </c>
      <c r="E548" t="s">
        <v>7504</v>
      </c>
      <c r="F548" t="s">
        <v>7515</v>
      </c>
      <c r="G548" t="s">
        <v>1485</v>
      </c>
      <c r="H548" t="s">
        <v>1485</v>
      </c>
      <c r="I548" t="s">
        <v>1485</v>
      </c>
      <c r="J548" t="s">
        <v>1485</v>
      </c>
      <c r="K548" t="s">
        <v>1485</v>
      </c>
      <c r="M548" t="str" cm="1">
        <f t="array" ref="M548">LOOKUP(2,1/(C548:L548&lt;&gt;""),C548:L548)</f>
        <v>Income Female</v>
      </c>
      <c r="N548" t="s">
        <v>1485</v>
      </c>
      <c r="O548" t="s">
        <v>7518</v>
      </c>
      <c r="P548" t="s">
        <v>1485</v>
      </c>
      <c r="Q548" t="s">
        <v>1485</v>
      </c>
      <c r="R548" t="s">
        <v>1485</v>
      </c>
      <c r="S548" t="s">
        <v>1485</v>
      </c>
      <c r="T548" t="s">
        <v>1485</v>
      </c>
      <c r="U548" t="s">
        <v>1485</v>
      </c>
      <c r="V548" t="s">
        <v>1485</v>
      </c>
      <c r="W548" t="s">
        <v>1485</v>
      </c>
      <c r="X548" t="s">
        <v>1485</v>
      </c>
      <c r="Y548" t="s">
        <v>20286</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20540</v>
      </c>
      <c r="C549" t="s">
        <v>20202</v>
      </c>
      <c r="D549" t="s">
        <v>7502</v>
      </c>
      <c r="E549" t="s">
        <v>7504</v>
      </c>
      <c r="F549" t="s">
        <v>7520</v>
      </c>
      <c r="G549" t="s">
        <v>1485</v>
      </c>
      <c r="H549" t="s">
        <v>1485</v>
      </c>
      <c r="I549" t="s">
        <v>1485</v>
      </c>
      <c r="J549" t="s">
        <v>1485</v>
      </c>
      <c r="K549" t="s">
        <v>1485</v>
      </c>
      <c r="M549" t="str" cm="1">
        <f t="array" ref="M549">LOOKUP(2,1/(C549:L549&lt;&gt;""),C549:L549)</f>
        <v>Income Male</v>
      </c>
      <c r="N549" t="s">
        <v>1485</v>
      </c>
      <c r="O549" t="s">
        <v>7523</v>
      </c>
      <c r="P549" t="s">
        <v>1485</v>
      </c>
      <c r="Q549" t="s">
        <v>1485</v>
      </c>
      <c r="R549" t="s">
        <v>1485</v>
      </c>
      <c r="S549" t="s">
        <v>1485</v>
      </c>
      <c r="T549" t="s">
        <v>1485</v>
      </c>
      <c r="U549" t="s">
        <v>1485</v>
      </c>
      <c r="V549" t="s">
        <v>1485</v>
      </c>
      <c r="W549" t="s">
        <v>1485</v>
      </c>
      <c r="X549" t="s">
        <v>1485</v>
      </c>
      <c r="Y549" t="s">
        <v>20284</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20541</v>
      </c>
      <c r="C550" t="s">
        <v>20202</v>
      </c>
      <c r="D550" t="s">
        <v>7536</v>
      </c>
      <c r="E550" t="s">
        <v>1485</v>
      </c>
      <c r="F550" t="s">
        <v>1485</v>
      </c>
      <c r="G550" t="s">
        <v>1485</v>
      </c>
      <c r="H550" t="s">
        <v>1485</v>
      </c>
      <c r="I550" t="s">
        <v>1485</v>
      </c>
      <c r="J550" t="s">
        <v>1485</v>
      </c>
      <c r="K550" t="s">
        <v>1485</v>
      </c>
      <c r="M550" t="str" cm="1">
        <f t="array" ref="M550">LOOKUP(2,1/(C550:L550&lt;&gt;""),C550:L550)</f>
        <v>Mitigation</v>
      </c>
      <c r="N550" t="s">
        <v>1485</v>
      </c>
      <c r="O550" t="s">
        <v>1485</v>
      </c>
      <c r="P550" t="s">
        <v>1485</v>
      </c>
      <c r="Q550" t="s">
        <v>1485</v>
      </c>
      <c r="R550" t="s">
        <v>1485</v>
      </c>
      <c r="S550" t="s">
        <v>1485</v>
      </c>
      <c r="T550" t="s">
        <v>1485</v>
      </c>
      <c r="U550" t="s">
        <v>1485</v>
      </c>
      <c r="V550" t="s">
        <v>1485</v>
      </c>
      <c r="W550" t="s">
        <v>1485</v>
      </c>
      <c r="X550" t="s">
        <v>1485</v>
      </c>
      <c r="Y550" t="s">
        <v>19595</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20542</v>
      </c>
      <c r="C551" t="s">
        <v>20202</v>
      </c>
      <c r="D551" t="s">
        <v>7536</v>
      </c>
      <c r="E551" t="s">
        <v>7537</v>
      </c>
      <c r="F551" t="s">
        <v>1485</v>
      </c>
      <c r="G551" t="s">
        <v>1485</v>
      </c>
      <c r="H551" t="s">
        <v>1485</v>
      </c>
      <c r="I551" t="s">
        <v>1485</v>
      </c>
      <c r="J551" t="s">
        <v>1485</v>
      </c>
      <c r="K551" t="s">
        <v>1485</v>
      </c>
      <c r="M551" t="str" cm="1">
        <f t="array" ref="M551">LOOKUP(2,1/(C551:L551&lt;&gt;""),C551:L551)</f>
        <v>Emissions</v>
      </c>
      <c r="N551" t="s">
        <v>1485</v>
      </c>
      <c r="O551" t="s">
        <v>1485</v>
      </c>
      <c r="P551" t="s">
        <v>1485</v>
      </c>
      <c r="Q551" t="s">
        <v>1485</v>
      </c>
      <c r="R551" t="s">
        <v>1485</v>
      </c>
      <c r="S551" t="s">
        <v>1485</v>
      </c>
      <c r="T551" t="s">
        <v>1485</v>
      </c>
      <c r="U551" t="s">
        <v>1485</v>
      </c>
      <c r="V551" t="s">
        <v>1485</v>
      </c>
      <c r="W551" t="s">
        <v>1485</v>
      </c>
      <c r="X551" t="s">
        <v>1485</v>
      </c>
      <c r="Y551" t="s">
        <v>19595</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20543</v>
      </c>
      <c r="C552" t="s">
        <v>20202</v>
      </c>
      <c r="D552" t="s">
        <v>7536</v>
      </c>
      <c r="E552" t="s">
        <v>7537</v>
      </c>
      <c r="F552" t="s">
        <v>7539</v>
      </c>
      <c r="G552" t="s">
        <v>1485</v>
      </c>
      <c r="H552" t="s">
        <v>1485</v>
      </c>
      <c r="I552" t="s">
        <v>1485</v>
      </c>
      <c r="J552" t="s">
        <v>1485</v>
      </c>
      <c r="K552" t="s">
        <v>1485</v>
      </c>
      <c r="M552" t="str" cm="1">
        <f t="array" ref="M552">LOOKUP(2,1/(C552:L552&lt;&gt;""),C552:L552)</f>
        <v>CO2 Equivalent Emissions</v>
      </c>
      <c r="N552" t="s">
        <v>1485</v>
      </c>
      <c r="O552" t="s">
        <v>7542</v>
      </c>
      <c r="P552" t="s">
        <v>7543</v>
      </c>
      <c r="Q552" t="s">
        <v>1485</v>
      </c>
      <c r="R552" t="s">
        <v>1485</v>
      </c>
      <c r="S552" t="s">
        <v>1485</v>
      </c>
      <c r="T552" t="s">
        <v>1485</v>
      </c>
      <c r="U552" t="s">
        <v>1485</v>
      </c>
      <c r="V552" t="s">
        <v>1485</v>
      </c>
      <c r="W552" t="s">
        <v>1485</v>
      </c>
      <c r="X552" t="s">
        <v>1485</v>
      </c>
      <c r="Y552" t="s">
        <v>20544</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20545</v>
      </c>
      <c r="C553" t="s">
        <v>20202</v>
      </c>
      <c r="D553" t="s">
        <v>7536</v>
      </c>
      <c r="E553" t="s">
        <v>7537</v>
      </c>
      <c r="F553" t="s">
        <v>7545</v>
      </c>
      <c r="G553" t="s">
        <v>1485</v>
      </c>
      <c r="H553" t="s">
        <v>1485</v>
      </c>
      <c r="I553" t="s">
        <v>1485</v>
      </c>
      <c r="J553" t="s">
        <v>1485</v>
      </c>
      <c r="K553" t="s">
        <v>1485</v>
      </c>
      <c r="M553" t="str" cm="1">
        <f t="array" ref="M553">LOOKUP(2,1/(C553:L553&lt;&gt;""),C553:L553)</f>
        <v>Methane Emissions</v>
      </c>
      <c r="N553" t="s">
        <v>1485</v>
      </c>
      <c r="O553" t="s">
        <v>7547</v>
      </c>
      <c r="P553" t="s">
        <v>1485</v>
      </c>
      <c r="Q553" t="s">
        <v>1485</v>
      </c>
      <c r="R553" t="s">
        <v>1485</v>
      </c>
      <c r="S553" t="s">
        <v>1485</v>
      </c>
      <c r="T553" t="s">
        <v>1485</v>
      </c>
      <c r="U553" t="s">
        <v>1485</v>
      </c>
      <c r="V553" t="s">
        <v>1485</v>
      </c>
      <c r="W553" t="s">
        <v>1485</v>
      </c>
      <c r="X553" t="s">
        <v>1485</v>
      </c>
      <c r="Y553" t="s">
        <v>20546</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20547</v>
      </c>
      <c r="C554" t="s">
        <v>20202</v>
      </c>
      <c r="D554" t="s">
        <v>7536</v>
      </c>
      <c r="E554" t="s">
        <v>7537</v>
      </c>
      <c r="F554" t="s">
        <v>7548</v>
      </c>
      <c r="G554" t="s">
        <v>1485</v>
      </c>
      <c r="H554" t="s">
        <v>1485</v>
      </c>
      <c r="I554" t="s">
        <v>1485</v>
      </c>
      <c r="J554" t="s">
        <v>1485</v>
      </c>
      <c r="K554" t="s">
        <v>1485</v>
      </c>
      <c r="M554" t="str" cm="1">
        <f t="array" ref="M554">LOOKUP(2,1/(C554:L554&lt;&gt;""),C554:L554)</f>
        <v>Nitrous Oxide Emissions</v>
      </c>
      <c r="N554" t="s">
        <v>1485</v>
      </c>
      <c r="O554" t="s">
        <v>7550</v>
      </c>
      <c r="P554" t="s">
        <v>1485</v>
      </c>
      <c r="Q554" t="s">
        <v>1485</v>
      </c>
      <c r="R554" t="s">
        <v>1485</v>
      </c>
      <c r="S554" t="s">
        <v>1485</v>
      </c>
      <c r="T554" t="s">
        <v>1485</v>
      </c>
      <c r="U554" t="s">
        <v>1485</v>
      </c>
      <c r="V554" t="s">
        <v>1485</v>
      </c>
      <c r="W554" t="s">
        <v>1485</v>
      </c>
      <c r="X554" t="s">
        <v>1485</v>
      </c>
      <c r="Y554" t="s">
        <v>20548</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20549</v>
      </c>
      <c r="C555" t="s">
        <v>20202</v>
      </c>
      <c r="D555" t="s">
        <v>7536</v>
      </c>
      <c r="E555" t="s">
        <v>7537</v>
      </c>
      <c r="F555" t="s">
        <v>7551</v>
      </c>
      <c r="G555" t="s">
        <v>1485</v>
      </c>
      <c r="H555" t="s">
        <v>1485</v>
      </c>
      <c r="I555" t="s">
        <v>1485</v>
      </c>
      <c r="J555" t="s">
        <v>1485</v>
      </c>
      <c r="K555" t="s">
        <v>1485</v>
      </c>
      <c r="M555" t="str" cm="1">
        <f t="array" ref="M555">LOOKUP(2,1/(C555:L555&lt;&gt;""),C555:L555)</f>
        <v>Carbon Dioxide Emissions</v>
      </c>
      <c r="N555" t="s">
        <v>1485</v>
      </c>
      <c r="O555" t="s">
        <v>7553</v>
      </c>
      <c r="P555" t="s">
        <v>1485</v>
      </c>
      <c r="Q555" t="s">
        <v>1485</v>
      </c>
      <c r="R555" t="s">
        <v>1485</v>
      </c>
      <c r="S555" t="s">
        <v>1485</v>
      </c>
      <c r="T555" t="s">
        <v>1485</v>
      </c>
      <c r="U555" t="s">
        <v>1485</v>
      </c>
      <c r="V555" t="s">
        <v>1485</v>
      </c>
      <c r="W555" t="s">
        <v>1485</v>
      </c>
      <c r="X555" t="s">
        <v>1485</v>
      </c>
      <c r="Y555" t="s">
        <v>20550</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20551</v>
      </c>
      <c r="C556" t="s">
        <v>20202</v>
      </c>
      <c r="D556" t="s">
        <v>7536</v>
      </c>
      <c r="E556" t="s">
        <v>7537</v>
      </c>
      <c r="F556" t="s">
        <v>7556</v>
      </c>
      <c r="G556" t="s">
        <v>1485</v>
      </c>
      <c r="H556" t="s">
        <v>1485</v>
      </c>
      <c r="I556" t="s">
        <v>1485</v>
      </c>
      <c r="J556" t="s">
        <v>1485</v>
      </c>
      <c r="K556" t="s">
        <v>1485</v>
      </c>
      <c r="M556" t="str" cm="1">
        <f t="array" ref="M556">LOOKUP(2,1/(C556:L556&lt;&gt;""),C556:L556)</f>
        <v>Emissions Intensity</v>
      </c>
      <c r="N556" t="s">
        <v>1485</v>
      </c>
      <c r="O556" t="s">
        <v>7558</v>
      </c>
      <c r="P556" t="s">
        <v>7559</v>
      </c>
      <c r="Q556" t="s">
        <v>1485</v>
      </c>
      <c r="R556" t="s">
        <v>1485</v>
      </c>
      <c r="S556" t="s">
        <v>1485</v>
      </c>
      <c r="T556" t="s">
        <v>1485</v>
      </c>
      <c r="U556" t="s">
        <v>1485</v>
      </c>
      <c r="V556" t="s">
        <v>1485</v>
      </c>
      <c r="W556" t="s">
        <v>1485</v>
      </c>
      <c r="X556" t="s">
        <v>1485</v>
      </c>
      <c r="Y556" t="s">
        <v>20552</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20553</v>
      </c>
      <c r="C557" t="s">
        <v>20202</v>
      </c>
      <c r="D557" t="s">
        <v>7536</v>
      </c>
      <c r="E557" t="s">
        <v>7561</v>
      </c>
      <c r="F557" t="s">
        <v>1485</v>
      </c>
      <c r="G557" t="s">
        <v>1485</v>
      </c>
      <c r="H557" t="s">
        <v>1485</v>
      </c>
      <c r="I557" t="s">
        <v>1485</v>
      </c>
      <c r="J557" t="s">
        <v>1485</v>
      </c>
      <c r="K557" t="s">
        <v>1485</v>
      </c>
      <c r="M557" t="str" cm="1">
        <f t="array" ref="M557">LOOKUP(2,1/(C557:L557&lt;&gt;""),C557:L557)</f>
        <v>Carbon Stocks</v>
      </c>
      <c r="N557" t="s">
        <v>1485</v>
      </c>
      <c r="O557" t="s">
        <v>1485</v>
      </c>
      <c r="P557" t="s">
        <v>1485</v>
      </c>
      <c r="Q557" t="s">
        <v>1485</v>
      </c>
      <c r="R557" t="s">
        <v>1485</v>
      </c>
      <c r="S557" t="s">
        <v>1485</v>
      </c>
      <c r="T557" t="s">
        <v>1485</v>
      </c>
      <c r="U557" t="s">
        <v>1485</v>
      </c>
      <c r="V557" t="s">
        <v>1485</v>
      </c>
      <c r="W557" t="s">
        <v>1485</v>
      </c>
      <c r="X557" t="s">
        <v>1485</v>
      </c>
      <c r="Y557" t="s">
        <v>19595</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ht="14.5" x14ac:dyDescent="0.35">
      <c r="A558" t="s">
        <v>1485</v>
      </c>
      <c r="B558" t="s">
        <v>20554</v>
      </c>
      <c r="C558" t="s">
        <v>20202</v>
      </c>
      <c r="D558" t="s">
        <v>7536</v>
      </c>
      <c r="E558" t="s">
        <v>7561</v>
      </c>
      <c r="F558" t="s">
        <v>7562</v>
      </c>
      <c r="G558" t="s">
        <v>1485</v>
      </c>
      <c r="H558" t="s">
        <v>1485</v>
      </c>
      <c r="I558" t="s">
        <v>1485</v>
      </c>
      <c r="J558" t="s">
        <v>1485</v>
      </c>
      <c r="K558" t="s">
        <v>1485</v>
      </c>
      <c r="M558" t="str" cm="1">
        <f t="array" ref="M558">LOOKUP(2,1/(C558:L558&lt;&gt;""),C558:L558)</f>
        <v>Soil Carbon Stocks</v>
      </c>
      <c r="N558" t="s">
        <v>1485</v>
      </c>
      <c r="O558" t="s">
        <v>20555</v>
      </c>
      <c r="P558" t="s">
        <v>20295</v>
      </c>
      <c r="Q558" t="s">
        <v>1485</v>
      </c>
      <c r="R558" t="s">
        <v>1485</v>
      </c>
      <c r="S558" t="s">
        <v>1485</v>
      </c>
      <c r="T558" t="s">
        <v>1485</v>
      </c>
      <c r="U558" t="s">
        <v>1485</v>
      </c>
      <c r="V558" t="s">
        <v>1485</v>
      </c>
      <c r="W558" t="s">
        <v>1485</v>
      </c>
      <c r="X558" t="s">
        <v>1485</v>
      </c>
      <c r="Y558" t="s">
        <v>20556</v>
      </c>
      <c r="Z558" t="s">
        <v>1485</v>
      </c>
      <c r="AA558" t="s">
        <v>1485</v>
      </c>
      <c r="AB558" t="s">
        <v>1485</v>
      </c>
      <c r="AC558" t="s">
        <v>1485</v>
      </c>
      <c r="AD558" t="str">
        <f>IFERROR(IF(COUNTIF(C558:L558,"Feed Ingredient")&gt;0,INDEX(ani_diet!U:U,MATCH(M558,ani_diet!E:E,0)),""),"")</f>
        <v/>
      </c>
      <c r="AE558" s="129" t="b">
        <f>IF(IFERROR(IF(MATCH("Feed Ingredient", AOM[[#This Row],[L1]:[L10]],0)&gt;0, TRUE, FALSE), FALSE)=TRUE,IFERROR(VLOOKUP(M558, ani_diet!D:D, 1, FALSE), "No Match"),FALSE)</f>
        <v>0</v>
      </c>
    </row>
    <row r="559" spans="1:31" ht="14.5" x14ac:dyDescent="0.35">
      <c r="A559" t="s">
        <v>1485</v>
      </c>
      <c r="B559" t="s">
        <v>20557</v>
      </c>
      <c r="C559" t="s">
        <v>20202</v>
      </c>
      <c r="D559" t="s">
        <v>7536</v>
      </c>
      <c r="E559" t="s">
        <v>7561</v>
      </c>
      <c r="F559" t="s">
        <v>20558</v>
      </c>
      <c r="G559" t="s">
        <v>1485</v>
      </c>
      <c r="H559" t="s">
        <v>1485</v>
      </c>
      <c r="I559" t="s">
        <v>1485</v>
      </c>
      <c r="J559" t="s">
        <v>1485</v>
      </c>
      <c r="K559" t="s">
        <v>1485</v>
      </c>
      <c r="M559" t="str" cm="1">
        <f t="array" ref="M559">LOOKUP(2,1/(C559:L559&lt;&gt;""),C559:L559)</f>
        <v>Total Biomass</v>
      </c>
      <c r="N559" t="s">
        <v>1485</v>
      </c>
      <c r="O559" t="s">
        <v>1485</v>
      </c>
      <c r="P559" t="s">
        <v>1485</v>
      </c>
      <c r="Q559" t="s">
        <v>1485</v>
      </c>
      <c r="R559" t="s">
        <v>1485</v>
      </c>
      <c r="S559" t="s">
        <v>1485</v>
      </c>
      <c r="T559" t="s">
        <v>1485</v>
      </c>
      <c r="U559" t="s">
        <v>1485</v>
      </c>
      <c r="V559" t="s">
        <v>1485</v>
      </c>
      <c r="W559" t="s">
        <v>1485</v>
      </c>
      <c r="X559" t="s">
        <v>1485</v>
      </c>
      <c r="Y559" t="s">
        <v>5519</v>
      </c>
      <c r="Z559" t="s">
        <v>1485</v>
      </c>
      <c r="AA559" t="s">
        <v>1485</v>
      </c>
      <c r="AB559" t="s">
        <v>1485</v>
      </c>
      <c r="AC559" t="s">
        <v>1485</v>
      </c>
      <c r="AD559" t="str">
        <f>IFERROR(IF(COUNTIF(C559:L559,"Feed Ingredient")&gt;0,INDEX(ani_diet!U:U,MATCH(M559,ani_diet!E:E,0)),""),"")</f>
        <v/>
      </c>
      <c r="AE559" s="129" t="b">
        <f>IF(IFERROR(IF(MATCH("Feed Ingredient", AOM[[#This Row],[L1]:[L10]],0)&gt;0, TRUE, FALSE), FALSE)=TRUE,IFERROR(VLOOKUP(M559, ani_diet!D:D, 1, FALSE), "No Match"),FALSE)</f>
        <v>0</v>
      </c>
    </row>
    <row r="560" spans="1:31" ht="14.5" x14ac:dyDescent="0.35">
      <c r="A560" t="s">
        <v>1485</v>
      </c>
      <c r="B560" t="s">
        <v>20559</v>
      </c>
      <c r="C560" t="s">
        <v>20202</v>
      </c>
      <c r="D560" t="s">
        <v>7536</v>
      </c>
      <c r="E560" t="s">
        <v>7561</v>
      </c>
      <c r="F560" t="s">
        <v>7567</v>
      </c>
      <c r="G560" t="s">
        <v>1485</v>
      </c>
      <c r="H560" t="s">
        <v>1485</v>
      </c>
      <c r="I560" t="s">
        <v>1485</v>
      </c>
      <c r="J560" t="s">
        <v>1485</v>
      </c>
      <c r="K560" t="s">
        <v>1485</v>
      </c>
      <c r="M560" t="str" cm="1">
        <f t="array" ref="M560">LOOKUP(2,1/(C560:L560&lt;&gt;""),C560:L560)</f>
        <v>Aboveground Carbon Biomass</v>
      </c>
      <c r="N560" t="s">
        <v>1485</v>
      </c>
      <c r="O560" t="s">
        <v>7570</v>
      </c>
      <c r="P560" t="s">
        <v>20295</v>
      </c>
      <c r="Q560" t="s">
        <v>1485</v>
      </c>
      <c r="R560" t="s">
        <v>1485</v>
      </c>
      <c r="S560" t="s">
        <v>1485</v>
      </c>
      <c r="T560" t="s">
        <v>1485</v>
      </c>
      <c r="U560" t="s">
        <v>1485</v>
      </c>
      <c r="V560" t="s">
        <v>1485</v>
      </c>
      <c r="W560" t="s">
        <v>1485</v>
      </c>
      <c r="X560" t="s">
        <v>1485</v>
      </c>
      <c r="Y560" t="s">
        <v>20560</v>
      </c>
      <c r="Z560" t="s">
        <v>1485</v>
      </c>
      <c r="AA560" t="s">
        <v>1485</v>
      </c>
      <c r="AB560" t="s">
        <v>1485</v>
      </c>
      <c r="AC560" t="s">
        <v>1485</v>
      </c>
      <c r="AD560" t="str">
        <f>IFERROR(IF(COUNTIF(C560:L560,"Feed Ingredient")&gt;0,INDEX(ani_diet!U:U,MATCH(M560,ani_diet!E:E,0)),""),"")</f>
        <v/>
      </c>
      <c r="AE560" s="129" t="b">
        <f>IF(IFERROR(IF(MATCH("Feed Ingredient", AOM[[#This Row],[L1]:[L10]],0)&gt;0, TRUE, FALSE), FALSE)=TRUE,IFERROR(VLOOKUP(M560, ani_diet!D:D, 1, FALSE), "No Match"),FALSE)</f>
        <v>0</v>
      </c>
    </row>
    <row r="561" spans="1:31" ht="14.5" x14ac:dyDescent="0.35">
      <c r="A561" t="s">
        <v>1485</v>
      </c>
      <c r="B561" t="s">
        <v>20561</v>
      </c>
      <c r="C561" t="s">
        <v>20202</v>
      </c>
      <c r="D561" t="s">
        <v>7536</v>
      </c>
      <c r="E561" t="s">
        <v>7561</v>
      </c>
      <c r="F561" t="s">
        <v>7574</v>
      </c>
      <c r="G561" t="s">
        <v>1485</v>
      </c>
      <c r="H561" t="s">
        <v>1485</v>
      </c>
      <c r="I561" t="s">
        <v>1485</v>
      </c>
      <c r="J561" t="s">
        <v>1485</v>
      </c>
      <c r="K561" t="s">
        <v>1485</v>
      </c>
      <c r="M561" t="str" cm="1">
        <f t="array" ref="M561">LOOKUP(2,1/(C561:L561&lt;&gt;""),C561:L561)</f>
        <v>Belowground Carbon Biomass</v>
      </c>
      <c r="N561" t="s">
        <v>1485</v>
      </c>
      <c r="O561" t="s">
        <v>7577</v>
      </c>
      <c r="P561" t="s">
        <v>20562</v>
      </c>
      <c r="Q561" t="s">
        <v>1485</v>
      </c>
      <c r="R561" t="s">
        <v>1485</v>
      </c>
      <c r="S561" t="s">
        <v>1485</v>
      </c>
      <c r="T561" t="s">
        <v>1485</v>
      </c>
      <c r="U561" t="s">
        <v>1485</v>
      </c>
      <c r="V561" t="s">
        <v>1485</v>
      </c>
      <c r="W561" t="s">
        <v>1485</v>
      </c>
      <c r="X561" t="s">
        <v>1485</v>
      </c>
      <c r="Y561" t="s">
        <v>20563</v>
      </c>
      <c r="Z561" t="s">
        <v>1485</v>
      </c>
      <c r="AA561" t="s">
        <v>1485</v>
      </c>
      <c r="AB561" t="s">
        <v>1485</v>
      </c>
      <c r="AC561" t="s">
        <v>1485</v>
      </c>
      <c r="AD561" t="str">
        <f>IFERROR(IF(COUNTIF(C561:L561,"Feed Ingredient")&gt;0,INDEX(ani_diet!U:U,MATCH(M561,ani_diet!E:E,0)),""),"")</f>
        <v/>
      </c>
      <c r="AE561" s="129" t="b">
        <f>IF(IFERROR(IF(MATCH("Feed Ingredient", AOM[[#This Row],[L1]:[L10]],0)&gt;0, TRUE, FALSE), FALSE)=TRUE,IFERROR(VLOOKUP(M561, ani_diet!D:D, 1, FALSE), "No Match"),FALSE)</f>
        <v>0</v>
      </c>
    </row>
    <row r="562" spans="1:31" s="129" customFormat="1" ht="14.5" x14ac:dyDescent="0.35">
      <c r="A562" s="149" t="s">
        <v>1485</v>
      </c>
      <c r="B562" s="150" t="s">
        <v>20564</v>
      </c>
      <c r="C562" s="149" t="s">
        <v>19447</v>
      </c>
      <c r="D562" s="149" t="s">
        <v>19449</v>
      </c>
      <c r="E562" s="149" t="s">
        <v>19707</v>
      </c>
      <c r="F562" s="149" t="s">
        <v>20565</v>
      </c>
      <c r="G562" s="149" t="s">
        <v>20566</v>
      </c>
      <c r="H562" s="149" t="s">
        <v>20567</v>
      </c>
      <c r="I562" s="149" t="s">
        <v>1485</v>
      </c>
      <c r="J562" s="149" t="s">
        <v>1485</v>
      </c>
      <c r="K562" s="149" t="s">
        <v>1485</v>
      </c>
      <c r="L562" s="149"/>
      <c r="M562" s="150" t="str" cm="1">
        <f t="array" ref="M562">LOOKUP(2,1/(C562:L562&lt;&gt;""),C562:L562)</f>
        <v>Ingredient name</v>
      </c>
      <c r="N562" s="149" t="s">
        <v>20568</v>
      </c>
      <c r="O562" s="149" t="s">
        <v>20569</v>
      </c>
      <c r="P562" s="149" t="s">
        <v>1485</v>
      </c>
      <c r="Q562" s="149" t="s">
        <v>1485</v>
      </c>
      <c r="R562" s="149" t="s">
        <v>20570</v>
      </c>
      <c r="S562" s="149" t="s">
        <v>1485</v>
      </c>
      <c r="T562" s="149" t="s">
        <v>1485</v>
      </c>
      <c r="U562" s="149" t="s">
        <v>1485</v>
      </c>
      <c r="V562" s="149" t="s">
        <v>1485</v>
      </c>
      <c r="W562" s="149" t="s">
        <v>1485</v>
      </c>
      <c r="X562" s="149" t="s">
        <v>1485</v>
      </c>
      <c r="Y562" s="149" t="s">
        <v>1485</v>
      </c>
      <c r="Z562" s="149" t="s">
        <v>1485</v>
      </c>
      <c r="AA562" s="149" t="s">
        <v>1485</v>
      </c>
      <c r="AB562" s="149" t="s">
        <v>1485</v>
      </c>
      <c r="AC562" s="149"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20571</v>
      </c>
      <c r="C563" s="150" t="s">
        <v>19447</v>
      </c>
      <c r="D563" s="150" t="s">
        <v>19449</v>
      </c>
      <c r="E563" s="150" t="s">
        <v>19707</v>
      </c>
      <c r="F563" s="150" t="s">
        <v>20565</v>
      </c>
      <c r="G563" s="150" t="s">
        <v>20566</v>
      </c>
      <c r="H563" s="150" t="s">
        <v>20572</v>
      </c>
      <c r="I563" s="150" t="s">
        <v>1485</v>
      </c>
      <c r="J563" s="150" t="s">
        <v>1485</v>
      </c>
      <c r="K563" s="150" t="s">
        <v>1485</v>
      </c>
      <c r="L563" s="150"/>
      <c r="M563" s="150" t="str" cm="1">
        <f t="array" ref="M563">LOOKUP(2,1/(C563:L563&lt;&gt;""),C563:L563)</f>
        <v>Ingredient part</v>
      </c>
      <c r="N563" s="150" t="s">
        <v>20573</v>
      </c>
      <c r="O563" s="150" t="s">
        <v>20574</v>
      </c>
      <c r="P563" s="150" t="s">
        <v>1485</v>
      </c>
      <c r="Q563" s="150" t="s">
        <v>1485</v>
      </c>
      <c r="R563" s="150" t="s">
        <v>20575</v>
      </c>
      <c r="S563" s="150" t="s">
        <v>1485</v>
      </c>
      <c r="T563" s="150" t="s">
        <v>1485</v>
      </c>
      <c r="U563" s="150" t="s">
        <v>1485</v>
      </c>
      <c r="V563" s="150" t="s">
        <v>1485</v>
      </c>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ht="14.5" x14ac:dyDescent="0.35">
      <c r="A564" s="150" t="s">
        <v>1485</v>
      </c>
      <c r="B564" s="150" t="s">
        <v>20576</v>
      </c>
      <c r="C564" s="150" t="s">
        <v>19447</v>
      </c>
      <c r="D564" s="150" t="s">
        <v>19449</v>
      </c>
      <c r="E564" s="150" t="s">
        <v>19707</v>
      </c>
      <c r="F564" s="150" t="s">
        <v>20565</v>
      </c>
      <c r="G564" s="150" t="s">
        <v>20566</v>
      </c>
      <c r="H564" s="150" t="s">
        <v>20577</v>
      </c>
      <c r="I564" s="150" t="s">
        <v>1485</v>
      </c>
      <c r="J564" s="150" t="s">
        <v>1485</v>
      </c>
      <c r="K564" s="150" t="s">
        <v>1485</v>
      </c>
      <c r="L564" s="150"/>
      <c r="M564" s="150" t="str" cm="1">
        <f t="array" ref="M564">LOOKUP(2,1/(C564:L564&lt;&gt;""),C564:L564)</f>
        <v>Ingredient species</v>
      </c>
      <c r="N564" s="150" t="s">
        <v>20578</v>
      </c>
      <c r="O564" s="150" t="s">
        <v>20579</v>
      </c>
      <c r="P564" s="150" t="s">
        <v>1485</v>
      </c>
      <c r="Q564" s="150" t="s">
        <v>1485</v>
      </c>
      <c r="R564" s="150" t="s">
        <v>20580</v>
      </c>
      <c r="S564" s="150" t="s">
        <v>1485</v>
      </c>
      <c r="T564" s="150" t="s">
        <v>1485</v>
      </c>
      <c r="U564" s="150" t="s">
        <v>1485</v>
      </c>
      <c r="V564" s="150" t="s">
        <v>1485</v>
      </c>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20581</v>
      </c>
      <c r="C565" s="150" t="s">
        <v>19447</v>
      </c>
      <c r="D565" s="150" t="s">
        <v>19449</v>
      </c>
      <c r="E565" s="150" t="s">
        <v>19707</v>
      </c>
      <c r="F565" s="150" t="s">
        <v>20565</v>
      </c>
      <c r="G565" s="150" t="s">
        <v>20566</v>
      </c>
      <c r="H565" s="150" t="s">
        <v>20582</v>
      </c>
      <c r="I565" s="150" t="s">
        <v>1485</v>
      </c>
      <c r="J565" s="150" t="s">
        <v>1485</v>
      </c>
      <c r="K565" s="150" t="s">
        <v>1485</v>
      </c>
      <c r="L565" s="150"/>
      <c r="M565" s="150" t="str" cm="1">
        <f t="array" ref="M565">LOOKUP(2,1/(C565:L565&lt;&gt;""),C565:L565)</f>
        <v>Ingredient proportion</v>
      </c>
      <c r="N565" s="150" t="s">
        <v>20583</v>
      </c>
      <c r="O565" s="150" t="s">
        <v>20584</v>
      </c>
      <c r="P565" s="150" t="s">
        <v>1485</v>
      </c>
      <c r="Q565" s="150" t="s">
        <v>1485</v>
      </c>
      <c r="R565" s="150" t="s">
        <v>20585</v>
      </c>
      <c r="S565" s="150" t="s">
        <v>1485</v>
      </c>
      <c r="T565" s="150" t="s">
        <v>1485</v>
      </c>
      <c r="U565" s="150" t="s">
        <v>1485</v>
      </c>
      <c r="V565" s="150" t="s">
        <v>1485</v>
      </c>
      <c r="W565" s="150" t="s">
        <v>1485</v>
      </c>
      <c r="X565" s="150" t="s">
        <v>1485</v>
      </c>
      <c r="Y565" s="150" t="s">
        <v>1485</v>
      </c>
      <c r="Z565" s="150" t="s">
        <v>1485</v>
      </c>
      <c r="AA565" s="150" t="s">
        <v>1485</v>
      </c>
      <c r="AB565" s="150" t="s">
        <v>1485</v>
      </c>
      <c r="AC565" s="150" t="s">
        <v>1485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s="129" customFormat="1" ht="14.5" x14ac:dyDescent="0.35">
      <c r="A566" s="149" t="s">
        <v>1485</v>
      </c>
      <c r="B566" s="150" t="s">
        <v>20586</v>
      </c>
      <c r="C566" s="149" t="s">
        <v>19447</v>
      </c>
      <c r="D566" s="149" t="s">
        <v>19449</v>
      </c>
      <c r="E566" s="149" t="s">
        <v>19707</v>
      </c>
      <c r="F566" s="149" t="s">
        <v>20565</v>
      </c>
      <c r="G566" s="149" t="s">
        <v>20566</v>
      </c>
      <c r="H566" s="149" t="s">
        <v>20587</v>
      </c>
      <c r="I566" t="s">
        <v>1485</v>
      </c>
      <c r="J566" t="s">
        <v>1485</v>
      </c>
      <c r="K566" s="149" t="s">
        <v>1485</v>
      </c>
      <c r="L566" s="149"/>
      <c r="M566" s="150" t="str" cm="1">
        <f t="array" ref="M566">LOOKUP(2,1/(C566:L566&lt;&gt;""),C566:L566)</f>
        <v>Ingredient source</v>
      </c>
      <c r="N566" s="149" t="s">
        <v>20588</v>
      </c>
      <c r="O566" s="149" t="s">
        <v>1485</v>
      </c>
      <c r="P566" s="149" t="s">
        <v>1485</v>
      </c>
      <c r="Q566" s="149" t="s">
        <v>1485</v>
      </c>
      <c r="R566" s="149" t="s">
        <v>1485</v>
      </c>
      <c r="S566" s="149" t="s">
        <v>1485</v>
      </c>
      <c r="T566" s="149" t="s">
        <v>1485</v>
      </c>
      <c r="U566" s="149" t="s">
        <v>1485</v>
      </c>
      <c r="V566" s="149" t="s">
        <v>1485</v>
      </c>
      <c r="W566" s="149" t="s">
        <v>1485</v>
      </c>
      <c r="X566" s="149" t="s">
        <v>1485</v>
      </c>
      <c r="Y566" s="149" t="s">
        <v>1485</v>
      </c>
      <c r="Z566" s="149" t="s">
        <v>1485</v>
      </c>
      <c r="AA566" s="149" t="s">
        <v>1485</v>
      </c>
      <c r="AB566" s="149" t="s">
        <v>1485</v>
      </c>
      <c r="AC566" s="149"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t="s">
        <v>1485</v>
      </c>
      <c r="B567" s="150" t="s">
        <v>20589</v>
      </c>
      <c r="C567" s="150" t="s">
        <v>19447</v>
      </c>
      <c r="D567" s="150" t="s">
        <v>19449</v>
      </c>
      <c r="E567" s="150" t="s">
        <v>19707</v>
      </c>
      <c r="F567" s="150" t="s">
        <v>20565</v>
      </c>
      <c r="G567" s="150" t="s">
        <v>20566</v>
      </c>
      <c r="H567" s="150" t="s">
        <v>3521</v>
      </c>
      <c r="I567" s="149" t="s">
        <v>1485</v>
      </c>
      <c r="J567" s="149" t="s">
        <v>1485</v>
      </c>
      <c r="K567" s="150" t="s">
        <v>1485</v>
      </c>
      <c r="L567" s="150"/>
      <c r="M567" s="150" t="str" cm="1">
        <f t="array" ref="M567">LOOKUP(2,1/(C567:L567&lt;&gt;""),C567:L567)</f>
        <v>Animal</v>
      </c>
      <c r="N567" s="150" t="s">
        <v>20590</v>
      </c>
      <c r="O567" s="150" t="s">
        <v>1485</v>
      </c>
      <c r="P567" s="150" t="s">
        <v>1485</v>
      </c>
      <c r="Q567" s="150" t="s">
        <v>1485</v>
      </c>
      <c r="R567" s="150" t="s">
        <v>1485</v>
      </c>
      <c r="S567" s="150" t="s">
        <v>1485</v>
      </c>
      <c r="T567" s="150" t="s">
        <v>1485</v>
      </c>
      <c r="U567" s="150"/>
      <c r="V567" s="150"/>
      <c r="W567" s="150" t="s">
        <v>1485</v>
      </c>
      <c r="X567" s="150" t="s">
        <v>1485</v>
      </c>
      <c r="Y567" s="150" t="s">
        <v>1485</v>
      </c>
      <c r="Z567" s="150" t="s">
        <v>1485</v>
      </c>
      <c r="AA567" s="150" t="s">
        <v>1485</v>
      </c>
      <c r="AB567" s="150" t="s">
        <v>1485</v>
      </c>
      <c r="AC567" s="150" t="s">
        <v>1485</v>
      </c>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t="s">
        <v>1485</v>
      </c>
      <c r="B568" s="150" t="s">
        <v>20591</v>
      </c>
      <c r="C568" s="150" t="s">
        <v>19447</v>
      </c>
      <c r="D568" s="150" t="s">
        <v>19449</v>
      </c>
      <c r="E568" s="150" t="s">
        <v>19707</v>
      </c>
      <c r="F568" s="150" t="s">
        <v>20565</v>
      </c>
      <c r="G568" s="150" t="s">
        <v>20566</v>
      </c>
      <c r="H568" s="150" t="s">
        <v>3521</v>
      </c>
      <c r="I568" s="150" t="s">
        <v>20592</v>
      </c>
      <c r="J568" s="150" t="s">
        <v>1485</v>
      </c>
      <c r="K568" s="150" t="s">
        <v>1485</v>
      </c>
      <c r="L568" s="150"/>
      <c r="M568" s="150" t="str" cm="1">
        <f t="array" ref="M568">LOOKUP(2,1/(C568:L568&lt;&gt;""),C568:L568)</f>
        <v>Blood</v>
      </c>
      <c r="N568" s="150"/>
      <c r="O568" s="150" t="s">
        <v>1485</v>
      </c>
      <c r="P568" s="150" t="s">
        <v>1485</v>
      </c>
      <c r="Q568" s="150" t="s">
        <v>1485</v>
      </c>
      <c r="R568" s="150" t="s">
        <v>1485</v>
      </c>
      <c r="S568" s="150" t="s">
        <v>1485</v>
      </c>
      <c r="T568" s="150" t="s">
        <v>1485</v>
      </c>
      <c r="U568" s="150"/>
      <c r="V568" s="150"/>
      <c r="W568" s="150" t="s">
        <v>1485</v>
      </c>
      <c r="X568" s="150" t="s">
        <v>1485</v>
      </c>
      <c r="Y568" s="150" t="s">
        <v>1485</v>
      </c>
      <c r="Z568" s="150" t="s">
        <v>1485</v>
      </c>
      <c r="AA568" s="150" t="s">
        <v>1485</v>
      </c>
      <c r="AB568" s="150" t="s">
        <v>1485</v>
      </c>
      <c r="AC568" s="150" t="s">
        <v>1485</v>
      </c>
      <c r="AD568" t="str">
        <f>IFERROR(IF(COUNTIF(C568:L568,"Feed Ingredient")&gt;0,INDEX(ani_diet!U:U,MATCH(M568,ani_diet!E:E,0)),""),"")</f>
        <v/>
      </c>
      <c r="AE568" s="129" t="str">
        <f>IF(IFERROR(IF(MATCH("Feed Ingredient", AOM[[#This Row],[L1]:[L10]],0)&gt;0, TRUE, FALSE), FALSE)=TRUE,IFERROR(VLOOKUP(M568, ani_diet!D:D, 1, FALSE), "No Match"),FALSE)</f>
        <v>Blood</v>
      </c>
    </row>
    <row r="569" spans="1:31" ht="14.5" x14ac:dyDescent="0.35">
      <c r="A569" s="150" t="s">
        <v>1485</v>
      </c>
      <c r="B569" s="150" t="s">
        <v>20593</v>
      </c>
      <c r="C569" s="150" t="s">
        <v>19447</v>
      </c>
      <c r="D569" s="150" t="s">
        <v>19449</v>
      </c>
      <c r="E569" s="150" t="s">
        <v>19707</v>
      </c>
      <c r="F569" s="150" t="s">
        <v>20565</v>
      </c>
      <c r="G569" s="150" t="s">
        <v>20566</v>
      </c>
      <c r="H569" s="150" t="s">
        <v>3521</v>
      </c>
      <c r="I569" s="150" t="s">
        <v>20592</v>
      </c>
      <c r="J569" s="150" t="s">
        <v>20594</v>
      </c>
      <c r="K569" s="150" t="s">
        <v>1485</v>
      </c>
      <c r="L569" s="150"/>
      <c r="M569" s="150" t="str" cm="1">
        <f t="array" ref="M569">LOOKUP(2,1/(C569:L569&lt;&gt;""),C569:L569)</f>
        <v>Blood Dried Ground Heated</v>
      </c>
      <c r="N569" s="150" t="s">
        <v>20595</v>
      </c>
      <c r="O569" s="150" t="s">
        <v>1485</v>
      </c>
      <c r="P569" s="150" t="s">
        <v>1485</v>
      </c>
      <c r="Q569" s="150" t="s">
        <v>1485</v>
      </c>
      <c r="R569" s="150" t="s">
        <v>1485</v>
      </c>
      <c r="S569" s="150" t="s">
        <v>1485</v>
      </c>
      <c r="T569" s="150" t="s">
        <v>1485</v>
      </c>
      <c r="U569" s="150"/>
      <c r="V569" s="150"/>
      <c r="W569" s="150" t="s">
        <v>1485</v>
      </c>
      <c r="X569" s="150" t="s">
        <v>1485</v>
      </c>
      <c r="Y569" s="150" t="s">
        <v>1485</v>
      </c>
      <c r="Z569" s="150" t="s">
        <v>1485</v>
      </c>
      <c r="AA569" s="150" t="s">
        <v>1485</v>
      </c>
      <c r="AB569" s="150" t="s">
        <v>1485</v>
      </c>
      <c r="AC569" s="150" t="s">
        <v>1485</v>
      </c>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20596</v>
      </c>
      <c r="C570" s="150" t="s">
        <v>19447</v>
      </c>
      <c r="D570" s="150" t="s">
        <v>19449</v>
      </c>
      <c r="E570" s="150" t="s">
        <v>19707</v>
      </c>
      <c r="F570" s="150" t="s">
        <v>20565</v>
      </c>
      <c r="G570" s="150" t="s">
        <v>20566</v>
      </c>
      <c r="H570" s="150" t="s">
        <v>3521</v>
      </c>
      <c r="I570" t="s">
        <v>20592</v>
      </c>
      <c r="J570" t="s">
        <v>20597</v>
      </c>
      <c r="K570" s="150" t="s">
        <v>1485</v>
      </c>
      <c r="L570" s="150"/>
      <c r="M570" s="150" t="str" cm="1">
        <f t="array" ref="M570">LOOKUP(2,1/(C570:L570&lt;&gt;""),C570:L570)</f>
        <v>Blood Ground</v>
      </c>
      <c r="N570" s="150" t="s">
        <v>20598</v>
      </c>
      <c r="O570" s="150" t="s">
        <v>1485</v>
      </c>
      <c r="P570" s="150" t="s">
        <v>1485</v>
      </c>
      <c r="Q570" s="150" t="s">
        <v>1485</v>
      </c>
      <c r="R570" s="150" t="s">
        <v>1485</v>
      </c>
      <c r="S570" s="150" t="s">
        <v>20599</v>
      </c>
      <c r="T570" s="150" t="s">
        <v>1485</v>
      </c>
      <c r="U570" s="150"/>
      <c r="V570" s="150"/>
      <c r="W570" s="150" t="s">
        <v>1485</v>
      </c>
      <c r="X570" s="150" t="s">
        <v>1485</v>
      </c>
      <c r="Y570" s="150" t="s">
        <v>1485</v>
      </c>
      <c r="Z570" s="150" t="s">
        <v>1485</v>
      </c>
      <c r="AA570" s="150" t="s">
        <v>1485</v>
      </c>
      <c r="AB570" s="150" t="s">
        <v>20600</v>
      </c>
      <c r="AC570" s="150" t="s">
        <v>20601</v>
      </c>
      <c r="AD570" t="str">
        <f>IFERROR(IF(COUNTIF(C570:L570,"Feed Ingredient")&gt;0,INDEX(ani_diet!U:U,MATCH(M570,ani_diet!E:E,0)),""),"")</f>
        <v/>
      </c>
      <c r="AE570" s="129" t="str">
        <f>IF(IFERROR(IF(MATCH("Feed Ingredient", AOM[[#This Row],[L1]:[L10]],0)&gt;0, TRUE, FALSE), FALSE)=TRUE,IFERROR(VLOOKUP(M570, ani_diet!D:D, 1, FALSE), "No Match"),FALSE)</f>
        <v>No Match</v>
      </c>
    </row>
    <row r="571" spans="1:31" ht="14.5" x14ac:dyDescent="0.35">
      <c r="A571" s="150" t="s">
        <v>1485</v>
      </c>
      <c r="B571" s="150" t="s">
        <v>20602</v>
      </c>
      <c r="C571" s="150" t="s">
        <v>19447</v>
      </c>
      <c r="D571" s="150" t="s">
        <v>19449</v>
      </c>
      <c r="E571" s="150" t="s">
        <v>19707</v>
      </c>
      <c r="F571" s="150" t="s">
        <v>20565</v>
      </c>
      <c r="G571" s="150" t="s">
        <v>20566</v>
      </c>
      <c r="H571" s="150" t="s">
        <v>3521</v>
      </c>
      <c r="I571" s="150" t="s">
        <v>5352</v>
      </c>
      <c r="J571" s="150" t="s">
        <v>1485</v>
      </c>
      <c r="K571" s="150" t="s">
        <v>1485</v>
      </c>
      <c r="L571" s="150"/>
      <c r="M571" s="150" t="str" cm="1">
        <f t="array" ref="M571">LOOKUP(2,1/(C571:L571&lt;&gt;""),C571:L571)</f>
        <v>Crustacean</v>
      </c>
      <c r="N571" s="150"/>
      <c r="O571" s="150" t="s">
        <v>1485</v>
      </c>
      <c r="P571" s="150" t="s">
        <v>1485</v>
      </c>
      <c r="Q571" s="150" t="s">
        <v>1485</v>
      </c>
      <c r="R571" s="150" t="s">
        <v>1485</v>
      </c>
      <c r="S571" s="150" t="s">
        <v>1485</v>
      </c>
      <c r="T571" s="150" t="s">
        <v>1485</v>
      </c>
      <c r="U571" s="150"/>
      <c r="V571" s="150"/>
      <c r="W571" s="150" t="s">
        <v>1485</v>
      </c>
      <c r="X571" s="150" t="s">
        <v>1485</v>
      </c>
      <c r="Y571" s="150" t="s">
        <v>1485</v>
      </c>
      <c r="Z571" s="150" t="s">
        <v>1485</v>
      </c>
      <c r="AA571" s="150" t="s">
        <v>1485</v>
      </c>
      <c r="AB571" s="150" t="s">
        <v>1485</v>
      </c>
      <c r="AC571" s="150" t="s">
        <v>1485</v>
      </c>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20603</v>
      </c>
      <c r="C572" s="150" t="s">
        <v>19447</v>
      </c>
      <c r="D572" s="150" t="s">
        <v>19449</v>
      </c>
      <c r="E572" s="150" t="s">
        <v>19707</v>
      </c>
      <c r="F572" s="150" t="s">
        <v>20565</v>
      </c>
      <c r="G572" s="150" t="s">
        <v>20566</v>
      </c>
      <c r="H572" s="150" t="s">
        <v>3521</v>
      </c>
      <c r="I572" s="150" t="s">
        <v>5352</v>
      </c>
      <c r="J572" s="150" t="s">
        <v>20604</v>
      </c>
      <c r="K572" s="150" t="s">
        <v>20605</v>
      </c>
      <c r="L572" s="150"/>
      <c r="M572" s="150" t="str" cm="1">
        <f t="array" ref="M572">LOOKUP(2,1/(C572:L572&lt;&gt;""),C572:L572)</f>
        <v>Shrimp Ground</v>
      </c>
      <c r="N572" s="150" t="s">
        <v>20606</v>
      </c>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No Match</v>
      </c>
    </row>
    <row r="573" spans="1:31" ht="14.5" x14ac:dyDescent="0.35">
      <c r="A573" s="150"/>
      <c r="B573" s="150" t="s">
        <v>20607</v>
      </c>
      <c r="C573" s="150" t="s">
        <v>19447</v>
      </c>
      <c r="D573" s="150" t="s">
        <v>19449</v>
      </c>
      <c r="E573" s="150" t="s">
        <v>19707</v>
      </c>
      <c r="F573" s="150" t="s">
        <v>20565</v>
      </c>
      <c r="G573" s="150" t="s">
        <v>20566</v>
      </c>
      <c r="H573" s="150" t="s">
        <v>3521</v>
      </c>
      <c r="I573" t="s">
        <v>5352</v>
      </c>
      <c r="J573" t="s">
        <v>20604</v>
      </c>
      <c r="K573" s="150" t="s">
        <v>20608</v>
      </c>
      <c r="L573" s="150"/>
      <c r="M573" s="150" t="str" cm="1">
        <f t="array" ref="M573">LOOKUP(2,1/(C573:L573&lt;&gt;""),C573:L573)</f>
        <v>Shrimp Heads</v>
      </c>
      <c r="N573" s="150"/>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Shrimp Heads</v>
      </c>
    </row>
    <row r="574" spans="1:31" ht="14.5" x14ac:dyDescent="0.35">
      <c r="A574" s="150"/>
      <c r="B574" s="150" t="s">
        <v>20609</v>
      </c>
      <c r="C574" s="150" t="s">
        <v>19447</v>
      </c>
      <c r="D574" s="150" t="s">
        <v>19449</v>
      </c>
      <c r="E574" s="150" t="s">
        <v>19707</v>
      </c>
      <c r="F574" s="150" t="s">
        <v>20565</v>
      </c>
      <c r="G574" s="150" t="s">
        <v>20566</v>
      </c>
      <c r="H574" s="150" t="s">
        <v>3521</v>
      </c>
      <c r="I574" s="149" t="s">
        <v>5352</v>
      </c>
      <c r="J574" s="149" t="s">
        <v>20604</v>
      </c>
      <c r="K574" s="150" t="s">
        <v>20608</v>
      </c>
      <c r="L574" s="150" t="s">
        <v>20610</v>
      </c>
      <c r="M574" s="150" t="str" cm="1">
        <f t="array" ref="M574">LOOKUP(2,1/(C574:L574&lt;&gt;""),C574:L574)</f>
        <v>Shrimp Heads Ground</v>
      </c>
      <c r="N574" s="150" t="s">
        <v>20611</v>
      </c>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t="s">
        <v>1485</v>
      </c>
      <c r="B575" s="150" t="s">
        <v>20612</v>
      </c>
      <c r="C575" s="150" t="s">
        <v>19447</v>
      </c>
      <c r="D575" s="150" t="s">
        <v>19449</v>
      </c>
      <c r="E575" s="150" t="s">
        <v>19707</v>
      </c>
      <c r="F575" s="150" t="s">
        <v>20565</v>
      </c>
      <c r="G575" s="150" t="s">
        <v>20566</v>
      </c>
      <c r="H575" s="150" t="s">
        <v>3521</v>
      </c>
      <c r="I575" s="150" t="s">
        <v>5356</v>
      </c>
      <c r="J575" s="150" t="s">
        <v>1485</v>
      </c>
      <c r="K575" s="150" t="s">
        <v>1485</v>
      </c>
      <c r="L575" s="150"/>
      <c r="M575" s="150" t="str" cm="1">
        <f t="array" ref="M575">LOOKUP(2,1/(C575:L575&lt;&gt;""),C575:L575)</f>
        <v>Fish</v>
      </c>
      <c r="N575" s="150"/>
      <c r="O575" s="150" t="s">
        <v>1485</v>
      </c>
      <c r="P575" s="150" t="s">
        <v>1485</v>
      </c>
      <c r="Q575" s="150" t="s">
        <v>1485</v>
      </c>
      <c r="R575" s="150" t="s">
        <v>1485</v>
      </c>
      <c r="S575" s="150" t="s">
        <v>1485</v>
      </c>
      <c r="T575" s="150" t="s">
        <v>1485</v>
      </c>
      <c r="U575" s="150"/>
      <c r="V575" s="150" t="s">
        <v>1485</v>
      </c>
      <c r="W575" s="150" t="s">
        <v>1485</v>
      </c>
      <c r="X575" s="150" t="s">
        <v>1485</v>
      </c>
      <c r="Y575" s="150" t="s">
        <v>1485</v>
      </c>
      <c r="Z575" s="150" t="s">
        <v>1485</v>
      </c>
      <c r="AA575" s="150" t="s">
        <v>1485</v>
      </c>
      <c r="AB575" s="150" t="s">
        <v>1485</v>
      </c>
      <c r="AC575" s="150" t="s">
        <v>1485</v>
      </c>
      <c r="AD575" t="str">
        <f>IFERROR(IF(COUNTIF(C575:L575,"Feed Ingredient")&gt;0,INDEX(ani_diet!U:U,MATCH(M575,ani_diet!E:E,0)),""),"")</f>
        <v/>
      </c>
      <c r="AE575" s="129" t="str">
        <f>IF(IFERROR(IF(MATCH("Feed Ingredient", AOM[[#This Row],[L1]:[L10]],0)&gt;0, TRUE, FALSE), FALSE)=TRUE,IFERROR(VLOOKUP(M575, ani_diet!D:D, 1, FALSE), "No Match"),FALSE)</f>
        <v>Fish</v>
      </c>
    </row>
    <row r="576" spans="1:31" ht="14.5" x14ac:dyDescent="0.35">
      <c r="A576" s="150"/>
      <c r="B576" s="150" t="s">
        <v>20613</v>
      </c>
      <c r="C576" s="150" t="s">
        <v>19447</v>
      </c>
      <c r="D576" s="150" t="s">
        <v>19449</v>
      </c>
      <c r="E576" s="150" t="s">
        <v>19707</v>
      </c>
      <c r="F576" s="150" t="s">
        <v>20565</v>
      </c>
      <c r="G576" s="150" t="s">
        <v>20566</v>
      </c>
      <c r="H576" s="150" t="s">
        <v>3521</v>
      </c>
      <c r="I576" s="150" t="s">
        <v>5356</v>
      </c>
      <c r="J576" s="150" t="s">
        <v>20614</v>
      </c>
      <c r="K576" s="150" t="s">
        <v>20615</v>
      </c>
      <c r="L576" s="150"/>
      <c r="M576" s="150" t="str" cm="1">
        <f t="array" ref="M576">LOOKUP(2,1/(C576:L576&lt;&gt;""),C576:L576)</f>
        <v>Brown Fish Ground</v>
      </c>
      <c r="N576" s="150" t="s">
        <v>20616</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20617</v>
      </c>
      <c r="C577" s="150" t="s">
        <v>19447</v>
      </c>
      <c r="D577" s="150" t="s">
        <v>19449</v>
      </c>
      <c r="E577" s="150" t="s">
        <v>19707</v>
      </c>
      <c r="F577" s="150" t="s">
        <v>20565</v>
      </c>
      <c r="G577" s="150" t="s">
        <v>20566</v>
      </c>
      <c r="H577" s="150" t="s">
        <v>3521</v>
      </c>
      <c r="I577" s="150" t="s">
        <v>5356</v>
      </c>
      <c r="J577" s="150" t="s">
        <v>20618</v>
      </c>
      <c r="K577" s="150"/>
      <c r="L577" s="150"/>
      <c r="M577" s="150" t="str" cm="1">
        <f t="array" ref="M577">LOOKUP(2,1/(C577:L577&lt;&gt;""),C577:L577)</f>
        <v>Clupeid Fish</v>
      </c>
      <c r="N577" s="150"/>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Clupeid Fish</v>
      </c>
    </row>
    <row r="578" spans="1:31" ht="14.5" x14ac:dyDescent="0.35">
      <c r="A578" s="150"/>
      <c r="B578" s="150" t="s">
        <v>20619</v>
      </c>
      <c r="C578" s="150" t="s">
        <v>19447</v>
      </c>
      <c r="D578" s="150" t="s">
        <v>19449</v>
      </c>
      <c r="E578" s="150" t="s">
        <v>19707</v>
      </c>
      <c r="F578" s="150" t="s">
        <v>20565</v>
      </c>
      <c r="G578" s="150" t="s">
        <v>20566</v>
      </c>
      <c r="H578" s="150" t="s">
        <v>3521</v>
      </c>
      <c r="I578" s="150" t="s">
        <v>5356</v>
      </c>
      <c r="J578" s="150" t="s">
        <v>20618</v>
      </c>
      <c r="K578" s="150" t="s">
        <v>20620</v>
      </c>
      <c r="L578" s="150"/>
      <c r="M578" s="150" t="str" cm="1">
        <f t="array" ref="M578">LOOKUP(2,1/(C578:L578&lt;&gt;""),C578:L578)</f>
        <v>Clupeid Fish Ground</v>
      </c>
      <c r="N578" s="150" t="s">
        <v>20621</v>
      </c>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No Match</v>
      </c>
    </row>
    <row r="579" spans="1:31" ht="14.5" x14ac:dyDescent="0.35">
      <c r="A579" s="150"/>
      <c r="B579" s="150" t="s">
        <v>20622</v>
      </c>
      <c r="C579" s="150" t="s">
        <v>19447</v>
      </c>
      <c r="D579" s="150" t="s">
        <v>19449</v>
      </c>
      <c r="E579" s="150" t="s">
        <v>19707</v>
      </c>
      <c r="F579" s="150" t="s">
        <v>20565</v>
      </c>
      <c r="G579" s="150" t="s">
        <v>20566</v>
      </c>
      <c r="H579" s="150" t="s">
        <v>3521</v>
      </c>
      <c r="I579" s="150" t="s">
        <v>5356</v>
      </c>
      <c r="J579" s="150" t="s">
        <v>20623</v>
      </c>
      <c r="K579" s="150"/>
      <c r="L579" s="150"/>
      <c r="M579" s="150" t="str" cm="1">
        <f t="array" ref="M579">LOOKUP(2,1/(C579:L579&lt;&gt;""),C579:L579)</f>
        <v>Cod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20624</v>
      </c>
      <c r="C580" s="150" t="s">
        <v>19447</v>
      </c>
      <c r="D580" s="150" t="s">
        <v>19449</v>
      </c>
      <c r="E580" s="150" t="s">
        <v>19707</v>
      </c>
      <c r="F580" s="150" t="s">
        <v>20565</v>
      </c>
      <c r="G580" s="150" t="s">
        <v>20566</v>
      </c>
      <c r="H580" s="150" t="s">
        <v>3521</v>
      </c>
      <c r="I580" s="150" t="s">
        <v>5356</v>
      </c>
      <c r="J580" s="150" t="s">
        <v>20623</v>
      </c>
      <c r="K580" s="150" t="s">
        <v>20625</v>
      </c>
      <c r="L580" s="150"/>
      <c r="M580" s="150" t="str" cm="1">
        <f t="array" ref="M580">LOOKUP(2,1/(C580:L580&lt;&gt;""),C580:L580)</f>
        <v>Cod Liver Oil</v>
      </c>
      <c r="N580" s="150"/>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Cod Liver Oil</v>
      </c>
    </row>
    <row r="581" spans="1:31" ht="14.5" x14ac:dyDescent="0.35">
      <c r="A581" s="150"/>
      <c r="B581" s="150" t="s">
        <v>20626</v>
      </c>
      <c r="C581" s="150" t="s">
        <v>19447</v>
      </c>
      <c r="D581" s="150" t="s">
        <v>19449</v>
      </c>
      <c r="E581" s="150" t="s">
        <v>19707</v>
      </c>
      <c r="F581" s="150" t="s">
        <v>20565</v>
      </c>
      <c r="G581" s="150" t="s">
        <v>20566</v>
      </c>
      <c r="H581" s="150" t="s">
        <v>3521</v>
      </c>
      <c r="I581" s="150" t="s">
        <v>5356</v>
      </c>
      <c r="J581" s="150" t="s">
        <v>20627</v>
      </c>
      <c r="K581" s="150" t="s">
        <v>20628</v>
      </c>
      <c r="L581" s="150"/>
      <c r="M581" s="150" t="str" cm="1">
        <f t="array" ref="M581">LOOKUP(2,1/(C581:L581&lt;&gt;""),C581:L581)</f>
        <v>Danish Fish Ground</v>
      </c>
      <c r="N581" s="150" t="s">
        <v>20629</v>
      </c>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20630</v>
      </c>
      <c r="C582" s="150" t="s">
        <v>19447</v>
      </c>
      <c r="D582" s="150" t="s">
        <v>19449</v>
      </c>
      <c r="E582" s="150" t="s">
        <v>19707</v>
      </c>
      <c r="F582" s="150" t="s">
        <v>20565</v>
      </c>
      <c r="G582" s="150" t="s">
        <v>20566</v>
      </c>
      <c r="H582" s="150" t="s">
        <v>3521</v>
      </c>
      <c r="I582" s="150" t="s">
        <v>5356</v>
      </c>
      <c r="J582" s="150" t="s">
        <v>20631</v>
      </c>
      <c r="K582" s="150" t="s">
        <v>20632</v>
      </c>
      <c r="L582" s="150"/>
      <c r="M582" s="150" t="str" cm="1">
        <f t="array" ref="M582">LOOKUP(2,1/(C582:L582&lt;&gt;""),C582:L582)</f>
        <v>Herring Ground</v>
      </c>
      <c r="N582" s="150" t="s">
        <v>20633</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20634</v>
      </c>
      <c r="C583" s="150" t="s">
        <v>19447</v>
      </c>
      <c r="D583" s="150" t="s">
        <v>19449</v>
      </c>
      <c r="E583" s="150" t="s">
        <v>19707</v>
      </c>
      <c r="F583" s="150" t="s">
        <v>20565</v>
      </c>
      <c r="G583" s="150" t="s">
        <v>20566</v>
      </c>
      <c r="H583" s="150" t="s">
        <v>3521</v>
      </c>
      <c r="I583" s="150" t="s">
        <v>5356</v>
      </c>
      <c r="J583" s="150" t="s">
        <v>20631</v>
      </c>
      <c r="K583" s="150"/>
      <c r="L583" s="150"/>
      <c r="M583" s="150" t="str" cm="1">
        <f t="array" ref="M583">LOOKUP(2,1/(C583:L583&lt;&gt;""),C583:L583)</f>
        <v>Herring</v>
      </c>
      <c r="N583" s="150"/>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Herring</v>
      </c>
    </row>
    <row r="584" spans="1:31" ht="14.5" x14ac:dyDescent="0.35">
      <c r="A584" s="150"/>
      <c r="B584" s="150" t="s">
        <v>20635</v>
      </c>
      <c r="C584" s="150" t="s">
        <v>19447</v>
      </c>
      <c r="D584" s="150" t="s">
        <v>19449</v>
      </c>
      <c r="E584" s="150" t="s">
        <v>19707</v>
      </c>
      <c r="F584" s="150" t="s">
        <v>20565</v>
      </c>
      <c r="G584" s="150" t="s">
        <v>20566</v>
      </c>
      <c r="H584" s="150" t="s">
        <v>3521</v>
      </c>
      <c r="I584" s="150" t="s">
        <v>5356</v>
      </c>
      <c r="J584" s="150" t="s">
        <v>20636</v>
      </c>
      <c r="K584" s="150"/>
      <c r="L584" s="150"/>
      <c r="M584" s="150" t="str" cm="1">
        <f t="array" ref="M584">LOOKUP(2,1/(C584:L584&lt;&gt;""),C584:L584)</f>
        <v>Fish Dried</v>
      </c>
      <c r="N584" s="150"/>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20637</v>
      </c>
      <c r="C585" s="150" t="s">
        <v>19447</v>
      </c>
      <c r="D585" s="150" t="s">
        <v>19449</v>
      </c>
      <c r="E585" s="150" t="s">
        <v>19707</v>
      </c>
      <c r="F585" s="150" t="s">
        <v>20565</v>
      </c>
      <c r="G585" s="150" t="s">
        <v>20566</v>
      </c>
      <c r="H585" s="150" t="s">
        <v>3521</v>
      </c>
      <c r="I585" s="150" t="s">
        <v>5356</v>
      </c>
      <c r="J585" s="150" t="s">
        <v>20638</v>
      </c>
      <c r="K585" s="150"/>
      <c r="L585" s="150"/>
      <c r="M585" s="150" t="str" cm="1">
        <f t="array" ref="M585">LOOKUP(2,1/(C585:L585&lt;&gt;""),C585:L585)</f>
        <v>Fish Ensiled</v>
      </c>
      <c r="N585" s="150" t="s">
        <v>20639</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t="s">
        <v>1485</v>
      </c>
      <c r="B586" s="150" t="s">
        <v>20640</v>
      </c>
      <c r="C586" s="150" t="s">
        <v>19447</v>
      </c>
      <c r="D586" s="150" t="s">
        <v>19449</v>
      </c>
      <c r="E586" s="150" t="s">
        <v>19707</v>
      </c>
      <c r="F586" s="150" t="s">
        <v>20565</v>
      </c>
      <c r="G586" s="150" t="s">
        <v>20566</v>
      </c>
      <c r="H586" s="150" t="s">
        <v>3521</v>
      </c>
      <c r="I586" s="150" t="s">
        <v>5356</v>
      </c>
      <c r="J586" s="150" t="s">
        <v>20641</v>
      </c>
      <c r="K586" s="150" t="s">
        <v>1485</v>
      </c>
      <c r="L586" s="150"/>
      <c r="M586" s="150" t="str" cm="1">
        <f t="array" ref="M586">LOOKUP(2,1/(C586:L586&lt;&gt;""),C586:L586)</f>
        <v>Fish Ground</v>
      </c>
      <c r="N586" s="150" t="s">
        <v>20642</v>
      </c>
      <c r="O586" s="150" t="s">
        <v>1485</v>
      </c>
      <c r="P586" s="150" t="s">
        <v>1485</v>
      </c>
      <c r="Q586" s="150" t="s">
        <v>1485</v>
      </c>
      <c r="R586" s="150" t="s">
        <v>1485</v>
      </c>
      <c r="S586" s="150" t="s">
        <v>20643</v>
      </c>
      <c r="T586" s="150" t="s">
        <v>1485</v>
      </c>
      <c r="U586" s="150"/>
      <c r="V586" s="150" t="s">
        <v>1485</v>
      </c>
      <c r="W586" s="150" t="s">
        <v>1485</v>
      </c>
      <c r="X586" s="150" t="s">
        <v>1485</v>
      </c>
      <c r="Y586" s="150" t="s">
        <v>1485</v>
      </c>
      <c r="Z586" s="150" t="s">
        <v>1485</v>
      </c>
      <c r="AA586" s="150" t="s">
        <v>1485</v>
      </c>
      <c r="AB586" s="150" t="s">
        <v>20644</v>
      </c>
      <c r="AC586" s="150" t="s">
        <v>20645</v>
      </c>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20646</v>
      </c>
      <c r="C587" s="150" t="s">
        <v>19447</v>
      </c>
      <c r="D587" s="150" t="s">
        <v>19449</v>
      </c>
      <c r="E587" s="150" t="s">
        <v>19707</v>
      </c>
      <c r="F587" s="150" t="s">
        <v>20565</v>
      </c>
      <c r="G587" s="150" t="s">
        <v>20566</v>
      </c>
      <c r="H587" s="150" t="s">
        <v>3521</v>
      </c>
      <c r="I587" s="150" t="s">
        <v>5356</v>
      </c>
      <c r="J587" s="150" t="s">
        <v>20647</v>
      </c>
      <c r="K587" s="150"/>
      <c r="L587" s="150"/>
      <c r="M587" s="150" t="str" cm="1">
        <f t="array" ref="M587">LOOKUP(2,1/(C587:L587&lt;&gt;""),C587:L587)</f>
        <v>Fish Boiled Ground</v>
      </c>
      <c r="N587" s="150" t="s">
        <v>20648</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c r="B588" s="150" t="s">
        <v>20649</v>
      </c>
      <c r="C588" s="150" t="s">
        <v>19447</v>
      </c>
      <c r="D588" s="150" t="s">
        <v>19449</v>
      </c>
      <c r="E588" s="150" t="s">
        <v>19707</v>
      </c>
      <c r="F588" s="150" t="s">
        <v>20565</v>
      </c>
      <c r="G588" s="150" t="s">
        <v>20566</v>
      </c>
      <c r="H588" s="150" t="s">
        <v>3521</v>
      </c>
      <c r="I588" s="150" t="s">
        <v>5356</v>
      </c>
      <c r="J588" s="150" t="s">
        <v>20650</v>
      </c>
      <c r="K588" s="150"/>
      <c r="L588" s="150"/>
      <c r="M588" s="150" t="str" cm="1">
        <f t="array" ref="M588">LOOKUP(2,1/(C588:L588&lt;&gt;""),C588:L588)</f>
        <v>Fish Boiled Dried Ground</v>
      </c>
      <c r="N588" s="150" t="s">
        <v>20651</v>
      </c>
      <c r="O588" s="150"/>
      <c r="P588" s="150"/>
      <c r="Q588" s="150"/>
      <c r="R588" s="150"/>
      <c r="S588" s="150"/>
      <c r="T588" s="150"/>
      <c r="U588" s="150"/>
      <c r="V588" s="150"/>
      <c r="W588" s="150"/>
      <c r="X588" s="150"/>
      <c r="Y588" s="150"/>
      <c r="Z588" s="150"/>
      <c r="AA588" s="150"/>
      <c r="AB588" s="150"/>
      <c r="AC588" s="150"/>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c r="B589" s="150" t="s">
        <v>20652</v>
      </c>
      <c r="C589" s="150" t="s">
        <v>19447</v>
      </c>
      <c r="D589" s="150" t="s">
        <v>19449</v>
      </c>
      <c r="E589" s="150" t="s">
        <v>19707</v>
      </c>
      <c r="F589" s="150" t="s">
        <v>20565</v>
      </c>
      <c r="G589" s="150" t="s">
        <v>20566</v>
      </c>
      <c r="H589" s="150" t="s">
        <v>3521</v>
      </c>
      <c r="I589" s="150" t="s">
        <v>5356</v>
      </c>
      <c r="J589" s="150" t="s">
        <v>20653</v>
      </c>
      <c r="K589" s="150"/>
      <c r="L589" s="150"/>
      <c r="M589" s="150" t="str" cm="1">
        <f t="array" ref="M589">LOOKUP(2,1/(C589:L589&lt;&gt;""),C589:L589)</f>
        <v>Fish Dried Ground</v>
      </c>
      <c r="N589" s="150" t="s">
        <v>20654</v>
      </c>
      <c r="O589" s="150"/>
      <c r="P589" s="150"/>
      <c r="Q589" s="150"/>
      <c r="R589" s="150"/>
      <c r="S589" s="150"/>
      <c r="T589" s="150"/>
      <c r="U589" s="150"/>
      <c r="V589" s="150"/>
      <c r="W589" s="150"/>
      <c r="X589" s="150"/>
      <c r="Y589" s="150"/>
      <c r="Z589" s="150"/>
      <c r="AA589" s="150"/>
      <c r="AB589" s="150"/>
      <c r="AC589" s="150"/>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c r="B590" s="150" t="s">
        <v>20655</v>
      </c>
      <c r="C590" s="150" t="s">
        <v>19447</v>
      </c>
      <c r="D590" s="150" t="s">
        <v>19449</v>
      </c>
      <c r="E590" s="150" t="s">
        <v>19707</v>
      </c>
      <c r="F590" s="150" t="s">
        <v>20565</v>
      </c>
      <c r="G590" s="150" t="s">
        <v>20566</v>
      </c>
      <c r="H590" s="150" t="s">
        <v>3521</v>
      </c>
      <c r="I590" s="150" t="s">
        <v>5356</v>
      </c>
      <c r="J590" s="150" t="s">
        <v>20656</v>
      </c>
      <c r="K590" s="150"/>
      <c r="L590" s="150"/>
      <c r="M590" s="150" t="str" cm="1">
        <f t="array" ref="M590">LOOKUP(2,1/(C590:L590&lt;&gt;""),C590:L590)</f>
        <v>Fish Dried Ground Heated</v>
      </c>
      <c r="N590" s="150" t="s">
        <v>20657</v>
      </c>
      <c r="O590" s="150"/>
      <c r="P590" s="150"/>
      <c r="Q590" s="150"/>
      <c r="R590" s="150"/>
      <c r="S590" s="150"/>
      <c r="T590" s="150"/>
      <c r="U590" s="150"/>
      <c r="V590" s="150"/>
      <c r="W590" s="150"/>
      <c r="X590" s="150"/>
      <c r="Y590" s="150"/>
      <c r="Z590" s="150"/>
      <c r="AA590" s="150"/>
      <c r="AB590" s="150"/>
      <c r="AC590" s="150"/>
      <c r="AD590" t="str">
        <f>IFERROR(IF(COUNTIF(C590:L590,"Feed Ingredient")&gt;0,INDEX(ani_diet!U:U,MATCH(M590,ani_diet!E:E,0)),""),"")</f>
        <v/>
      </c>
      <c r="AE590" s="129" t="str">
        <f>IF(IFERROR(IF(MATCH("Feed Ingredient", AOM[[#This Row],[L1]:[L10]],0)&gt;0, TRUE, FALSE), FALSE)=TRUE,IFERROR(VLOOKUP(M590, ani_diet!D:D, 1, FALSE), "No Match"),FALSE)</f>
        <v>No Match</v>
      </c>
    </row>
    <row r="591" spans="1:31" ht="14.5" x14ac:dyDescent="0.35">
      <c r="A591" s="150"/>
      <c r="B591" s="150" t="s">
        <v>20658</v>
      </c>
      <c r="C591" s="150" t="s">
        <v>19447</v>
      </c>
      <c r="D591" s="150" t="s">
        <v>19449</v>
      </c>
      <c r="E591" s="150" t="s">
        <v>19707</v>
      </c>
      <c r="F591" s="150" t="s">
        <v>20565</v>
      </c>
      <c r="G591" s="150" t="s">
        <v>20566</v>
      </c>
      <c r="H591" s="150" t="s">
        <v>3521</v>
      </c>
      <c r="I591" s="150" t="s">
        <v>5356</v>
      </c>
      <c r="J591" s="150" t="s">
        <v>20659</v>
      </c>
      <c r="K591" s="150"/>
      <c r="L591" s="150"/>
      <c r="M591" s="150" t="str" cm="1">
        <f t="array" ref="M591">LOOKUP(2,1/(C591:L591&lt;&gt;""),C591:L591)</f>
        <v>Fish Ground Roasted</v>
      </c>
      <c r="N591" s="150" t="s">
        <v>20660</v>
      </c>
      <c r="O591" s="150"/>
      <c r="P591" s="150"/>
      <c r="Q591" s="150"/>
      <c r="R591" s="150"/>
      <c r="S591" s="150"/>
      <c r="T591" s="150"/>
      <c r="U591" s="150"/>
      <c r="V591" s="150"/>
      <c r="W591" s="150"/>
      <c r="X591" s="150"/>
      <c r="Y591" s="150"/>
      <c r="Z591" s="150"/>
      <c r="AA591" s="150"/>
      <c r="AB591" s="150"/>
      <c r="AC591" s="150"/>
      <c r="AD591" t="str">
        <f>IFERROR(IF(COUNTIF(C591:L591,"Feed Ingredient")&gt;0,INDEX(ani_diet!U:U,MATCH(M591,ani_diet!E:E,0)),""),"")</f>
        <v/>
      </c>
      <c r="AE591" s="129" t="str">
        <f>IF(IFERROR(IF(MATCH("Feed Ingredient", AOM[[#This Row],[L1]:[L10]],0)&gt;0, TRUE, FALSE), FALSE)=TRUE,IFERROR(VLOOKUP(M591, ani_diet!D:D, 1, FALSE), "No Match"),FALSE)</f>
        <v>No Match</v>
      </c>
    </row>
    <row r="592" spans="1:31" ht="14.5" x14ac:dyDescent="0.35">
      <c r="A592" s="150" t="s">
        <v>1485</v>
      </c>
      <c r="B592" s="150" t="s">
        <v>20661</v>
      </c>
      <c r="C592" s="150" t="s">
        <v>19447</v>
      </c>
      <c r="D592" s="150" t="s">
        <v>19449</v>
      </c>
      <c r="E592" s="150" t="s">
        <v>19707</v>
      </c>
      <c r="F592" s="150" t="s">
        <v>20565</v>
      </c>
      <c r="G592" s="150" t="s">
        <v>20566</v>
      </c>
      <c r="H592" s="150" t="s">
        <v>3521</v>
      </c>
      <c r="I592" s="150" t="s">
        <v>5356</v>
      </c>
      <c r="J592" s="150" t="s">
        <v>20662</v>
      </c>
      <c r="K592" s="150" t="s">
        <v>1485</v>
      </c>
      <c r="L592" s="150"/>
      <c r="M592" s="150" t="str" cm="1">
        <f t="array" ref="M592">LOOKUP(2,1/(C592:L592&lt;&gt;""),C592:L592)</f>
        <v>Fish Oil</v>
      </c>
      <c r="N592" s="150"/>
      <c r="O592" s="150" t="s">
        <v>1485</v>
      </c>
      <c r="P592" s="150" t="s">
        <v>1485</v>
      </c>
      <c r="Q592" s="150" t="s">
        <v>1485</v>
      </c>
      <c r="R592" s="150" t="s">
        <v>1485</v>
      </c>
      <c r="S592" s="150" t="s">
        <v>20663</v>
      </c>
      <c r="T592" s="150" t="s">
        <v>1485</v>
      </c>
      <c r="U592" s="150"/>
      <c r="V592" s="150" t="s">
        <v>1485</v>
      </c>
      <c r="W592" s="150" t="s">
        <v>1485</v>
      </c>
      <c r="X592" s="150" t="s">
        <v>1485</v>
      </c>
      <c r="Y592" s="150" t="s">
        <v>1485</v>
      </c>
      <c r="Z592" s="150" t="s">
        <v>1485</v>
      </c>
      <c r="AA592" s="150" t="s">
        <v>1485</v>
      </c>
      <c r="AB592" s="150" t="s">
        <v>20664</v>
      </c>
      <c r="AC592" s="150" t="s">
        <v>20662</v>
      </c>
      <c r="AD592" t="str">
        <f>IFERROR(IF(COUNTIF(C592:L592,"Feed Ingredient")&gt;0,INDEX(ani_diet!U:U,MATCH(M592,ani_diet!E:E,0)),""),"")</f>
        <v/>
      </c>
      <c r="AE592" s="129" t="str">
        <f>IF(IFERROR(IF(MATCH("Feed Ingredient", AOM[[#This Row],[L1]:[L10]],0)&gt;0, TRUE, FALSE), FALSE)=TRUE,IFERROR(VLOOKUP(M592, ani_diet!D:D, 1, FALSE), "No Match"),FALSE)</f>
        <v>Fish Oil</v>
      </c>
    </row>
    <row r="593" spans="1:31" ht="14.5" x14ac:dyDescent="0.35">
      <c r="A593" s="150" t="s">
        <v>1485</v>
      </c>
      <c r="B593" s="150" t="s">
        <v>20665</v>
      </c>
      <c r="C593" s="150" t="s">
        <v>19447</v>
      </c>
      <c r="D593" s="150" t="s">
        <v>19449</v>
      </c>
      <c r="E593" s="150" t="s">
        <v>19707</v>
      </c>
      <c r="F593" s="150" t="s">
        <v>20565</v>
      </c>
      <c r="G593" s="150" t="s">
        <v>20566</v>
      </c>
      <c r="H593" s="150" t="s">
        <v>3521</v>
      </c>
      <c r="I593" s="150" t="s">
        <v>5356</v>
      </c>
      <c r="J593" s="150" t="s">
        <v>20662</v>
      </c>
      <c r="K593" s="150" t="s">
        <v>20666</v>
      </c>
      <c r="L593" s="150"/>
      <c r="M593" s="150" t="str" cm="1">
        <f t="array" ref="M593">LOOKUP(2,1/(C593:L593&lt;&gt;""),C593:L593)</f>
        <v>Fish Oil Heated</v>
      </c>
      <c r="N593" s="150"/>
      <c r="O593" s="150" t="s">
        <v>1485</v>
      </c>
      <c r="P593" s="150" t="s">
        <v>1485</v>
      </c>
      <c r="Q593" s="150" t="s">
        <v>1485</v>
      </c>
      <c r="R593" s="150" t="s">
        <v>1485</v>
      </c>
      <c r="S593" s="150" t="s">
        <v>20663</v>
      </c>
      <c r="T593" s="150" t="s">
        <v>1485</v>
      </c>
      <c r="U593" s="150"/>
      <c r="V593" s="150" t="s">
        <v>1485</v>
      </c>
      <c r="W593" s="150" t="s">
        <v>1485</v>
      </c>
      <c r="X593" s="150" t="s">
        <v>1485</v>
      </c>
      <c r="Y593" s="150" t="s">
        <v>1485</v>
      </c>
      <c r="Z593" s="150" t="s">
        <v>1485</v>
      </c>
      <c r="AA593" s="150" t="s">
        <v>1485</v>
      </c>
      <c r="AB593" s="150" t="s">
        <v>20664</v>
      </c>
      <c r="AC593" s="150" t="s">
        <v>20662</v>
      </c>
      <c r="AD593" t="str">
        <f>IFERROR(IF(COUNTIF(C593:L593,"Feed Ingredient")&gt;0,INDEX(ani_diet!U:U,MATCH(M593,ani_diet!E:E,0)),""),"")</f>
        <v/>
      </c>
      <c r="AE593" s="129" t="str">
        <f>IF(IFERROR(IF(MATCH("Feed Ingredient", AOM[[#This Row],[L1]:[L10]],0)&gt;0, TRUE, FALSE), FALSE)=TRUE,IFERROR(VLOOKUP(M593, ani_diet!D:D, 1, FALSE), "No Match"),FALSE)</f>
        <v>No Match</v>
      </c>
    </row>
    <row r="594" spans="1:31" ht="14.5" x14ac:dyDescent="0.35">
      <c r="A594" s="150" t="s">
        <v>1485</v>
      </c>
      <c r="B594" s="150" t="s">
        <v>20667</v>
      </c>
      <c r="C594" s="150" t="s">
        <v>19447</v>
      </c>
      <c r="D594" s="150" t="s">
        <v>19449</v>
      </c>
      <c r="E594" s="150" t="s">
        <v>19707</v>
      </c>
      <c r="F594" s="150" t="s">
        <v>20565</v>
      </c>
      <c r="G594" s="150" t="s">
        <v>20566</v>
      </c>
      <c r="H594" s="150" t="s">
        <v>3521</v>
      </c>
      <c r="I594" s="150" t="s">
        <v>5356</v>
      </c>
      <c r="J594" s="150" t="s">
        <v>20662</v>
      </c>
      <c r="K594" s="150" t="s">
        <v>20668</v>
      </c>
      <c r="L594" s="150"/>
      <c r="M594" s="150" t="str" cm="1">
        <f t="array" ref="M594">LOOKUP(2,1/(C594:L594&lt;&gt;""),C594:L594)</f>
        <v>Fish Oil Dried Ground Heated</v>
      </c>
      <c r="N594" s="150" t="s">
        <v>20669</v>
      </c>
      <c r="O594" s="150" t="s">
        <v>1485</v>
      </c>
      <c r="P594" s="150" t="s">
        <v>1485</v>
      </c>
      <c r="Q594" s="150" t="s">
        <v>1485</v>
      </c>
      <c r="R594" s="150" t="s">
        <v>1485</v>
      </c>
      <c r="S594" s="150" t="s">
        <v>20663</v>
      </c>
      <c r="T594" s="150" t="s">
        <v>1485</v>
      </c>
      <c r="U594" s="150"/>
      <c r="V594" s="150" t="s">
        <v>1485</v>
      </c>
      <c r="W594" s="150" t="s">
        <v>1485</v>
      </c>
      <c r="X594" s="150" t="s">
        <v>1485</v>
      </c>
      <c r="Y594" s="150" t="s">
        <v>1485</v>
      </c>
      <c r="Z594" s="150" t="s">
        <v>1485</v>
      </c>
      <c r="AA594" s="150" t="s">
        <v>1485</v>
      </c>
      <c r="AB594" s="150" t="s">
        <v>20664</v>
      </c>
      <c r="AC594" s="150" t="s">
        <v>20662</v>
      </c>
      <c r="AD594" t="str">
        <f>IFERROR(IF(COUNTIF(C594:L594,"Feed Ingredient")&gt;0,INDEX(ani_diet!U:U,MATCH(M594,ani_diet!E:E,0)),""),"")</f>
        <v/>
      </c>
      <c r="AE594" s="129" t="str">
        <f>IF(IFERROR(IF(MATCH("Feed Ingredient", AOM[[#This Row],[L1]:[L10]],0)&gt;0, TRUE, FALSE), FALSE)=TRUE,IFERROR(VLOOKUP(M594, ani_diet!D:D, 1, FALSE), "No Match"),FALSE)</f>
        <v>No Match</v>
      </c>
    </row>
    <row r="595" spans="1:31" ht="14.5" x14ac:dyDescent="0.35">
      <c r="A595" s="150" t="s">
        <v>1485</v>
      </c>
      <c r="B595" s="150" t="s">
        <v>20670</v>
      </c>
      <c r="C595" s="150" t="s">
        <v>19447</v>
      </c>
      <c r="D595" s="150" t="s">
        <v>19449</v>
      </c>
      <c r="E595" s="150" t="s">
        <v>19707</v>
      </c>
      <c r="F595" s="150" t="s">
        <v>20565</v>
      </c>
      <c r="G595" s="150" t="s">
        <v>20566</v>
      </c>
      <c r="H595" s="150" t="s">
        <v>3521</v>
      </c>
      <c r="I595" s="150" t="s">
        <v>5356</v>
      </c>
      <c r="J595" s="150" t="s">
        <v>20671</v>
      </c>
      <c r="K595" s="150" t="s">
        <v>20672</v>
      </c>
      <c r="L595" s="150"/>
      <c r="M595" s="150" t="str" cm="1">
        <f t="array" ref="M595">LOOKUP(2,1/(C595:L595&lt;&gt;""),C595:L595)</f>
        <v>Menhaden Ground</v>
      </c>
      <c r="N595" s="150" t="s">
        <v>20673</v>
      </c>
      <c r="O595" s="150" t="s">
        <v>1485</v>
      </c>
      <c r="P595" s="150" t="s">
        <v>1485</v>
      </c>
      <c r="Q595" s="150" t="s">
        <v>1485</v>
      </c>
      <c r="R595" s="150" t="s">
        <v>1485</v>
      </c>
      <c r="S595" s="150" t="s">
        <v>1485</v>
      </c>
      <c r="T595" s="150" t="s">
        <v>1485</v>
      </c>
      <c r="U595" s="150" t="s">
        <v>20674</v>
      </c>
      <c r="V595" s="150"/>
      <c r="W595" s="150" t="s">
        <v>1485</v>
      </c>
      <c r="X595" s="150" t="s">
        <v>1485</v>
      </c>
      <c r="Y595" s="150" t="s">
        <v>1485</v>
      </c>
      <c r="Z595" s="150" t="s">
        <v>1485</v>
      </c>
      <c r="AA595" s="150" t="s">
        <v>1485</v>
      </c>
      <c r="AB595" s="150" t="s">
        <v>1485</v>
      </c>
      <c r="AC595" s="150" t="s">
        <v>20675</v>
      </c>
      <c r="AD595" t="str">
        <f>IFERROR(IF(COUNTIF(C595:L595,"Feed Ingredient")&gt;0,INDEX(ani_diet!U:U,MATCH(M595,ani_diet!E:E,0)),""),"")</f>
        <v>Brevoortia</v>
      </c>
      <c r="AE595" s="129" t="str">
        <f>IF(IFERROR(IF(MATCH("Feed Ingredient", AOM[[#This Row],[L1]:[L10]],0)&gt;0, TRUE, FALSE), FALSE)=TRUE,IFERROR(VLOOKUP(M595, ani_diet!D:D, 1, FALSE), "No Match"),FALSE)</f>
        <v>No Match</v>
      </c>
    </row>
    <row r="596" spans="1:31" ht="14.5" x14ac:dyDescent="0.35">
      <c r="A596" s="150" t="s">
        <v>1485</v>
      </c>
      <c r="B596" s="150" t="s">
        <v>20676</v>
      </c>
      <c r="C596" s="150" t="s">
        <v>19447</v>
      </c>
      <c r="D596" s="150" t="s">
        <v>19449</v>
      </c>
      <c r="E596" s="150" t="s">
        <v>19707</v>
      </c>
      <c r="F596" s="150" t="s">
        <v>20565</v>
      </c>
      <c r="G596" s="150" t="s">
        <v>20566</v>
      </c>
      <c r="H596" s="150" t="s">
        <v>3521</v>
      </c>
      <c r="I596" s="150" t="s">
        <v>5356</v>
      </c>
      <c r="J596" s="150" t="s">
        <v>20677</v>
      </c>
      <c r="K596" s="150" t="s">
        <v>1485</v>
      </c>
      <c r="L596" s="150"/>
      <c r="M596" s="150" t="str" cm="1">
        <f t="array" ref="M596">LOOKUP(2,1/(C596:L596&lt;&gt;""),C596:L596)</f>
        <v>Nile Perch Fish Oil</v>
      </c>
      <c r="N596" s="150" t="s">
        <v>20678</v>
      </c>
      <c r="O596" s="150" t="s">
        <v>1485</v>
      </c>
      <c r="P596" s="150" t="s">
        <v>1485</v>
      </c>
      <c r="Q596" s="150" t="s">
        <v>1485</v>
      </c>
      <c r="R596" s="150" t="s">
        <v>1485</v>
      </c>
      <c r="S596" s="150" t="s">
        <v>1485</v>
      </c>
      <c r="T596" s="150" t="s">
        <v>1485</v>
      </c>
      <c r="U596" s="150" t="s">
        <v>20679</v>
      </c>
      <c r="V596" s="151" t="s">
        <v>20680</v>
      </c>
      <c r="W596" s="150" t="s">
        <v>1485</v>
      </c>
      <c r="X596" s="150" t="s">
        <v>1485</v>
      </c>
      <c r="Y596" s="150" t="s">
        <v>1485</v>
      </c>
      <c r="Z596" s="150" t="s">
        <v>1485</v>
      </c>
      <c r="AA596" s="150" t="s">
        <v>1485</v>
      </c>
      <c r="AB596" s="150" t="s">
        <v>1485</v>
      </c>
      <c r="AC596" s="150" t="s">
        <v>20675</v>
      </c>
      <c r="AD596" t="str">
        <f>IFERROR(IF(COUNTIF(C596:L596,"Feed Ingredient")&gt;0,INDEX(ani_diet!U:U,MATCH(M596,ani_diet!E:E,0)),""),"")</f>
        <v>Lates niloticus Oil</v>
      </c>
      <c r="AE596" s="129" t="str">
        <f>IF(IFERROR(IF(MATCH("Feed Ingredient", AOM[[#This Row],[L1]:[L10]],0)&gt;0, TRUE, FALSE), FALSE)=TRUE,IFERROR(VLOOKUP(M596, ani_diet!D:D, 1, FALSE), "No Match"),FALSE)</f>
        <v>Nile Perch Fish Oil</v>
      </c>
    </row>
    <row r="597" spans="1:31" ht="14.5" x14ac:dyDescent="0.35">
      <c r="A597" s="150"/>
      <c r="B597" s="150" t="s">
        <v>20681</v>
      </c>
      <c r="C597" s="150" t="s">
        <v>19447</v>
      </c>
      <c r="D597" s="150" t="s">
        <v>19449</v>
      </c>
      <c r="E597" s="150" t="s">
        <v>19707</v>
      </c>
      <c r="F597" s="150" t="s">
        <v>20565</v>
      </c>
      <c r="G597" s="150" t="s">
        <v>20566</v>
      </c>
      <c r="H597" s="150" t="s">
        <v>3521</v>
      </c>
      <c r="I597" s="150" t="s">
        <v>5356</v>
      </c>
      <c r="J597" s="150" t="s">
        <v>20682</v>
      </c>
      <c r="K597" s="150"/>
      <c r="L597" s="150"/>
      <c r="M597" s="150" t="str" cm="1">
        <f t="array" ref="M597">LOOKUP(2,1/(C597:L597&lt;&gt;""),C597:L597)</f>
        <v>Rainbow Trout</v>
      </c>
      <c r="N597" s="150"/>
      <c r="O597" s="150"/>
      <c r="P597" s="150"/>
      <c r="Q597" s="150"/>
      <c r="R597" s="150"/>
      <c r="S597" s="150"/>
      <c r="T597" s="150"/>
      <c r="U597" s="150" t="s">
        <v>20683</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No Match</v>
      </c>
    </row>
    <row r="598" spans="1:31" ht="14.5" x14ac:dyDescent="0.35">
      <c r="A598" s="150"/>
      <c r="B598" s="150" t="s">
        <v>20684</v>
      </c>
      <c r="C598" s="150" t="s">
        <v>19447</v>
      </c>
      <c r="D598" s="150" t="s">
        <v>19449</v>
      </c>
      <c r="E598" s="150" t="s">
        <v>19707</v>
      </c>
      <c r="F598" s="150" t="s">
        <v>20565</v>
      </c>
      <c r="G598" s="150" t="s">
        <v>20566</v>
      </c>
      <c r="H598" s="150" t="s">
        <v>3521</v>
      </c>
      <c r="I598" s="150" t="s">
        <v>5356</v>
      </c>
      <c r="J598" s="150" t="s">
        <v>20682</v>
      </c>
      <c r="K598" s="150" t="s">
        <v>20685</v>
      </c>
      <c r="L598" s="150"/>
      <c r="M598" s="150" t="str" cm="1">
        <f t="array" ref="M598">LOOKUP(2,1/(C598:L598&lt;&gt;""),C598:L598)</f>
        <v>Rainbow Trout Oil</v>
      </c>
      <c r="N598" s="150"/>
      <c r="O598" s="150"/>
      <c r="P598" s="150"/>
      <c r="Q598" s="150"/>
      <c r="R598" s="150"/>
      <c r="S598" s="150"/>
      <c r="T598" s="150"/>
      <c r="U598" s="150" t="s">
        <v>20683</v>
      </c>
      <c r="V598" s="150"/>
      <c r="W598" s="150"/>
      <c r="X598" s="150"/>
      <c r="Y598" s="150"/>
      <c r="Z598" s="150"/>
      <c r="AA598" s="150"/>
      <c r="AB598" s="150"/>
      <c r="AC598" s="150"/>
      <c r="AD598" t="str">
        <f>IFERROR(IF(COUNTIF(C598:L598,"Feed Ingredient")&gt;0,INDEX(ani_diet!U:U,MATCH(M598,ani_diet!E:E,0)),""),"")</f>
        <v/>
      </c>
      <c r="AE598" s="129" t="str">
        <f>IF(IFERROR(IF(MATCH("Feed Ingredient", AOM[[#This Row],[L1]:[L10]],0)&gt;0, TRUE, FALSE), FALSE)=TRUE,IFERROR(VLOOKUP(M598, ani_diet!D:D, 1, FALSE), "No Match"),FALSE)</f>
        <v>Rainbow Trout Oil</v>
      </c>
    </row>
    <row r="599" spans="1:31" ht="14.5" x14ac:dyDescent="0.35">
      <c r="A599" s="150"/>
      <c r="B599" s="150" t="s">
        <v>20686</v>
      </c>
      <c r="C599" s="150" t="s">
        <v>19447</v>
      </c>
      <c r="D599" s="150" t="s">
        <v>19449</v>
      </c>
      <c r="E599" s="150" t="s">
        <v>19707</v>
      </c>
      <c r="F599" s="150" t="s">
        <v>20565</v>
      </c>
      <c r="G599" s="150" t="s">
        <v>20566</v>
      </c>
      <c r="H599" s="150" t="s">
        <v>3521</v>
      </c>
      <c r="I599" s="150" t="s">
        <v>5356</v>
      </c>
      <c r="J599" s="150" t="s">
        <v>20682</v>
      </c>
      <c r="K599" s="150" t="s">
        <v>20685</v>
      </c>
      <c r="L599" s="150" t="s">
        <v>20687</v>
      </c>
      <c r="M599" s="150" t="str" cm="1">
        <f t="array" ref="M599">LOOKUP(2,1/(C599:L599&lt;&gt;""),C599:L599)</f>
        <v>Rainbow Trout Oil Ensiled</v>
      </c>
      <c r="N599" s="150" t="s">
        <v>20688</v>
      </c>
      <c r="O599" s="150"/>
      <c r="P599" s="150"/>
      <c r="Q599" s="150"/>
      <c r="R599" s="150"/>
      <c r="S599" s="150"/>
      <c r="T599" s="150"/>
      <c r="U599" s="150" t="s">
        <v>20683</v>
      </c>
      <c r="V599" s="150"/>
      <c r="W599" s="150"/>
      <c r="X599" s="150"/>
      <c r="Y599" s="150"/>
      <c r="Z599" s="150"/>
      <c r="AA599" s="150"/>
      <c r="AB599" s="150"/>
      <c r="AC599" s="150"/>
      <c r="AD599" t="str">
        <f>IFERROR(IF(COUNTIF(C599:L599,"Feed Ingredient")&gt;0,INDEX(ani_diet!U:U,MATCH(M599,ani_diet!E:E,0)),""),"")</f>
        <v>Oncorhynchus mykiss Oil</v>
      </c>
      <c r="AE599" s="129" t="str">
        <f>IF(IFERROR(IF(MATCH("Feed Ingredient", AOM[[#This Row],[L1]:[L10]],0)&gt;0, TRUE, FALSE), FALSE)=TRUE,IFERROR(VLOOKUP(M599, ani_diet!D:D, 1, FALSE), "No Match"),FALSE)</f>
        <v>No Match</v>
      </c>
    </row>
    <row r="600" spans="1:31" ht="14.5" x14ac:dyDescent="0.35">
      <c r="A600" s="150"/>
      <c r="B600" s="150" t="s">
        <v>20689</v>
      </c>
      <c r="C600" s="150" t="s">
        <v>19447</v>
      </c>
      <c r="D600" s="150" t="s">
        <v>19449</v>
      </c>
      <c r="E600" s="150" t="s">
        <v>19707</v>
      </c>
      <c r="F600" s="150" t="s">
        <v>20565</v>
      </c>
      <c r="G600" s="150" t="s">
        <v>20566</v>
      </c>
      <c r="H600" s="150" t="s">
        <v>3521</v>
      </c>
      <c r="I600" s="150" t="s">
        <v>5356</v>
      </c>
      <c r="J600" s="150" t="s">
        <v>20682</v>
      </c>
      <c r="K600" s="150" t="s">
        <v>20690</v>
      </c>
      <c r="L600" s="150" t="s">
        <v>20691</v>
      </c>
      <c r="M600" s="150" t="str" cm="1">
        <f t="array" ref="M600">LOOKUP(2,1/(C600:L600&lt;&gt;""),C600:L600)</f>
        <v>Rainbow Trout Viscera De-oiled Ensiled</v>
      </c>
      <c r="N600" s="150" t="s">
        <v>20692</v>
      </c>
      <c r="O600" s="150"/>
      <c r="P600" s="150"/>
      <c r="Q600" s="150"/>
      <c r="R600" s="150"/>
      <c r="S600" s="150"/>
      <c r="T600" s="150"/>
      <c r="U600" s="150" t="s">
        <v>20683</v>
      </c>
      <c r="V600" s="150"/>
      <c r="W600" s="150"/>
      <c r="X600" s="150"/>
      <c r="Y600" s="150"/>
      <c r="Z600" s="150"/>
      <c r="AA600" s="150"/>
      <c r="AB600" s="150"/>
      <c r="AC600" s="150"/>
      <c r="AD600" t="str">
        <f>IFERROR(IF(COUNTIF(C600:L600,"Feed Ingredient")&gt;0,INDEX(ani_diet!U:U,MATCH(M600,ani_diet!E:E,0)),""),"")</f>
        <v>Oncorhynchus mykiss Viscera</v>
      </c>
      <c r="AE600" s="129" t="str">
        <f>IF(IFERROR(IF(MATCH("Feed Ingredient", AOM[[#This Row],[L1]:[L10]],0)&gt;0, TRUE, FALSE), FALSE)=TRUE,IFERROR(VLOOKUP(M600, ani_diet!D:D, 1, FALSE), "No Match"),FALSE)</f>
        <v>No Match</v>
      </c>
    </row>
    <row r="601" spans="1:31" ht="14.5" x14ac:dyDescent="0.35">
      <c r="A601" s="150"/>
      <c r="B601" s="150" t="s">
        <v>20693</v>
      </c>
      <c r="C601" s="150" t="s">
        <v>19447</v>
      </c>
      <c r="D601" s="150" t="s">
        <v>19449</v>
      </c>
      <c r="E601" s="150" t="s">
        <v>19707</v>
      </c>
      <c r="F601" s="150" t="s">
        <v>20565</v>
      </c>
      <c r="G601" s="150" t="s">
        <v>20566</v>
      </c>
      <c r="H601" s="150" t="s">
        <v>3521</v>
      </c>
      <c r="I601" s="150" t="s">
        <v>5356</v>
      </c>
      <c r="J601" s="150" t="s">
        <v>20694</v>
      </c>
      <c r="K601" s="150"/>
      <c r="L601" s="150"/>
      <c r="M601" s="150" t="str" cm="1">
        <f t="array" ref="M601">LOOKUP(2,1/(C601:L601&lt;&gt;""),C601:L601)</f>
        <v>Rastrineobola argentea</v>
      </c>
      <c r="N601" s="150"/>
      <c r="O601" s="150"/>
      <c r="P601" s="150"/>
      <c r="Q601" s="150"/>
      <c r="R601" s="150"/>
      <c r="S601" s="150"/>
      <c r="T601" s="150"/>
      <c r="U601" s="150" t="s">
        <v>20694</v>
      </c>
      <c r="V601" s="150"/>
      <c r="W601" s="150"/>
      <c r="X601" s="150"/>
      <c r="Y601" s="150"/>
      <c r="Z601" s="150"/>
      <c r="AA601" s="150"/>
      <c r="AB601" s="150"/>
      <c r="AC601" s="150"/>
      <c r="AD601" t="str">
        <f>IFERROR(IF(COUNTIF(C601:L601,"Feed Ingredient")&gt;0,INDEX(ani_diet!U:U,MATCH(M601,ani_diet!E:E,0)),""),"")</f>
        <v>Rastrineobola argentea</v>
      </c>
      <c r="AE601" s="129" t="str">
        <f>IF(IFERROR(IF(MATCH("Feed Ingredient", AOM[[#This Row],[L1]:[L10]],0)&gt;0, TRUE, FALSE), FALSE)=TRUE,IFERROR(VLOOKUP(M601, ani_diet!D:D, 1, FALSE), "No Match"),FALSE)</f>
        <v>Rastrineobola argentea</v>
      </c>
    </row>
    <row r="602" spans="1:31" ht="14.5" x14ac:dyDescent="0.35">
      <c r="A602" s="150"/>
      <c r="B602" s="150" t="s">
        <v>20695</v>
      </c>
      <c r="C602" s="150" t="s">
        <v>19447</v>
      </c>
      <c r="D602" s="150" t="s">
        <v>19449</v>
      </c>
      <c r="E602" s="150" t="s">
        <v>19707</v>
      </c>
      <c r="F602" s="150" t="s">
        <v>20565</v>
      </c>
      <c r="G602" s="150" t="s">
        <v>20566</v>
      </c>
      <c r="H602" s="150" t="s">
        <v>3521</v>
      </c>
      <c r="I602" s="150" t="s">
        <v>5356</v>
      </c>
      <c r="J602" s="150" t="s">
        <v>20696</v>
      </c>
      <c r="K602" s="150"/>
      <c r="L602" s="150"/>
      <c r="M602" s="150" t="str" cm="1">
        <f t="array" ref="M602">LOOKUP(2,1/(C602:L602&lt;&gt;""),C602:L602)</f>
        <v>Sardine</v>
      </c>
      <c r="N602" s="150"/>
      <c r="O602" s="150"/>
      <c r="P602" s="150"/>
      <c r="Q602" s="150"/>
      <c r="R602" s="150"/>
      <c r="S602" s="150"/>
      <c r="T602" s="150"/>
      <c r="U602" s="150" t="s">
        <v>20697</v>
      </c>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Sardine</v>
      </c>
    </row>
    <row r="603" spans="1:31" ht="14.5" x14ac:dyDescent="0.35">
      <c r="A603" s="150"/>
      <c r="B603" s="150" t="s">
        <v>20698</v>
      </c>
      <c r="C603" s="150" t="s">
        <v>19447</v>
      </c>
      <c r="D603" s="150" t="s">
        <v>19449</v>
      </c>
      <c r="E603" s="150" t="s">
        <v>19707</v>
      </c>
      <c r="F603" s="150" t="s">
        <v>20565</v>
      </c>
      <c r="G603" s="150" t="s">
        <v>20566</v>
      </c>
      <c r="H603" s="150" t="s">
        <v>3521</v>
      </c>
      <c r="I603" s="150" t="s">
        <v>5356</v>
      </c>
      <c r="J603" s="150" t="s">
        <v>20696</v>
      </c>
      <c r="K603" s="150" t="s">
        <v>20699</v>
      </c>
      <c r="L603" s="150"/>
      <c r="M603" s="150" t="str" cm="1">
        <f t="array" ref="M603">LOOKUP(2,1/(C603:L603&lt;&gt;""),C603:L603)</f>
        <v>Sardine Ground</v>
      </c>
      <c r="N603" s="150" t="s">
        <v>20700</v>
      </c>
      <c r="O603" s="150"/>
      <c r="P603" s="150"/>
      <c r="Q603" s="150"/>
      <c r="R603" s="150"/>
      <c r="S603" s="150"/>
      <c r="T603" s="150"/>
      <c r="U603" s="150" t="s">
        <v>20697</v>
      </c>
      <c r="V603" s="150"/>
      <c r="W603" s="150"/>
      <c r="X603" s="150"/>
      <c r="Y603" s="150"/>
      <c r="Z603" s="150"/>
      <c r="AA603" s="150"/>
      <c r="AB603" s="150"/>
      <c r="AC603" s="150"/>
      <c r="AD603" t="str">
        <f>IFERROR(IF(COUNTIF(C603:L603,"Feed Ingredient")&gt;0,INDEX(ani_diet!U:U,MATCH(M603,ani_diet!E:E,0)),""),"")</f>
        <v>Sardina pilchardus</v>
      </c>
      <c r="AE603" s="129" t="str">
        <f>IF(IFERROR(IF(MATCH("Feed Ingredient", AOM[[#This Row],[L1]:[L10]],0)&gt;0, TRUE, FALSE), FALSE)=TRUE,IFERROR(VLOOKUP(M603, ani_diet!D:D, 1, FALSE), "No Match"),FALSE)</f>
        <v>No Match</v>
      </c>
    </row>
    <row r="604" spans="1:31" ht="14.5" x14ac:dyDescent="0.35">
      <c r="A604" s="150"/>
      <c r="B604" s="150" t="s">
        <v>20701</v>
      </c>
      <c r="C604" s="150" t="s">
        <v>19447</v>
      </c>
      <c r="D604" s="150" t="s">
        <v>19449</v>
      </c>
      <c r="E604" s="150" t="s">
        <v>19707</v>
      </c>
      <c r="F604" s="150" t="s">
        <v>20565</v>
      </c>
      <c r="G604" s="150" t="s">
        <v>20566</v>
      </c>
      <c r="H604" s="150" t="s">
        <v>3521</v>
      </c>
      <c r="I604" s="150" t="s">
        <v>5356</v>
      </c>
      <c r="J604" s="150" t="s">
        <v>20702</v>
      </c>
      <c r="K604" s="150"/>
      <c r="L604" s="150"/>
      <c r="M604" s="150" t="str" cm="1">
        <f t="array" ref="M604">LOOKUP(2,1/(C604:L604&lt;&gt;""),C604:L604)</f>
        <v xml:space="preserve">Trout </v>
      </c>
      <c r="N604" s="150" t="s">
        <v>20703</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20704</v>
      </c>
      <c r="C605" s="150" t="s">
        <v>19447</v>
      </c>
      <c r="D605" s="150" t="s">
        <v>19449</v>
      </c>
      <c r="E605" s="150" t="s">
        <v>19707</v>
      </c>
      <c r="F605" s="150" t="s">
        <v>20565</v>
      </c>
      <c r="G605" s="150" t="s">
        <v>20566</v>
      </c>
      <c r="H605" s="150" t="s">
        <v>3521</v>
      </c>
      <c r="I605" s="150" t="s">
        <v>5356</v>
      </c>
      <c r="J605" s="150" t="s">
        <v>20702</v>
      </c>
      <c r="K605" s="150" t="s">
        <v>20705</v>
      </c>
      <c r="L605" s="150"/>
      <c r="M605" s="150" t="str" cm="1">
        <f t="array" ref="M605">LOOKUP(2,1/(C605:L605&lt;&gt;""),C605:L605)</f>
        <v>Trout Ensiled</v>
      </c>
      <c r="N605" s="150" t="s">
        <v>20706</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c r="B606" s="150" t="s">
        <v>20707</v>
      </c>
      <c r="C606" s="150" t="s">
        <v>19447</v>
      </c>
      <c r="D606" s="150" t="s">
        <v>19449</v>
      </c>
      <c r="E606" s="150" t="s">
        <v>19707</v>
      </c>
      <c r="F606" s="150" t="s">
        <v>20565</v>
      </c>
      <c r="G606" s="150" t="s">
        <v>20566</v>
      </c>
      <c r="H606" s="150" t="s">
        <v>3521</v>
      </c>
      <c r="I606" s="150" t="s">
        <v>5356</v>
      </c>
      <c r="J606" s="150" t="s">
        <v>20702</v>
      </c>
      <c r="K606" s="150" t="s">
        <v>20708</v>
      </c>
      <c r="L606" s="150"/>
      <c r="M606" s="150" t="str" cm="1">
        <f t="array" ref="M606">LOOKUP(2,1/(C606:L606&lt;&gt;""),C606:L606)</f>
        <v>Trout Oil</v>
      </c>
      <c r="N606" s="150" t="s">
        <v>20709</v>
      </c>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Trout Oil</v>
      </c>
    </row>
    <row r="607" spans="1:31" ht="14.5" x14ac:dyDescent="0.35">
      <c r="A607" s="150"/>
      <c r="B607" s="150" t="s">
        <v>20710</v>
      </c>
      <c r="C607" s="150" t="s">
        <v>19447</v>
      </c>
      <c r="D607" s="150" t="s">
        <v>19449</v>
      </c>
      <c r="E607" s="150" t="s">
        <v>19707</v>
      </c>
      <c r="F607" s="150" t="s">
        <v>20565</v>
      </c>
      <c r="G607" s="150" t="s">
        <v>20566</v>
      </c>
      <c r="H607" s="150" t="s">
        <v>3521</v>
      </c>
      <c r="I607" s="150" t="s">
        <v>5356</v>
      </c>
      <c r="J607" s="150" t="s">
        <v>20702</v>
      </c>
      <c r="K607" s="150" t="s">
        <v>20708</v>
      </c>
      <c r="L607" s="150" t="s">
        <v>20711</v>
      </c>
      <c r="M607" s="150" t="str" cm="1">
        <f t="array" ref="M607">LOOKUP(2,1/(C607:L607&lt;&gt;""),C607:L607)</f>
        <v>Trout Oil Ensiled</v>
      </c>
      <c r="N607" s="150" t="s">
        <v>20708</v>
      </c>
      <c r="O607" s="150"/>
      <c r="P607" s="150"/>
      <c r="Q607" s="150"/>
      <c r="R607" s="150"/>
      <c r="S607" s="150"/>
      <c r="T607" s="150"/>
      <c r="U607" s="150"/>
      <c r="V607" s="150"/>
      <c r="W607" s="150"/>
      <c r="X607" s="150"/>
      <c r="Y607" s="150"/>
      <c r="Z607" s="150"/>
      <c r="AA607" s="150"/>
      <c r="AB607" s="150"/>
      <c r="AC607" s="150"/>
      <c r="AD607" t="str">
        <f>IFERROR(IF(COUNTIF(C607:L607,"Feed Ingredient")&gt;0,INDEX(ani_diet!U:U,MATCH(M607,ani_diet!E:E,0)),""),"")</f>
        <v/>
      </c>
      <c r="AE607" s="129" t="str">
        <f>IF(IFERROR(IF(MATCH("Feed Ingredient", AOM[[#This Row],[L1]:[L10]],0)&gt;0, TRUE, FALSE), FALSE)=TRUE,IFERROR(VLOOKUP(M607, ani_diet!D:D, 1, FALSE), "No Match"),FALSE)</f>
        <v>No Match</v>
      </c>
    </row>
    <row r="608" spans="1:31" ht="14.5" x14ac:dyDescent="0.35">
      <c r="A608" s="150"/>
      <c r="B608" s="150" t="s">
        <v>20712</v>
      </c>
      <c r="C608" s="150" t="s">
        <v>19447</v>
      </c>
      <c r="D608" s="150" t="s">
        <v>19449</v>
      </c>
      <c r="E608" s="150" t="s">
        <v>19707</v>
      </c>
      <c r="F608" s="150" t="s">
        <v>20565</v>
      </c>
      <c r="G608" s="150" t="s">
        <v>20566</v>
      </c>
      <c r="H608" s="150" t="s">
        <v>3521</v>
      </c>
      <c r="I608" s="150" t="s">
        <v>5356</v>
      </c>
      <c r="J608" s="150" t="s">
        <v>20713</v>
      </c>
      <c r="K608" s="150"/>
      <c r="L608" s="150"/>
      <c r="M608" s="150" t="str" cm="1">
        <f t="array" ref="M608">LOOKUP(2,1/(C608:L608&lt;&gt;""),C608:L608)</f>
        <v>Tuna</v>
      </c>
      <c r="N608" s="150"/>
      <c r="O608" s="150"/>
      <c r="P608" s="150"/>
      <c r="Q608" s="150"/>
      <c r="R608" s="150"/>
      <c r="S608" s="150"/>
      <c r="T608" s="150"/>
      <c r="U608" s="150"/>
      <c r="V608" s="150"/>
      <c r="W608" s="150"/>
      <c r="X608" s="150"/>
      <c r="Y608" s="150"/>
      <c r="Z608" s="150"/>
      <c r="AA608" s="150"/>
      <c r="AB608" s="150"/>
      <c r="AC608" s="150"/>
      <c r="AD608" t="str">
        <f>IFERROR(IF(COUNTIF(C608:L608,"Feed Ingredient")&gt;0,INDEX(ani_diet!U:U,MATCH(M608,ani_diet!E:E,0)),""),"")</f>
        <v/>
      </c>
      <c r="AE608" s="129" t="str">
        <f>IF(IFERROR(IF(MATCH("Feed Ingredient", AOM[[#This Row],[L1]:[L10]],0)&gt;0, TRUE, FALSE), FALSE)=TRUE,IFERROR(VLOOKUP(M608, ani_diet!D:D, 1, FALSE), "No Match"),FALSE)</f>
        <v>Tuna</v>
      </c>
    </row>
    <row r="609" spans="1:31" ht="14.5" x14ac:dyDescent="0.35">
      <c r="A609" s="150"/>
      <c r="B609" s="150" t="s">
        <v>20714</v>
      </c>
      <c r="C609" s="150" t="s">
        <v>19447</v>
      </c>
      <c r="D609" s="150" t="s">
        <v>19449</v>
      </c>
      <c r="E609" s="150" t="s">
        <v>19707</v>
      </c>
      <c r="F609" s="150" t="s">
        <v>20565</v>
      </c>
      <c r="G609" s="150" t="s">
        <v>20566</v>
      </c>
      <c r="H609" s="150" t="s">
        <v>3521</v>
      </c>
      <c r="I609" s="150" t="s">
        <v>5356</v>
      </c>
      <c r="J609" s="150" t="s">
        <v>20713</v>
      </c>
      <c r="K609" s="150" t="s">
        <v>20715</v>
      </c>
      <c r="L609" s="150"/>
      <c r="M609" s="150" t="str" cm="1">
        <f t="array" ref="M609">LOOKUP(2,1/(C609:L609&lt;&gt;""),C609:L609)</f>
        <v>Tuna Waste Ground</v>
      </c>
      <c r="N609" s="150" t="s">
        <v>20716</v>
      </c>
      <c r="O609" s="150"/>
      <c r="P609" s="150"/>
      <c r="Q609" s="150"/>
      <c r="R609" s="150"/>
      <c r="S609" s="150"/>
      <c r="T609" s="150"/>
      <c r="U609" s="150"/>
      <c r="V609" s="150"/>
      <c r="W609" s="150"/>
      <c r="X609" s="150"/>
      <c r="Y609" s="150"/>
      <c r="Z609" s="150"/>
      <c r="AA609" s="150"/>
      <c r="AB609" s="150"/>
      <c r="AC609" s="150"/>
      <c r="AD609" t="str">
        <f>IFERROR(IF(COUNTIF(C609:L609,"Feed Ingredient")&gt;0,INDEX(ani_diet!U:U,MATCH(M609,ani_diet!E:E,0)),""),"")</f>
        <v/>
      </c>
      <c r="AE609" s="129" t="str">
        <f>IF(IFERROR(IF(MATCH("Feed Ingredient", AOM[[#This Row],[L1]:[L10]],0)&gt;0, TRUE, FALSE), FALSE)=TRUE,IFERROR(VLOOKUP(M609, ani_diet!D:D, 1, FALSE), "No Match"),FALSE)</f>
        <v>No Match</v>
      </c>
    </row>
    <row r="610" spans="1:31" ht="14.5" x14ac:dyDescent="0.35">
      <c r="A610" s="150"/>
      <c r="B610" s="150" t="s">
        <v>20717</v>
      </c>
      <c r="C610" s="150" t="s">
        <v>19447</v>
      </c>
      <c r="D610" s="150" t="s">
        <v>19449</v>
      </c>
      <c r="E610" s="150" t="s">
        <v>19707</v>
      </c>
      <c r="F610" s="150" t="s">
        <v>20565</v>
      </c>
      <c r="G610" s="150" t="s">
        <v>20566</v>
      </c>
      <c r="H610" s="150" t="s">
        <v>3521</v>
      </c>
      <c r="I610" s="150" t="s">
        <v>5356</v>
      </c>
      <c r="J610" s="150" t="s">
        <v>20713</v>
      </c>
      <c r="K610" s="150" t="s">
        <v>20718</v>
      </c>
      <c r="L610" s="150"/>
      <c r="M610" s="150" t="str" cm="1">
        <f t="array" ref="M610">LOOKUP(2,1/(C610:L610&lt;&gt;""),C610:L610)</f>
        <v>Tuna Ground</v>
      </c>
      <c r="N610" s="150" t="s">
        <v>20719</v>
      </c>
      <c r="O610" s="150"/>
      <c r="P610" s="150"/>
      <c r="Q610" s="150"/>
      <c r="R610" s="150"/>
      <c r="S610" s="150"/>
      <c r="T610" s="150"/>
      <c r="U610" s="150"/>
      <c r="V610" s="150"/>
      <c r="W610" s="150"/>
      <c r="X610" s="150"/>
      <c r="Y610" s="150"/>
      <c r="Z610" s="150"/>
      <c r="AA610" s="150"/>
      <c r="AB610" s="150"/>
      <c r="AC610" s="150"/>
      <c r="AD610" t="str">
        <f>IFERROR(IF(COUNTIF(C610:L610,"Feed Ingredient")&gt;0,INDEX(ani_diet!U:U,MATCH(M610,ani_diet!E:E,0)),""),"")</f>
        <v/>
      </c>
      <c r="AE610" s="129" t="str">
        <f>IF(IFERROR(IF(MATCH("Feed Ingredient", AOM[[#This Row],[L1]:[L10]],0)&gt;0, TRUE, FALSE), FALSE)=TRUE,IFERROR(VLOOKUP(M610, ani_diet!D:D, 1, FALSE), "No Match"),FALSE)</f>
        <v>No Match</v>
      </c>
    </row>
    <row r="611" spans="1:31" ht="14.5" x14ac:dyDescent="0.35">
      <c r="A611" s="150" t="s">
        <v>1485</v>
      </c>
      <c r="B611" s="150" t="s">
        <v>20720</v>
      </c>
      <c r="C611" s="150" t="s">
        <v>19447</v>
      </c>
      <c r="D611" s="150" t="s">
        <v>19449</v>
      </c>
      <c r="E611" s="150" t="s">
        <v>19707</v>
      </c>
      <c r="F611" s="150" t="s">
        <v>20565</v>
      </c>
      <c r="G611" s="150" t="s">
        <v>20566</v>
      </c>
      <c r="H611" s="150" t="s">
        <v>3521</v>
      </c>
      <c r="I611" s="150" t="s">
        <v>20721</v>
      </c>
      <c r="J611" s="150" t="s">
        <v>1485</v>
      </c>
      <c r="K611" s="150" t="s">
        <v>1485</v>
      </c>
      <c r="L611" s="150"/>
      <c r="M611" s="150" t="str" cm="1">
        <f t="array" ref="M611">LOOKUP(2,1/(C611:L611&lt;&gt;""),C611:L611)</f>
        <v>Insect</v>
      </c>
      <c r="N611" s="150"/>
      <c r="O611" s="150" t="s">
        <v>1485</v>
      </c>
      <c r="P611" s="150" t="s">
        <v>1485</v>
      </c>
      <c r="Q611" s="150" t="s">
        <v>1485</v>
      </c>
      <c r="R611" s="150" t="s">
        <v>1485</v>
      </c>
      <c r="S611" s="150" t="s">
        <v>1485</v>
      </c>
      <c r="T611" s="150" t="s">
        <v>1485</v>
      </c>
      <c r="U611" s="150"/>
      <c r="V611" s="150" t="s">
        <v>20722</v>
      </c>
      <c r="W611" s="150" t="s">
        <v>1485</v>
      </c>
      <c r="X611" s="150" t="s">
        <v>1485</v>
      </c>
      <c r="Y611" s="150" t="s">
        <v>1485</v>
      </c>
      <c r="Z611" s="150" t="s">
        <v>1485</v>
      </c>
      <c r="AA611" s="150" t="s">
        <v>1485</v>
      </c>
      <c r="AB611" s="150" t="s">
        <v>1485</v>
      </c>
      <c r="AC611" s="150" t="s">
        <v>1485</v>
      </c>
      <c r="AD611" t="str">
        <f>IFERROR(IF(COUNTIF(C611:L611,"Feed Ingredient")&gt;0,INDEX(ani_diet!U:U,MATCH(M611,ani_diet!E:E,0)),""),"")</f>
        <v/>
      </c>
      <c r="AE611" s="129" t="str">
        <f>IF(IFERROR(IF(MATCH("Feed Ingredient", AOM[[#This Row],[L1]:[L10]],0)&gt;0, TRUE, FALSE), FALSE)=TRUE,IFERROR(VLOOKUP(M611, ani_diet!D:D, 1, FALSE), "No Match"),FALSE)</f>
        <v>No Match</v>
      </c>
    </row>
    <row r="612" spans="1:31" ht="14.5" x14ac:dyDescent="0.35">
      <c r="A612" s="150" t="s">
        <v>1485</v>
      </c>
      <c r="B612" s="150" t="s">
        <v>20723</v>
      </c>
      <c r="C612" s="150" t="s">
        <v>19447</v>
      </c>
      <c r="D612" s="150" t="s">
        <v>19449</v>
      </c>
      <c r="E612" s="150" t="s">
        <v>19707</v>
      </c>
      <c r="F612" s="150" t="s">
        <v>20565</v>
      </c>
      <c r="G612" s="150" t="s">
        <v>20566</v>
      </c>
      <c r="H612" s="150" t="s">
        <v>3521</v>
      </c>
      <c r="I612" s="150" t="s">
        <v>20721</v>
      </c>
      <c r="J612" s="150" t="s">
        <v>20724</v>
      </c>
      <c r="K612" s="150" t="s">
        <v>1485</v>
      </c>
      <c r="L612" s="150"/>
      <c r="M612" s="150" t="str" cm="1">
        <f t="array" ref="M612">LOOKUP(2,1/(C612:L612&lt;&gt;""),C612:L612)</f>
        <v>African Palm Larvae</v>
      </c>
      <c r="N612" s="150" t="s">
        <v>20725</v>
      </c>
      <c r="O612" s="150" t="s">
        <v>1485</v>
      </c>
      <c r="P612" s="150" t="s">
        <v>1485</v>
      </c>
      <c r="Q612" s="150" t="s">
        <v>1485</v>
      </c>
      <c r="R612" s="150" t="s">
        <v>1485</v>
      </c>
      <c r="S612" s="150" t="s">
        <v>1485</v>
      </c>
      <c r="T612" s="150" t="s">
        <v>1485</v>
      </c>
      <c r="U612" s="150" t="s">
        <v>20726</v>
      </c>
      <c r="V612" s="150" t="s">
        <v>1485</v>
      </c>
      <c r="W612" s="150" t="s">
        <v>1485</v>
      </c>
      <c r="X612" s="150" t="s">
        <v>1485</v>
      </c>
      <c r="Y612" s="150" t="s">
        <v>1485</v>
      </c>
      <c r="Z612" s="150" t="s">
        <v>1485</v>
      </c>
      <c r="AA612" s="150" t="s">
        <v>1485</v>
      </c>
      <c r="AB612" s="150" t="s">
        <v>1485</v>
      </c>
      <c r="AC612" s="150" t="s">
        <v>20727</v>
      </c>
      <c r="AD612" t="str">
        <f>IFERROR(IF(COUNTIF(C612:L612,"Feed Ingredient")&gt;0,INDEX(ani_diet!U:U,MATCH(M612,ani_diet!E:E,0)),""),"")</f>
        <v>Rhynchophorus phoenicisis</v>
      </c>
      <c r="AE612" s="129" t="str">
        <f>IF(IFERROR(IF(MATCH("Feed Ingredient", AOM[[#This Row],[L1]:[L10]],0)&gt;0, TRUE, FALSE), FALSE)=TRUE,IFERROR(VLOOKUP(M612, ani_diet!D:D, 1, FALSE), "No Match"),FALSE)</f>
        <v>African Palm Larvae</v>
      </c>
    </row>
    <row r="613" spans="1:31" ht="14.5" x14ac:dyDescent="0.35">
      <c r="A613" s="150" t="s">
        <v>1485</v>
      </c>
      <c r="B613" s="150" t="s">
        <v>20728</v>
      </c>
      <c r="C613" s="150" t="s">
        <v>19447</v>
      </c>
      <c r="D613" s="150" t="s">
        <v>19449</v>
      </c>
      <c r="E613" s="150" t="s">
        <v>19707</v>
      </c>
      <c r="F613" s="150" t="s">
        <v>20565</v>
      </c>
      <c r="G613" s="150" t="s">
        <v>20566</v>
      </c>
      <c r="H613" s="150" t="s">
        <v>3521</v>
      </c>
      <c r="I613" s="150" t="s">
        <v>20721</v>
      </c>
      <c r="J613" s="150" t="s">
        <v>20724</v>
      </c>
      <c r="K613" s="150" t="s">
        <v>20729</v>
      </c>
      <c r="L613" s="150"/>
      <c r="M613" s="150" t="str" cm="1">
        <f t="array" ref="M613">LOOKUP(2,1/(C613:L613&lt;&gt;""),C613:L613)</f>
        <v>African Palm Larvae Dried Ground</v>
      </c>
      <c r="N613" s="150" t="s">
        <v>20730</v>
      </c>
      <c r="O613" s="150" t="s">
        <v>1485</v>
      </c>
      <c r="P613" s="150" t="s">
        <v>1485</v>
      </c>
      <c r="Q613" s="150" t="s">
        <v>1485</v>
      </c>
      <c r="R613" s="150" t="s">
        <v>1485</v>
      </c>
      <c r="S613" s="150" t="s">
        <v>1485</v>
      </c>
      <c r="T613" s="150" t="s">
        <v>1485</v>
      </c>
      <c r="U613" s="150" t="s">
        <v>20726</v>
      </c>
      <c r="V613" s="150" t="s">
        <v>1485</v>
      </c>
      <c r="W613" s="150" t="s">
        <v>1485</v>
      </c>
      <c r="X613" s="150" t="s">
        <v>1485</v>
      </c>
      <c r="Y613" s="150" t="s">
        <v>1485</v>
      </c>
      <c r="Z613" s="150" t="s">
        <v>1485</v>
      </c>
      <c r="AA613" s="150" t="s">
        <v>1485</v>
      </c>
      <c r="AB613" s="150" t="s">
        <v>1485</v>
      </c>
      <c r="AC613" s="150" t="s">
        <v>20727</v>
      </c>
      <c r="AD613" t="str">
        <f>IFERROR(IF(COUNTIF(C613:L613,"Feed Ingredient")&gt;0,INDEX(ani_diet!U:U,MATCH(M613,ani_diet!E:E,0)),""),"")</f>
        <v>Rhynchophorus phoenicisis</v>
      </c>
      <c r="AE613" s="129" t="str">
        <f>IF(IFERROR(IF(MATCH("Feed Ingredient", AOM[[#This Row],[L1]:[L10]],0)&gt;0, TRUE, FALSE), FALSE)=TRUE,IFERROR(VLOOKUP(M613, ani_diet!D:D, 1, FALSE), "No Match"),FALSE)</f>
        <v>No Match</v>
      </c>
    </row>
    <row r="614" spans="1:31" ht="14.5" x14ac:dyDescent="0.35">
      <c r="A614" s="150" t="s">
        <v>1485</v>
      </c>
      <c r="B614" s="150" t="s">
        <v>20731</v>
      </c>
      <c r="C614" s="150" t="s">
        <v>19447</v>
      </c>
      <c r="D614" s="150" t="s">
        <v>19449</v>
      </c>
      <c r="E614" s="150" t="s">
        <v>19707</v>
      </c>
      <c r="F614" s="150" t="s">
        <v>20565</v>
      </c>
      <c r="G614" s="150" t="s">
        <v>20566</v>
      </c>
      <c r="H614" s="150" t="s">
        <v>3521</v>
      </c>
      <c r="I614" s="150" t="s">
        <v>20721</v>
      </c>
      <c r="J614" s="150" t="s">
        <v>20724</v>
      </c>
      <c r="K614" s="150" t="s">
        <v>20732</v>
      </c>
      <c r="L614" s="150"/>
      <c r="M614" s="150" t="str" cm="1">
        <f t="array" ref="M614">LOOKUP(2,1/(C614:L614&lt;&gt;""),C614:L614)</f>
        <v>African Palm Larvae Ground</v>
      </c>
      <c r="N614" s="150" t="s">
        <v>20733</v>
      </c>
      <c r="O614" s="150" t="s">
        <v>1485</v>
      </c>
      <c r="P614" s="150" t="s">
        <v>1485</v>
      </c>
      <c r="Q614" s="150" t="s">
        <v>1485</v>
      </c>
      <c r="R614" s="150" t="s">
        <v>1485</v>
      </c>
      <c r="S614" s="150" t="s">
        <v>1485</v>
      </c>
      <c r="T614" s="150" t="s">
        <v>1485</v>
      </c>
      <c r="U614" s="150" t="s">
        <v>20726</v>
      </c>
      <c r="V614" s="150" t="s">
        <v>1485</v>
      </c>
      <c r="W614" s="150" t="s">
        <v>1485</v>
      </c>
      <c r="X614" s="150" t="s">
        <v>1485</v>
      </c>
      <c r="Y614" s="150" t="s">
        <v>1485</v>
      </c>
      <c r="Z614" s="150" t="s">
        <v>1485</v>
      </c>
      <c r="AA614" s="150" t="s">
        <v>1485</v>
      </c>
      <c r="AB614" s="150" t="s">
        <v>1485</v>
      </c>
      <c r="AC614" s="150" t="s">
        <v>20727</v>
      </c>
      <c r="AD614" t="str">
        <f>IFERROR(IF(COUNTIF(C614:L614,"Feed Ingredient")&gt;0,INDEX(ani_diet!U:U,MATCH(M614,ani_diet!E:E,0)),""),"")</f>
        <v>Rhynchophorus phoenicisis</v>
      </c>
      <c r="AE614" s="129" t="str">
        <f>IF(IFERROR(IF(MATCH("Feed Ingredient", AOM[[#This Row],[L1]:[L10]],0)&gt;0, TRUE, FALSE), FALSE)=TRUE,IFERROR(VLOOKUP(M614, ani_diet!D:D, 1, FALSE), "No Match"),FALSE)</f>
        <v>No Match</v>
      </c>
    </row>
    <row r="615" spans="1:31" ht="14.5" x14ac:dyDescent="0.35">
      <c r="A615" s="150" t="s">
        <v>1485</v>
      </c>
      <c r="B615" s="150" t="s">
        <v>20734</v>
      </c>
      <c r="C615" s="150" t="s">
        <v>19447</v>
      </c>
      <c r="D615" s="150" t="s">
        <v>19449</v>
      </c>
      <c r="E615" s="150" t="s">
        <v>19707</v>
      </c>
      <c r="F615" s="150" t="s">
        <v>20565</v>
      </c>
      <c r="G615" s="150" t="s">
        <v>20566</v>
      </c>
      <c r="H615" s="150" t="s">
        <v>3521</v>
      </c>
      <c r="I615" s="150" t="s">
        <v>20721</v>
      </c>
      <c r="J615" s="150" t="s">
        <v>20735</v>
      </c>
      <c r="K615" s="150" t="s">
        <v>1485</v>
      </c>
      <c r="L615" s="150"/>
      <c r="M615" s="150" t="str" cm="1">
        <f t="array" ref="M615">LOOKUP(2,1/(C615:L615&lt;&gt;""),C615:L615)</f>
        <v>Black Soldier Fly Larvae</v>
      </c>
      <c r="N615" s="150"/>
      <c r="O615" s="150" t="s">
        <v>1485</v>
      </c>
      <c r="P615" s="150" t="s">
        <v>1485</v>
      </c>
      <c r="Q615" s="150" t="s">
        <v>1485</v>
      </c>
      <c r="R615" s="150" t="s">
        <v>1485</v>
      </c>
      <c r="S615" s="150" t="s">
        <v>20736</v>
      </c>
      <c r="T615" s="150" t="s">
        <v>1485</v>
      </c>
      <c r="U615" s="150" t="s">
        <v>20737</v>
      </c>
      <c r="V615" s="150" t="s">
        <v>20738</v>
      </c>
      <c r="W615" s="150" t="s">
        <v>1485</v>
      </c>
      <c r="X615" s="150" t="s">
        <v>1485</v>
      </c>
      <c r="Y615" s="150" t="s">
        <v>1485</v>
      </c>
      <c r="Z615" s="150" t="s">
        <v>1485</v>
      </c>
      <c r="AA615" s="150" t="s">
        <v>1485</v>
      </c>
      <c r="AB615" s="150" t="s">
        <v>20739</v>
      </c>
      <c r="AC615" s="150" t="s">
        <v>20735</v>
      </c>
      <c r="AD615" t="str">
        <f>IFERROR(IF(COUNTIF(C615:L615,"Feed Ingredient")&gt;0,INDEX(ani_diet!U:U,MATCH(M615,ani_diet!E:E,0)),""),"")</f>
        <v>Hermetia illucens Larvae</v>
      </c>
      <c r="AE615" s="129" t="str">
        <f>IF(IFERROR(IF(MATCH("Feed Ingredient", AOM[[#This Row],[L1]:[L10]],0)&gt;0, TRUE, FALSE), FALSE)=TRUE,IFERROR(VLOOKUP(M615, ani_diet!D:D, 1, FALSE), "No Match"),FALSE)</f>
        <v>Black Soldier Fly Larvae</v>
      </c>
    </row>
    <row r="616" spans="1:31" ht="14.5" x14ac:dyDescent="0.35">
      <c r="A616" s="150"/>
      <c r="B616" s="150" t="s">
        <v>20740</v>
      </c>
      <c r="C616" s="150" t="s">
        <v>19447</v>
      </c>
      <c r="D616" s="150" t="s">
        <v>19449</v>
      </c>
      <c r="E616" s="150" t="s">
        <v>19707</v>
      </c>
      <c r="F616" s="150" t="s">
        <v>20565</v>
      </c>
      <c r="G616" s="150" t="s">
        <v>20566</v>
      </c>
      <c r="H616" s="150" t="s">
        <v>3521</v>
      </c>
      <c r="I616" s="150" t="s">
        <v>20721</v>
      </c>
      <c r="J616" s="150" t="s">
        <v>20741</v>
      </c>
      <c r="K616" s="150"/>
      <c r="L616" s="150"/>
      <c r="M616" s="150" t="str" cm="1">
        <f t="array" ref="M616">LOOKUP(2,1/(C616:L616&lt;&gt;""),C616:L616)</f>
        <v>Grasshopper</v>
      </c>
      <c r="N616" s="150"/>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Grasshopper</v>
      </c>
    </row>
    <row r="617" spans="1:31" ht="14.5" x14ac:dyDescent="0.35">
      <c r="A617" s="150" t="s">
        <v>1485</v>
      </c>
      <c r="B617" s="150" t="s">
        <v>20742</v>
      </c>
      <c r="C617" s="150" t="s">
        <v>19447</v>
      </c>
      <c r="D617" s="150" t="s">
        <v>19449</v>
      </c>
      <c r="E617" s="150" t="s">
        <v>19707</v>
      </c>
      <c r="F617" s="150" t="s">
        <v>20565</v>
      </c>
      <c r="G617" s="150" t="s">
        <v>20566</v>
      </c>
      <c r="H617" s="150" t="s">
        <v>3521</v>
      </c>
      <c r="I617" s="150" t="s">
        <v>20721</v>
      </c>
      <c r="J617" s="150" t="s">
        <v>20741</v>
      </c>
      <c r="K617" s="150" t="s">
        <v>20743</v>
      </c>
      <c r="L617" s="150"/>
      <c r="M617" s="150" t="str" cm="1">
        <f t="array" ref="M617">LOOKUP(2,1/(C617:L617&lt;&gt;""),C617:L617)</f>
        <v>Grasshopper Ground</v>
      </c>
      <c r="N617" s="150" t="s">
        <v>20744</v>
      </c>
      <c r="O617" s="150" t="s">
        <v>1485</v>
      </c>
      <c r="P617" s="150" t="s">
        <v>1485</v>
      </c>
      <c r="Q617" s="150" t="s">
        <v>1485</v>
      </c>
      <c r="R617" s="150" t="s">
        <v>1485</v>
      </c>
      <c r="S617" s="150" t="s">
        <v>20745</v>
      </c>
      <c r="T617" s="150" t="s">
        <v>1485</v>
      </c>
      <c r="U617" s="150"/>
      <c r="V617" s="150"/>
      <c r="W617" s="150" t="s">
        <v>1485</v>
      </c>
      <c r="X617" s="150" t="s">
        <v>1485</v>
      </c>
      <c r="Y617" s="150" t="s">
        <v>1485</v>
      </c>
      <c r="Z617" s="150" t="s">
        <v>1485</v>
      </c>
      <c r="AA617" s="150" t="s">
        <v>1485</v>
      </c>
      <c r="AB617" s="150" t="s">
        <v>20746</v>
      </c>
      <c r="AC617" s="150" t="s">
        <v>20747</v>
      </c>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c r="B618" s="150" t="s">
        <v>20748</v>
      </c>
      <c r="C618" s="150" t="s">
        <v>19447</v>
      </c>
      <c r="D618" s="150" t="s">
        <v>19449</v>
      </c>
      <c r="E618" s="150" t="s">
        <v>19707</v>
      </c>
      <c r="F618" s="150" t="s">
        <v>20565</v>
      </c>
      <c r="G618" s="150" t="s">
        <v>20566</v>
      </c>
      <c r="H618" s="150" t="s">
        <v>3521</v>
      </c>
      <c r="I618" s="150" t="s">
        <v>20721</v>
      </c>
      <c r="J618" s="150" t="s">
        <v>20749</v>
      </c>
      <c r="K618" s="150" t="s">
        <v>20750</v>
      </c>
      <c r="L618" s="150"/>
      <c r="M618" s="150" t="str" cm="1">
        <f t="array" ref="M618">LOOKUP(2,1/(C618:L618&lt;&gt;""),C618:L618)</f>
        <v>Housefly Maggot Dried Ground</v>
      </c>
      <c r="N618" s="150" t="s">
        <v>20751</v>
      </c>
      <c r="O618" s="150"/>
      <c r="P618" s="150"/>
      <c r="Q618" s="150"/>
      <c r="R618" s="150"/>
      <c r="S618" s="150"/>
      <c r="T618" s="150"/>
      <c r="U618" s="150" t="s">
        <v>20752</v>
      </c>
      <c r="V618" s="150"/>
      <c r="W618" s="150"/>
      <c r="X618" s="150"/>
      <c r="Y618" s="150"/>
      <c r="Z618" s="150"/>
      <c r="AA618" s="150"/>
      <c r="AB618" s="150"/>
      <c r="AC618" s="150"/>
      <c r="AD618" t="str">
        <f>IFERROR(IF(COUNTIF(C618:L618,"Feed Ingredient")&gt;0,INDEX(ani_diet!U:U,MATCH(M618,ani_diet!E:E,0)),""),"")</f>
        <v>Musca domestica</v>
      </c>
      <c r="AE618" s="129" t="str">
        <f>IF(IFERROR(IF(MATCH("Feed Ingredient", AOM[[#This Row],[L1]:[L10]],0)&gt;0, TRUE, FALSE), FALSE)=TRUE,IFERROR(VLOOKUP(M618, ani_diet!D:D, 1, FALSE), "No Match"),FALSE)</f>
        <v>No Match</v>
      </c>
    </row>
    <row r="619" spans="1:31" ht="14.5" x14ac:dyDescent="0.35">
      <c r="A619" s="150"/>
      <c r="B619" s="150" t="s">
        <v>20753</v>
      </c>
      <c r="C619" s="150" t="s">
        <v>19447</v>
      </c>
      <c r="D619" s="150" t="s">
        <v>19449</v>
      </c>
      <c r="E619" s="150" t="s">
        <v>19707</v>
      </c>
      <c r="F619" s="150" t="s">
        <v>20565</v>
      </c>
      <c r="G619" s="150" t="s">
        <v>20566</v>
      </c>
      <c r="H619" s="150" t="s">
        <v>3521</v>
      </c>
      <c r="I619" s="150" t="s">
        <v>20721</v>
      </c>
      <c r="J619" s="150" t="s">
        <v>20754</v>
      </c>
      <c r="K619" s="150" t="s">
        <v>20755</v>
      </c>
      <c r="L619" s="150"/>
      <c r="M619" s="150" t="str" cm="1">
        <f t="array" ref="M619">LOOKUP(2,1/(C619:L619&lt;&gt;""),C619:L619)</f>
        <v>Oryctes rhinoceros Ground</v>
      </c>
      <c r="N619" s="150" t="s">
        <v>20756</v>
      </c>
      <c r="O619" s="150"/>
      <c r="P619" s="150"/>
      <c r="Q619" s="150"/>
      <c r="R619" s="150"/>
      <c r="S619" s="150"/>
      <c r="T619" s="150"/>
      <c r="U619" s="150" t="s">
        <v>20754</v>
      </c>
      <c r="V619" s="150"/>
      <c r="W619" s="150"/>
      <c r="X619" s="150"/>
      <c r="Y619" s="150"/>
      <c r="Z619" s="150"/>
      <c r="AA619" s="150"/>
      <c r="AB619" s="150"/>
      <c r="AC619" s="150"/>
      <c r="AD619" t="str">
        <f>IFERROR(IF(COUNTIF(C619:L619,"Feed Ingredient")&gt;0,INDEX(ani_diet!U:U,MATCH(M619,ani_diet!E:E,0)),""),"")</f>
        <v>Oryctes rhinoceros</v>
      </c>
      <c r="AE619" s="129" t="str">
        <f>IF(IFERROR(IF(MATCH("Feed Ingredient", AOM[[#This Row],[L1]:[L10]],0)&gt;0, TRUE, FALSE), FALSE)=TRUE,IFERROR(VLOOKUP(M619, ani_diet!D:D, 1, FALSE), "No Match"),FALSE)</f>
        <v>No Match</v>
      </c>
    </row>
    <row r="620" spans="1:31" ht="14.5" x14ac:dyDescent="0.35">
      <c r="A620" s="150"/>
      <c r="B620" s="150" t="s">
        <v>20757</v>
      </c>
      <c r="C620" s="150" t="s">
        <v>19447</v>
      </c>
      <c r="D620" s="150" t="s">
        <v>19449</v>
      </c>
      <c r="E620" s="150" t="s">
        <v>19707</v>
      </c>
      <c r="F620" s="150" t="s">
        <v>20565</v>
      </c>
      <c r="G620" s="150" t="s">
        <v>20566</v>
      </c>
      <c r="H620" s="150" t="s">
        <v>3521</v>
      </c>
      <c r="I620" s="150" t="s">
        <v>20721</v>
      </c>
      <c r="J620" s="150" t="s">
        <v>20758</v>
      </c>
      <c r="K620" s="150"/>
      <c r="L620" s="150"/>
      <c r="M620" s="150" t="str" cm="1">
        <f t="array" ref="M620">LOOKUP(2,1/(C620:L620&lt;&gt;""),C620:L620)</f>
        <v xml:space="preserve">Termite </v>
      </c>
      <c r="N620" s="150"/>
      <c r="O620" s="150"/>
      <c r="P620" s="150"/>
      <c r="Q620" s="150"/>
      <c r="R620" s="150"/>
      <c r="S620" s="150"/>
      <c r="T620" s="150"/>
      <c r="U620" s="150"/>
      <c r="V620" s="150"/>
      <c r="W620" s="150"/>
      <c r="X620" s="150"/>
      <c r="Y620" s="150"/>
      <c r="Z620" s="150"/>
      <c r="AA620" s="150"/>
      <c r="AB620" s="150"/>
      <c r="AC620" s="150"/>
      <c r="AD620" t="str">
        <f>IFERROR(IF(COUNTIF(C620:L620,"Feed Ingredient")&gt;0,INDEX(ani_diet!U:U,MATCH(M620,ani_diet!E:E,0)),""),"")</f>
        <v/>
      </c>
      <c r="AE620" s="129" t="str">
        <f>IF(IFERROR(IF(MATCH("Feed Ingredient", AOM[[#This Row],[L1]:[L10]],0)&gt;0, TRUE, FALSE), FALSE)=TRUE,IFERROR(VLOOKUP(M620, ani_diet!D:D, 1, FALSE), "No Match"),FALSE)</f>
        <v>No Match</v>
      </c>
    </row>
    <row r="621" spans="1:31" ht="14.5" x14ac:dyDescent="0.35">
      <c r="A621" s="150"/>
      <c r="B621" s="150" t="s">
        <v>20759</v>
      </c>
      <c r="C621" s="150" t="s">
        <v>19447</v>
      </c>
      <c r="D621" s="150" t="s">
        <v>19449</v>
      </c>
      <c r="E621" s="150" t="s">
        <v>19707</v>
      </c>
      <c r="F621" s="150" t="s">
        <v>20565</v>
      </c>
      <c r="G621" s="150" t="s">
        <v>20566</v>
      </c>
      <c r="H621" s="150" t="s">
        <v>3521</v>
      </c>
      <c r="I621" s="150" t="s">
        <v>20721</v>
      </c>
      <c r="J621" s="150" t="s">
        <v>20758</v>
      </c>
      <c r="K621" s="150" t="s">
        <v>20760</v>
      </c>
      <c r="L621" s="150"/>
      <c r="M621" s="150" t="str" cm="1">
        <f t="array" ref="M621">LOOKUP(2,1/(C621:L621&lt;&gt;""),C621:L621)</f>
        <v>Termite Ground</v>
      </c>
      <c r="N621" s="150" t="s">
        <v>20761</v>
      </c>
      <c r="O621" s="150"/>
      <c r="P621" s="150"/>
      <c r="Q621" s="150"/>
      <c r="R621" s="150"/>
      <c r="S621" s="150"/>
      <c r="T621" s="150"/>
      <c r="U621" s="150"/>
      <c r="V621" s="150"/>
      <c r="W621" s="150"/>
      <c r="X621" s="150"/>
      <c r="Y621" s="150"/>
      <c r="Z621" s="150"/>
      <c r="AA621" s="150"/>
      <c r="AB621" s="150"/>
      <c r="AC621" s="150"/>
      <c r="AD621" t="str">
        <f>IFERROR(IF(COUNTIF(C621:L621,"Feed Ingredient")&gt;0,INDEX(ani_diet!U:U,MATCH(M621,ani_diet!E:E,0)),""),"")</f>
        <v/>
      </c>
      <c r="AE621" s="129" t="str">
        <f>IF(IFERROR(IF(MATCH("Feed Ingredient", AOM[[#This Row],[L1]:[L10]],0)&gt;0, TRUE, FALSE), FALSE)=TRUE,IFERROR(VLOOKUP(M621, ani_diet!D:D, 1, FALSE), "No Match"),FALSE)</f>
        <v>No Match</v>
      </c>
    </row>
    <row r="622" spans="1:31" ht="14.5" x14ac:dyDescent="0.35">
      <c r="A622" s="150"/>
      <c r="B622" s="150" t="s">
        <v>20762</v>
      </c>
      <c r="C622" s="150" t="s">
        <v>19447</v>
      </c>
      <c r="D622" s="150" t="s">
        <v>19449</v>
      </c>
      <c r="E622" s="150" t="s">
        <v>19707</v>
      </c>
      <c r="F622" s="150" t="s">
        <v>20565</v>
      </c>
      <c r="G622" s="150" t="s">
        <v>20566</v>
      </c>
      <c r="H622" s="150" t="s">
        <v>3521</v>
      </c>
      <c r="I622" s="150" t="s">
        <v>20721</v>
      </c>
      <c r="J622" s="150" t="s">
        <v>20758</v>
      </c>
      <c r="K622" s="150" t="s">
        <v>20763</v>
      </c>
      <c r="L622" s="150"/>
      <c r="M622" s="150" t="str" cm="1">
        <f t="array" ref="M622">LOOKUP(2,1/(C622:L622&lt;&gt;""),C622:L622)</f>
        <v>Termite Dried Ground</v>
      </c>
      <c r="N622" s="150" t="s">
        <v>20764</v>
      </c>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No Match</v>
      </c>
    </row>
    <row r="623" spans="1:31" ht="14.5" x14ac:dyDescent="0.35">
      <c r="A623" s="150" t="s">
        <v>1485</v>
      </c>
      <c r="B623" s="150" t="s">
        <v>20765</v>
      </c>
      <c r="C623" s="150" t="s">
        <v>19447</v>
      </c>
      <c r="D623" s="150" t="s">
        <v>19449</v>
      </c>
      <c r="E623" s="150" t="s">
        <v>19707</v>
      </c>
      <c r="F623" s="150" t="s">
        <v>20565</v>
      </c>
      <c r="G623" s="150" t="s">
        <v>20566</v>
      </c>
      <c r="H623" s="150" t="s">
        <v>3521</v>
      </c>
      <c r="I623" s="150" t="s">
        <v>20721</v>
      </c>
      <c r="J623" s="150" t="s">
        <v>20758</v>
      </c>
      <c r="K623" s="150" t="s">
        <v>20766</v>
      </c>
      <c r="L623" s="150"/>
      <c r="M623" s="150" t="str" cm="1">
        <f t="array" ref="M623">LOOKUP(2,1/(C623:L623&lt;&gt;""),C623:L623)</f>
        <v>Winged Termite Ground</v>
      </c>
      <c r="N623" s="150" t="s">
        <v>20767</v>
      </c>
      <c r="O623" s="150" t="s">
        <v>1485</v>
      </c>
      <c r="P623" s="150" t="s">
        <v>1485</v>
      </c>
      <c r="Q623" s="150" t="s">
        <v>1485</v>
      </c>
      <c r="R623" s="150" t="s">
        <v>1485</v>
      </c>
      <c r="S623" s="150" t="s">
        <v>1485</v>
      </c>
      <c r="T623" s="150" t="s">
        <v>1485</v>
      </c>
      <c r="U623" s="150" t="s">
        <v>20768</v>
      </c>
      <c r="V623" s="150" t="s">
        <v>20769</v>
      </c>
      <c r="W623" s="150" t="s">
        <v>1485</v>
      </c>
      <c r="X623" s="150" t="s">
        <v>1485</v>
      </c>
      <c r="Y623" s="150" t="s">
        <v>1485</v>
      </c>
      <c r="Z623" s="150" t="s">
        <v>1485</v>
      </c>
      <c r="AA623" s="150" t="s">
        <v>1485</v>
      </c>
      <c r="AB623" s="150" t="s">
        <v>1485</v>
      </c>
      <c r="AC623" s="150" t="s">
        <v>20770</v>
      </c>
      <c r="AD623" t="str">
        <f>IFERROR(IF(COUNTIF(C623:L623,"Feed Ingredient")&gt;0,INDEX(ani_diet!U:U,MATCH(M623,ani_diet!E:E,0)),""),"")</f>
        <v>Macrotermes bellicosus</v>
      </c>
      <c r="AE623" s="129" t="str">
        <f>IF(IFERROR(IF(MATCH("Feed Ingredient", AOM[[#This Row],[L1]:[L10]],0)&gt;0, TRUE, FALSE), FALSE)=TRUE,IFERROR(VLOOKUP(M623, ani_diet!D:D, 1, FALSE), "No Match"),FALSE)</f>
        <v>No Match</v>
      </c>
    </row>
    <row r="624" spans="1:31" ht="14.5" x14ac:dyDescent="0.35">
      <c r="A624" s="150" t="s">
        <v>1485</v>
      </c>
      <c r="B624" s="150" t="s">
        <v>20771</v>
      </c>
      <c r="C624" s="150" t="s">
        <v>19447</v>
      </c>
      <c r="D624" s="150" t="s">
        <v>19449</v>
      </c>
      <c r="E624" s="150" t="s">
        <v>19707</v>
      </c>
      <c r="F624" s="150" t="s">
        <v>20565</v>
      </c>
      <c r="G624" s="150" t="s">
        <v>20566</v>
      </c>
      <c r="H624" s="150" t="s">
        <v>3521</v>
      </c>
      <c r="I624" s="150" t="s">
        <v>20721</v>
      </c>
      <c r="J624" s="150" t="s">
        <v>20758</v>
      </c>
      <c r="K624" s="150" t="s">
        <v>20772</v>
      </c>
      <c r="L624" s="150"/>
      <c r="M624" s="150" t="str" cm="1">
        <f t="array" ref="M624">LOOKUP(2,1/(C624:L624&lt;&gt;""),C624:L624)</f>
        <v>Winged Termite Dried Ground</v>
      </c>
      <c r="N624" s="150" t="s">
        <v>20773</v>
      </c>
      <c r="O624" s="150" t="s">
        <v>1485</v>
      </c>
      <c r="P624" s="150" t="s">
        <v>1485</v>
      </c>
      <c r="Q624" s="150" t="s">
        <v>1485</v>
      </c>
      <c r="R624" s="150" t="s">
        <v>1485</v>
      </c>
      <c r="S624" s="150" t="s">
        <v>1485</v>
      </c>
      <c r="T624" s="150" t="s">
        <v>1485</v>
      </c>
      <c r="U624" s="150" t="s">
        <v>20768</v>
      </c>
      <c r="V624" s="150" t="s">
        <v>20769</v>
      </c>
      <c r="W624" s="150" t="s">
        <v>1485</v>
      </c>
      <c r="X624" s="150" t="s">
        <v>1485</v>
      </c>
      <c r="Y624" s="150" t="s">
        <v>1485</v>
      </c>
      <c r="Z624" s="150" t="s">
        <v>1485</v>
      </c>
      <c r="AA624" s="150" t="s">
        <v>1485</v>
      </c>
      <c r="AB624" s="150" t="s">
        <v>1485</v>
      </c>
      <c r="AC624" s="150" t="s">
        <v>20770</v>
      </c>
      <c r="AD624" t="str">
        <f>IFERROR(IF(COUNTIF(C624:L624,"Feed Ingredient")&gt;0,INDEX(ani_diet!U:U,MATCH(M624,ani_diet!E:E,0)),""),"")</f>
        <v>Macrotermes bellicosus</v>
      </c>
      <c r="AE624" s="129" t="str">
        <f>IF(IFERROR(IF(MATCH("Feed Ingredient", AOM[[#This Row],[L1]:[L10]],0)&gt;0, TRUE, FALSE), FALSE)=TRUE,IFERROR(VLOOKUP(M624, ani_diet!D:D, 1, FALSE), "No Match"),FALSE)</f>
        <v>No Match</v>
      </c>
    </row>
    <row r="625" spans="1:31" ht="14.5" x14ac:dyDescent="0.35">
      <c r="A625" s="150" t="s">
        <v>1485</v>
      </c>
      <c r="B625" s="150" t="s">
        <v>20774</v>
      </c>
      <c r="C625" s="150" t="s">
        <v>19447</v>
      </c>
      <c r="D625" s="150" t="s">
        <v>19449</v>
      </c>
      <c r="E625" s="150" t="s">
        <v>19707</v>
      </c>
      <c r="F625" s="150" t="s">
        <v>20565</v>
      </c>
      <c r="G625" s="150" t="s">
        <v>20566</v>
      </c>
      <c r="H625" s="150" t="s">
        <v>3521</v>
      </c>
      <c r="I625" s="150" t="s">
        <v>3535</v>
      </c>
      <c r="J625" s="150" t="s">
        <v>1485</v>
      </c>
      <c r="K625" s="150" t="s">
        <v>1485</v>
      </c>
      <c r="L625" s="150"/>
      <c r="M625" s="150" t="str" cm="1">
        <f t="array" ref="M625">LOOKUP(2,1/(C625:L625&lt;&gt;""),C625:L625)</f>
        <v>Milk</v>
      </c>
      <c r="N625" s="150"/>
      <c r="O625" s="150" t="s">
        <v>1485</v>
      </c>
      <c r="P625" s="150" t="s">
        <v>1485</v>
      </c>
      <c r="Q625" s="150" t="s">
        <v>1485</v>
      </c>
      <c r="R625" s="150" t="s">
        <v>1485</v>
      </c>
      <c r="S625" s="150" t="s">
        <v>1485</v>
      </c>
      <c r="T625" s="150" t="s">
        <v>1485</v>
      </c>
      <c r="U625" s="150"/>
      <c r="V625" s="150" t="s">
        <v>1485</v>
      </c>
      <c r="W625" s="150" t="s">
        <v>1485</v>
      </c>
      <c r="X625" s="150" t="s">
        <v>1485</v>
      </c>
      <c r="Y625" s="150" t="s">
        <v>1485</v>
      </c>
      <c r="Z625" s="150" t="s">
        <v>1485</v>
      </c>
      <c r="AA625" s="150" t="s">
        <v>1485</v>
      </c>
      <c r="AB625" s="150" t="s">
        <v>1485</v>
      </c>
      <c r="AC625" s="150" t="s">
        <v>1485</v>
      </c>
      <c r="AD625" t="str">
        <f>IFERROR(IF(COUNTIF(C625:L625,"Feed Ingredient")&gt;0,INDEX(ani_diet!U:U,MATCH(M625,ani_diet!E:E,0)),""),"")</f>
        <v/>
      </c>
      <c r="AE625" s="129" t="str">
        <f>IF(IFERROR(IF(MATCH("Feed Ingredient", AOM[[#This Row],[L1]:[L10]],0)&gt;0, TRUE, FALSE), FALSE)=TRUE,IFERROR(VLOOKUP(M625, ani_diet!D:D, 1, FALSE), "No Match"),FALSE)</f>
        <v>Milk</v>
      </c>
    </row>
    <row r="626" spans="1:31" ht="14.5" x14ac:dyDescent="0.35">
      <c r="A626" s="150" t="s">
        <v>1485</v>
      </c>
      <c r="B626" s="150" t="s">
        <v>20775</v>
      </c>
      <c r="C626" s="150" t="s">
        <v>19447</v>
      </c>
      <c r="D626" s="150" t="s">
        <v>19449</v>
      </c>
      <c r="E626" s="150" t="s">
        <v>19707</v>
      </c>
      <c r="F626" s="150" t="s">
        <v>20565</v>
      </c>
      <c r="G626" s="150" t="s">
        <v>20566</v>
      </c>
      <c r="H626" s="150" t="s">
        <v>3521</v>
      </c>
      <c r="I626" s="150" t="s">
        <v>3535</v>
      </c>
      <c r="J626" s="150" t="s">
        <v>20776</v>
      </c>
      <c r="K626" s="150" t="s">
        <v>1485</v>
      </c>
      <c r="L626" s="150"/>
      <c r="M626" s="150" t="str" cm="1">
        <f t="array" ref="M626">LOOKUP(2,1/(C626:L626&lt;&gt;""),C626:L626)</f>
        <v>Whole Milk</v>
      </c>
      <c r="N626" s="150"/>
      <c r="O626" s="150" t="s">
        <v>1485</v>
      </c>
      <c r="P626" s="150" t="s">
        <v>1485</v>
      </c>
      <c r="Q626" s="150" t="s">
        <v>1485</v>
      </c>
      <c r="R626" s="150" t="s">
        <v>1485</v>
      </c>
      <c r="S626" s="150" t="s">
        <v>1485</v>
      </c>
      <c r="T626" s="150" t="s">
        <v>1485</v>
      </c>
      <c r="U626" s="150"/>
      <c r="V626" s="150" t="s">
        <v>1485</v>
      </c>
      <c r="W626" s="150" t="s">
        <v>1485</v>
      </c>
      <c r="X626" s="150" t="s">
        <v>1485</v>
      </c>
      <c r="Y626" s="150" t="s">
        <v>1485</v>
      </c>
      <c r="Z626" s="150" t="s">
        <v>1485</v>
      </c>
      <c r="AA626" s="150" t="s">
        <v>1485</v>
      </c>
      <c r="AB626" s="150" t="s">
        <v>1485</v>
      </c>
      <c r="AC626" s="150" t="s">
        <v>20776</v>
      </c>
      <c r="AD626" t="str">
        <f>IFERROR(IF(COUNTIF(C626:L626,"Feed Ingredient")&gt;0,INDEX(ani_diet!U:U,MATCH(M626,ani_diet!E:E,0)),""),"")</f>
        <v/>
      </c>
      <c r="AE626" s="129" t="str">
        <f>IF(IFERROR(IF(MATCH("Feed Ingredient", AOM[[#This Row],[L1]:[L10]],0)&gt;0, TRUE, FALSE), FALSE)=TRUE,IFERROR(VLOOKUP(M626, ani_diet!D:D, 1, FALSE), "No Match"),FALSE)</f>
        <v>Whole Milk</v>
      </c>
    </row>
    <row r="627" spans="1:31" ht="14.5" x14ac:dyDescent="0.35">
      <c r="A627" s="150"/>
      <c r="B627" s="150" t="s">
        <v>20777</v>
      </c>
      <c r="C627" s="150" t="s">
        <v>19447</v>
      </c>
      <c r="D627" s="150" t="s">
        <v>19449</v>
      </c>
      <c r="E627" s="150" t="s">
        <v>19707</v>
      </c>
      <c r="F627" s="150" t="s">
        <v>20565</v>
      </c>
      <c r="G627" s="150" t="s">
        <v>20566</v>
      </c>
      <c r="H627" s="150" t="s">
        <v>3521</v>
      </c>
      <c r="I627" s="150" t="s">
        <v>3535</v>
      </c>
      <c r="J627" s="150" t="s">
        <v>20778</v>
      </c>
      <c r="K627" s="150"/>
      <c r="L627" s="150"/>
      <c r="M627" s="150" t="str" cm="1">
        <f t="array" ref="M627">LOOKUP(2,1/(C627:L627&lt;&gt;""),C627:L627)</f>
        <v>Suckled milk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Suckled Milk</v>
      </c>
    </row>
    <row r="628" spans="1:31" ht="14.5" x14ac:dyDescent="0.35">
      <c r="A628" s="150"/>
      <c r="B628" s="150" t="s">
        <v>20779</v>
      </c>
      <c r="C628" s="150" t="s">
        <v>19447</v>
      </c>
      <c r="D628" s="150" t="s">
        <v>19449</v>
      </c>
      <c r="E628" s="150" t="s">
        <v>19707</v>
      </c>
      <c r="F628" s="150" t="s">
        <v>20565</v>
      </c>
      <c r="G628" s="150" t="s">
        <v>20566</v>
      </c>
      <c r="H628" s="150" t="s">
        <v>3521</v>
      </c>
      <c r="I628" s="150" t="s">
        <v>3535</v>
      </c>
      <c r="J628" s="150" t="s">
        <v>20780</v>
      </c>
      <c r="K628" s="150"/>
      <c r="L628" s="150"/>
      <c r="M628" s="150" t="str" cm="1">
        <f t="array" ref="M628">LOOKUP(2,1/(C628:L628&lt;&gt;""),C628:L628)</f>
        <v>Skimmed Milk Powder</v>
      </c>
      <c r="N628" s="150"/>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Skimmed Milk Powder</v>
      </c>
    </row>
    <row r="629" spans="1:31" ht="14.5" x14ac:dyDescent="0.35">
      <c r="A629" s="150"/>
      <c r="B629" s="150" t="s">
        <v>20781</v>
      </c>
      <c r="C629" s="150" t="s">
        <v>19447</v>
      </c>
      <c r="D629" s="150" t="s">
        <v>19449</v>
      </c>
      <c r="E629" s="150" t="s">
        <v>19707</v>
      </c>
      <c r="F629" s="150" t="s">
        <v>20565</v>
      </c>
      <c r="G629" s="150" t="s">
        <v>20566</v>
      </c>
      <c r="H629" s="150" t="s">
        <v>3521</v>
      </c>
      <c r="I629" s="150" t="s">
        <v>19174</v>
      </c>
      <c r="J629" s="150" t="s">
        <v>20782</v>
      </c>
      <c r="K629" s="150"/>
      <c r="L629" s="150"/>
      <c r="M629" s="150" t="str" cm="1">
        <f t="array" ref="M629">LOOKUP(2,1/(C629:L629&lt;&gt;""),C629:L629)</f>
        <v>Giant Snail</v>
      </c>
      <c r="N629" s="150" t="s">
        <v>20783</v>
      </c>
      <c r="O629" s="150"/>
      <c r="P629" s="150"/>
      <c r="Q629" s="150"/>
      <c r="R629" s="150"/>
      <c r="S629" s="150"/>
      <c r="T629" s="150"/>
      <c r="U629" s="150" t="s">
        <v>20784</v>
      </c>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Giant Snail</v>
      </c>
    </row>
    <row r="630" spans="1:31" ht="14.5" x14ac:dyDescent="0.35">
      <c r="A630" s="150"/>
      <c r="B630" s="150" t="s">
        <v>20785</v>
      </c>
      <c r="C630" s="150" t="s">
        <v>19447</v>
      </c>
      <c r="D630" s="150" t="s">
        <v>19449</v>
      </c>
      <c r="E630" s="150" t="s">
        <v>19707</v>
      </c>
      <c r="F630" s="150" t="s">
        <v>20565</v>
      </c>
      <c r="G630" s="150" t="s">
        <v>20566</v>
      </c>
      <c r="H630" s="150" t="s">
        <v>3521</v>
      </c>
      <c r="I630" s="150" t="s">
        <v>19174</v>
      </c>
      <c r="J630" s="150" t="s">
        <v>20782</v>
      </c>
      <c r="K630" s="150" t="s">
        <v>20786</v>
      </c>
      <c r="L630" s="150"/>
      <c r="M630" s="150" t="str" cm="1">
        <f t="array" ref="M630">LOOKUP(2,1/(C630:L630&lt;&gt;""),C630:L630)</f>
        <v>Giant Snail Boiled Dried Ground</v>
      </c>
      <c r="N630" s="150" t="s">
        <v>20787</v>
      </c>
      <c r="O630" s="150"/>
      <c r="P630" s="150"/>
      <c r="Q630" s="150"/>
      <c r="R630" s="150"/>
      <c r="S630" s="150"/>
      <c r="T630" s="150"/>
      <c r="U630" s="150" t="s">
        <v>20784</v>
      </c>
      <c r="V630" s="150"/>
      <c r="W630" s="150"/>
      <c r="X630" s="150"/>
      <c r="Y630" s="150"/>
      <c r="Z630" s="150"/>
      <c r="AA630" s="150"/>
      <c r="AB630" s="150"/>
      <c r="AC630" s="150"/>
      <c r="AD630" t="str">
        <f>IFERROR(IF(COUNTIF(C630:L630,"Feed Ingredient")&gt;0,INDEX(ani_diet!U:U,MATCH(M630,ani_diet!E:E,0)),""),"")</f>
        <v>Theba pisana</v>
      </c>
      <c r="AE630" s="129" t="str">
        <f>IF(IFERROR(IF(MATCH("Feed Ingredient", AOM[[#This Row],[L1]:[L10]],0)&gt;0, TRUE, FALSE), FALSE)=TRUE,IFERROR(VLOOKUP(M630, ani_diet!D:D, 1, FALSE), "No Match"),FALSE)</f>
        <v>No Match</v>
      </c>
    </row>
    <row r="631" spans="1:31" ht="14.5" x14ac:dyDescent="0.35">
      <c r="A631" s="150"/>
      <c r="B631" s="150" t="s">
        <v>20788</v>
      </c>
      <c r="C631" s="150" t="s">
        <v>19447</v>
      </c>
      <c r="D631" s="150" t="s">
        <v>19449</v>
      </c>
      <c r="E631" s="150" t="s">
        <v>19707</v>
      </c>
      <c r="F631" s="150" t="s">
        <v>20565</v>
      </c>
      <c r="G631" s="150" t="s">
        <v>20566</v>
      </c>
      <c r="H631" s="150" t="s">
        <v>3521</v>
      </c>
      <c r="I631" s="150" t="s">
        <v>19174</v>
      </c>
      <c r="J631" s="150" t="s">
        <v>20782</v>
      </c>
      <c r="K631" s="150" t="s">
        <v>20789</v>
      </c>
      <c r="L631" s="150"/>
      <c r="M631" s="150" t="str" cm="1">
        <f t="array" ref="M631">LOOKUP(2,1/(C631:L631&lt;&gt;""),C631:L631)</f>
        <v>Giant Snail Ground</v>
      </c>
      <c r="N631" s="150" t="s">
        <v>20790</v>
      </c>
      <c r="O631" s="150"/>
      <c r="P631" s="150"/>
      <c r="Q631" s="150"/>
      <c r="R631" s="150"/>
      <c r="S631" s="150"/>
      <c r="T631" s="150"/>
      <c r="U631" s="150" t="s">
        <v>20784</v>
      </c>
      <c r="V631" s="150"/>
      <c r="W631" s="150"/>
      <c r="X631" s="150"/>
      <c r="Y631" s="150"/>
      <c r="Z631" s="150"/>
      <c r="AA631" s="150"/>
      <c r="AB631" s="150"/>
      <c r="AC631" s="150"/>
      <c r="AD631" t="str">
        <f>IFERROR(IF(COUNTIF(C631:L631,"Feed Ingredient")&gt;0,INDEX(ani_diet!U:U,MATCH(M631,ani_diet!E:E,0)),""),"")</f>
        <v>Theba pisana</v>
      </c>
      <c r="AE631" s="129" t="str">
        <f>IF(IFERROR(IF(MATCH("Feed Ingredient", AOM[[#This Row],[L1]:[L10]],0)&gt;0, TRUE, FALSE), FALSE)=TRUE,IFERROR(VLOOKUP(M631, ani_diet!D:D, 1, FALSE), "No Match"),FALSE)</f>
        <v>No Match</v>
      </c>
    </row>
    <row r="632" spans="1:31" ht="14.5" x14ac:dyDescent="0.35">
      <c r="A632" s="150"/>
      <c r="B632" s="150" t="s">
        <v>20791</v>
      </c>
      <c r="C632" s="150" t="s">
        <v>19447</v>
      </c>
      <c r="D632" s="150" t="s">
        <v>19449</v>
      </c>
      <c r="E632" s="150" t="s">
        <v>19707</v>
      </c>
      <c r="F632" s="150" t="s">
        <v>20565</v>
      </c>
      <c r="G632" s="150" t="s">
        <v>20566</v>
      </c>
      <c r="H632" s="150" t="s">
        <v>3521</v>
      </c>
      <c r="I632" s="150" t="s">
        <v>19174</v>
      </c>
      <c r="J632" s="150"/>
      <c r="K632" s="150"/>
      <c r="L632" s="150"/>
      <c r="M632" s="150" t="str" cm="1">
        <f t="array" ref="M632">LOOKUP(2,1/(C632:L632&lt;&gt;""),C632:L632)</f>
        <v>Mollusk</v>
      </c>
      <c r="N632" s="150"/>
      <c r="O632" s="150"/>
      <c r="P632" s="150"/>
      <c r="Q632" s="150"/>
      <c r="R632" s="150"/>
      <c r="S632" s="150"/>
      <c r="T632" s="150"/>
      <c r="U632" s="150"/>
      <c r="V632" s="150"/>
      <c r="W632" s="150"/>
      <c r="X632" s="150"/>
      <c r="Y632" s="150"/>
      <c r="Z632" s="150"/>
      <c r="AA632" s="150"/>
      <c r="AB632" s="150"/>
      <c r="AC632" s="150"/>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20792</v>
      </c>
      <c r="C633" s="150" t="s">
        <v>19447</v>
      </c>
      <c r="D633" s="150" t="s">
        <v>19449</v>
      </c>
      <c r="E633" s="150" t="s">
        <v>19707</v>
      </c>
      <c r="F633" s="150" t="s">
        <v>20565</v>
      </c>
      <c r="G633" s="150" t="s">
        <v>20566</v>
      </c>
      <c r="H633" s="150" t="s">
        <v>3521</v>
      </c>
      <c r="I633" s="150" t="s">
        <v>5279</v>
      </c>
      <c r="J633" s="150" t="s">
        <v>20793</v>
      </c>
      <c r="K633" s="150" t="s">
        <v>20794</v>
      </c>
      <c r="L633" s="150"/>
      <c r="M633" s="150" t="str" cm="1">
        <f t="array" ref="M633">LOOKUP(2,1/(C633:L633&lt;&gt;""),C633:L633)</f>
        <v>Chicken Ground</v>
      </c>
      <c r="N633" s="150" t="s">
        <v>20795</v>
      </c>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No Match</v>
      </c>
    </row>
    <row r="634" spans="1:31" ht="14.5" x14ac:dyDescent="0.35">
      <c r="A634" s="150"/>
      <c r="B634" s="150" t="s">
        <v>20796</v>
      </c>
      <c r="C634" s="150" t="s">
        <v>19447</v>
      </c>
      <c r="D634" s="150" t="s">
        <v>19449</v>
      </c>
      <c r="E634" s="150" t="s">
        <v>19707</v>
      </c>
      <c r="F634" s="150" t="s">
        <v>20565</v>
      </c>
      <c r="G634" s="150" t="s">
        <v>20566</v>
      </c>
      <c r="H634" s="150" t="s">
        <v>3521</v>
      </c>
      <c r="I634" s="150" t="s">
        <v>5279</v>
      </c>
      <c r="J634" s="150" t="s">
        <v>5282</v>
      </c>
      <c r="K634" s="150" t="s">
        <v>20797</v>
      </c>
      <c r="L634" s="150" t="s">
        <v>20798</v>
      </c>
      <c r="M634" s="150" t="str" cm="1">
        <f t="array" ref="M634">LOOKUP(2,1/(C634:L634&lt;&gt;""),C634:L634)</f>
        <v>Chicken Offal Dried Ground</v>
      </c>
      <c r="N634" s="150" t="s">
        <v>20799</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t="s">
        <v>1485</v>
      </c>
      <c r="B635" s="150" t="s">
        <v>20800</v>
      </c>
      <c r="C635" s="150" t="s">
        <v>19447</v>
      </c>
      <c r="D635" s="150" t="s">
        <v>19449</v>
      </c>
      <c r="E635" s="150" t="s">
        <v>19707</v>
      </c>
      <c r="F635" s="150" t="s">
        <v>20565</v>
      </c>
      <c r="G635" s="150" t="s">
        <v>20566</v>
      </c>
      <c r="H635" s="150" t="s">
        <v>20801</v>
      </c>
      <c r="I635" s="149" t="s">
        <v>20802</v>
      </c>
      <c r="J635" s="149" t="s">
        <v>1485</v>
      </c>
      <c r="K635" s="150" t="s">
        <v>1485</v>
      </c>
      <c r="L635" s="150"/>
      <c r="M635" s="150" t="str" cm="1">
        <f t="array" ref="M635">LOOKUP(2,1/(C635:L635&lt;&gt;""),C635:L635)</f>
        <v>Bone</v>
      </c>
      <c r="N635" s="150"/>
      <c r="O635" s="150" t="s">
        <v>1485</v>
      </c>
      <c r="P635" s="150" t="s">
        <v>1485</v>
      </c>
      <c r="Q635" s="150" t="s">
        <v>1485</v>
      </c>
      <c r="R635" s="150" t="s">
        <v>1485</v>
      </c>
      <c r="S635" s="150" t="s">
        <v>1485</v>
      </c>
      <c r="T635" s="150" t="s">
        <v>1485</v>
      </c>
      <c r="U635" s="150"/>
      <c r="V635" s="150"/>
      <c r="W635" s="150" t="s">
        <v>1485</v>
      </c>
      <c r="X635" s="150" t="s">
        <v>1485</v>
      </c>
      <c r="Y635" s="150" t="s">
        <v>1485</v>
      </c>
      <c r="Z635" s="150" t="s">
        <v>1485</v>
      </c>
      <c r="AA635" s="150" t="s">
        <v>1485</v>
      </c>
      <c r="AB635" s="150" t="s">
        <v>1485</v>
      </c>
      <c r="AC635" s="150" t="s">
        <v>1485</v>
      </c>
      <c r="AD635" t="str">
        <f>IFERROR(IF(COUNTIF(C635:L635,"Feed Ingredient")&gt;0,INDEX(ani_diet!U:U,MATCH(M635,ani_diet!E:E,0)),""),"")</f>
        <v/>
      </c>
      <c r="AE635" s="129" t="str">
        <f>IF(IFERROR(IF(MATCH("Feed Ingredient", AOM[[#This Row],[L1]:[L10]],0)&gt;0, TRUE, FALSE), FALSE)=TRUE,IFERROR(VLOOKUP(M635, ani_diet!D:D, 1, FALSE), "No Match"),FALSE)</f>
        <v>Bone</v>
      </c>
    </row>
    <row r="636" spans="1:31" ht="14.5" x14ac:dyDescent="0.35">
      <c r="A636" s="150" t="s">
        <v>1485</v>
      </c>
      <c r="B636" s="150" t="s">
        <v>20803</v>
      </c>
      <c r="C636" s="150" t="s">
        <v>19447</v>
      </c>
      <c r="D636" s="150" t="s">
        <v>19449</v>
      </c>
      <c r="E636" s="150" t="s">
        <v>19707</v>
      </c>
      <c r="F636" s="150" t="s">
        <v>20565</v>
      </c>
      <c r="G636" s="150" t="s">
        <v>20566</v>
      </c>
      <c r="H636" s="150" t="s">
        <v>20801</v>
      </c>
      <c r="I636" s="150" t="s">
        <v>20802</v>
      </c>
      <c r="J636" s="150" t="s">
        <v>20804</v>
      </c>
      <c r="K636" s="150" t="s">
        <v>1485</v>
      </c>
      <c r="L636" s="150"/>
      <c r="M636" s="150" t="str" cm="1">
        <f t="array" ref="M636">LOOKUP(2,1/(C636:L636&lt;&gt;""),C636:L636)</f>
        <v>Bone Ash</v>
      </c>
      <c r="N636" s="150"/>
      <c r="O636" s="150" t="s">
        <v>1485</v>
      </c>
      <c r="P636" s="150" t="s">
        <v>1485</v>
      </c>
      <c r="Q636" s="150" t="s">
        <v>1485</v>
      </c>
      <c r="R636" s="150" t="s">
        <v>1485</v>
      </c>
      <c r="S636" s="150" t="s">
        <v>20805</v>
      </c>
      <c r="T636" s="150" t="s">
        <v>1485</v>
      </c>
      <c r="U636" s="150"/>
      <c r="V636" s="150" t="s">
        <v>1485</v>
      </c>
      <c r="W636" s="150" t="s">
        <v>1485</v>
      </c>
      <c r="X636" s="150" t="s">
        <v>1485</v>
      </c>
      <c r="Y636" s="150" t="s">
        <v>1485</v>
      </c>
      <c r="Z636" s="150" t="s">
        <v>1485</v>
      </c>
      <c r="AA636" s="150" t="s">
        <v>1485</v>
      </c>
      <c r="AB636" s="150" t="s">
        <v>20806</v>
      </c>
      <c r="AC636" s="150" t="s">
        <v>20804</v>
      </c>
      <c r="AD636" t="str">
        <f>IFERROR(IF(COUNTIF(C636:L636,"Feed Ingredient")&gt;0,INDEX(ani_diet!U:U,MATCH(M636,ani_diet!E:E,0)),""),"")</f>
        <v/>
      </c>
      <c r="AE636" s="129" t="str">
        <f>IF(IFERROR(IF(MATCH("Feed Ingredient", AOM[[#This Row],[L1]:[L10]],0)&gt;0, TRUE, FALSE), FALSE)=TRUE,IFERROR(VLOOKUP(M636, ani_diet!D:D, 1, FALSE), "No Match"),FALSE)</f>
        <v>Bone Ash</v>
      </c>
    </row>
    <row r="637" spans="1:31" ht="14.5" x14ac:dyDescent="0.35">
      <c r="A637" s="150" t="s">
        <v>1485</v>
      </c>
      <c r="B637" s="150" t="s">
        <v>20807</v>
      </c>
      <c r="C637" s="150" t="s">
        <v>19447</v>
      </c>
      <c r="D637" s="150" t="s">
        <v>19449</v>
      </c>
      <c r="E637" s="150" t="s">
        <v>19707</v>
      </c>
      <c r="F637" s="150" t="s">
        <v>20565</v>
      </c>
      <c r="G637" s="150" t="s">
        <v>20566</v>
      </c>
      <c r="H637" s="150" t="s">
        <v>20801</v>
      </c>
      <c r="I637" s="150" t="s">
        <v>20802</v>
      </c>
      <c r="J637" s="150" t="s">
        <v>20808</v>
      </c>
      <c r="K637" s="150" t="s">
        <v>1485</v>
      </c>
      <c r="L637" s="150"/>
      <c r="M637" s="150" t="str" cm="1">
        <f t="array" ref="M637">LOOKUP(2,1/(C637:L637&lt;&gt;""),C637:L637)</f>
        <v>Bone Ground</v>
      </c>
      <c r="N637" s="150" t="s">
        <v>20809</v>
      </c>
      <c r="O637" s="150" t="s">
        <v>1485</v>
      </c>
      <c r="P637" s="150" t="s">
        <v>1485</v>
      </c>
      <c r="Q637" s="150" t="s">
        <v>1485</v>
      </c>
      <c r="R637" s="150" t="s">
        <v>1485</v>
      </c>
      <c r="S637" s="150" t="s">
        <v>20805</v>
      </c>
      <c r="T637" s="150" t="s">
        <v>1485</v>
      </c>
      <c r="U637" s="150"/>
      <c r="V637" s="150" t="s">
        <v>1485</v>
      </c>
      <c r="W637" s="150" t="s">
        <v>1485</v>
      </c>
      <c r="X637" s="150" t="s">
        <v>1485</v>
      </c>
      <c r="Y637" s="150" t="s">
        <v>1485</v>
      </c>
      <c r="Z637" s="150" t="s">
        <v>1485</v>
      </c>
      <c r="AA637" s="150" t="s">
        <v>1485</v>
      </c>
      <c r="AB637" s="150" t="s">
        <v>20806</v>
      </c>
      <c r="AC637" s="150" t="s">
        <v>20810</v>
      </c>
      <c r="AD637" t="str">
        <f>IFERROR(IF(COUNTIF(C637:L637,"Feed Ingredient")&gt;0,INDEX(ani_diet!U:U,MATCH(M637,ani_diet!E:E,0)),""),"")</f>
        <v/>
      </c>
      <c r="AE637" s="129" t="str">
        <f>IF(IFERROR(IF(MATCH("Feed Ingredient", AOM[[#This Row],[L1]:[L10]],0)&gt;0, TRUE, FALSE), FALSE)=TRUE,IFERROR(VLOOKUP(M637, ani_diet!D:D, 1, FALSE), "No Match"),FALSE)</f>
        <v>No Match</v>
      </c>
    </row>
    <row r="638" spans="1:31" ht="14.5" x14ac:dyDescent="0.35">
      <c r="A638" s="150"/>
      <c r="B638" s="150" t="s">
        <v>20811</v>
      </c>
      <c r="C638" s="150" t="s">
        <v>19447</v>
      </c>
      <c r="D638" s="150" t="s">
        <v>19449</v>
      </c>
      <c r="E638" s="150" t="s">
        <v>19707</v>
      </c>
      <c r="F638" s="150" t="s">
        <v>20565</v>
      </c>
      <c r="G638" s="150" t="s">
        <v>20566</v>
      </c>
      <c r="H638" s="150" t="s">
        <v>20801</v>
      </c>
      <c r="I638" s="150" t="s">
        <v>20812</v>
      </c>
      <c r="J638" s="150" t="s">
        <v>20813</v>
      </c>
      <c r="K638" s="150"/>
      <c r="L638" s="150"/>
      <c r="M638" s="150" t="str" cm="1">
        <f t="array" ref="M638">LOOKUP(2,1/(C638:L638&lt;&gt;""),C638:L638)</f>
        <v>Rumen Contents</v>
      </c>
      <c r="N638" s="150"/>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Rumen Contents</v>
      </c>
    </row>
    <row r="639" spans="1:31" ht="14.5" x14ac:dyDescent="0.35">
      <c r="A639" s="150"/>
      <c r="B639" s="150" t="s">
        <v>20814</v>
      </c>
      <c r="C639" s="150" t="s">
        <v>19447</v>
      </c>
      <c r="D639" s="150" t="s">
        <v>19449</v>
      </c>
      <c r="E639" s="150" t="s">
        <v>19707</v>
      </c>
      <c r="F639" s="150" t="s">
        <v>20565</v>
      </c>
      <c r="G639" s="150" t="s">
        <v>20566</v>
      </c>
      <c r="H639" s="150" t="s">
        <v>20801</v>
      </c>
      <c r="I639" s="150" t="s">
        <v>20812</v>
      </c>
      <c r="J639" s="150" t="s">
        <v>20813</v>
      </c>
      <c r="K639" s="150" t="s">
        <v>20815</v>
      </c>
      <c r="L639" s="150"/>
      <c r="M639" s="150" t="str" cm="1">
        <f t="array" ref="M639">LOOKUP(2,1/(C639:L639&lt;&gt;""),C639:L639)</f>
        <v>Rumen Contents Dried Ground</v>
      </c>
      <c r="N639" s="150" t="s">
        <v>20816</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c r="B640" s="150" t="s">
        <v>20817</v>
      </c>
      <c r="C640" s="150" t="s">
        <v>19447</v>
      </c>
      <c r="D640" s="150" t="s">
        <v>19449</v>
      </c>
      <c r="E640" s="150" t="s">
        <v>19707</v>
      </c>
      <c r="F640" s="150" t="s">
        <v>20565</v>
      </c>
      <c r="G640" s="150" t="s">
        <v>20566</v>
      </c>
      <c r="H640" s="150" t="s">
        <v>20801</v>
      </c>
      <c r="I640" s="150" t="s">
        <v>4065</v>
      </c>
      <c r="J640" s="150"/>
      <c r="K640" s="150"/>
      <c r="L640" s="150"/>
      <c r="M640" s="150" t="str" cm="1">
        <f t="array" ref="M640">LOOKUP(2,1/(C640:L640&lt;&gt;""),C640:L640)</f>
        <v>Egg</v>
      </c>
      <c r="N640" s="150" t="s">
        <v>20818</v>
      </c>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Egg</v>
      </c>
    </row>
    <row r="641" spans="1:31" ht="14.5" x14ac:dyDescent="0.35">
      <c r="A641" s="150"/>
      <c r="B641" s="150" t="s">
        <v>20819</v>
      </c>
      <c r="C641" s="150" t="s">
        <v>19447</v>
      </c>
      <c r="D641" s="150" t="s">
        <v>19449</v>
      </c>
      <c r="E641" s="150" t="s">
        <v>19707</v>
      </c>
      <c r="F641" s="150" t="s">
        <v>20565</v>
      </c>
      <c r="G641" s="150" t="s">
        <v>20566</v>
      </c>
      <c r="H641" s="150" t="s">
        <v>20801</v>
      </c>
      <c r="I641" s="150" t="s">
        <v>4065</v>
      </c>
      <c r="J641" s="150" t="s">
        <v>20820</v>
      </c>
      <c r="K641" s="150"/>
      <c r="L641" s="150"/>
      <c r="M641" s="150" t="str" cm="1">
        <f t="array" ref="M641">LOOKUP(2,1/(C641:L641&lt;&gt;""),C641:L641)</f>
        <v>Egg Boiled Dried Ground</v>
      </c>
      <c r="N641" s="150" t="s">
        <v>20821</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20822</v>
      </c>
      <c r="C642" s="150" t="s">
        <v>19447</v>
      </c>
      <c r="D642" s="150" t="s">
        <v>19449</v>
      </c>
      <c r="E642" s="150" t="s">
        <v>19707</v>
      </c>
      <c r="F642" s="150" t="s">
        <v>20565</v>
      </c>
      <c r="G642" s="150" t="s">
        <v>20566</v>
      </c>
      <c r="H642" s="150" t="s">
        <v>20801</v>
      </c>
      <c r="I642" s="150" t="s">
        <v>20823</v>
      </c>
      <c r="J642" s="150" t="s">
        <v>20824</v>
      </c>
      <c r="K642" s="150"/>
      <c r="L642" s="150"/>
      <c r="M642" s="150" t="str" cm="1">
        <f t="array" ref="M642">LOOKUP(2,1/(C642:L642&lt;&gt;""),C642:L642)</f>
        <v>Lard</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Lard</v>
      </c>
    </row>
    <row r="643" spans="1:31" ht="14.5" x14ac:dyDescent="0.35">
      <c r="A643" s="150"/>
      <c r="B643" s="150" t="s">
        <v>20825</v>
      </c>
      <c r="C643" s="150" t="s">
        <v>19447</v>
      </c>
      <c r="D643" s="150" t="s">
        <v>19449</v>
      </c>
      <c r="E643" s="150" t="s">
        <v>19707</v>
      </c>
      <c r="F643" s="150" t="s">
        <v>20565</v>
      </c>
      <c r="G643" s="150" t="s">
        <v>20566</v>
      </c>
      <c r="H643" s="150" t="s">
        <v>20801</v>
      </c>
      <c r="I643" s="150" t="s">
        <v>20826</v>
      </c>
      <c r="J643" s="150" t="s">
        <v>20827</v>
      </c>
      <c r="K643" s="150"/>
      <c r="L643" s="150"/>
      <c r="M643" s="150" t="str" cm="1">
        <f t="array" ref="M643">LOOKUP(2,1/(C643:L643&lt;&gt;""),C643:L643)</f>
        <v>Feather Boiled Dried Ground</v>
      </c>
      <c r="N643" s="150" t="s">
        <v>20828</v>
      </c>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No Match</v>
      </c>
    </row>
    <row r="644" spans="1:31" ht="14.5" x14ac:dyDescent="0.35">
      <c r="A644" s="150"/>
      <c r="B644" s="150" t="s">
        <v>20829</v>
      </c>
      <c r="C644" s="150" t="s">
        <v>19447</v>
      </c>
      <c r="D644" s="150" t="s">
        <v>19449</v>
      </c>
      <c r="E644" s="150" t="s">
        <v>19707</v>
      </c>
      <c r="F644" s="150" t="s">
        <v>20565</v>
      </c>
      <c r="G644" s="150" t="s">
        <v>20566</v>
      </c>
      <c r="H644" s="150" t="s">
        <v>20801</v>
      </c>
      <c r="I644" s="150" t="s">
        <v>20826</v>
      </c>
      <c r="J644" s="150" t="s">
        <v>20830</v>
      </c>
      <c r="K644" s="150"/>
      <c r="L644" s="150"/>
      <c r="M644" s="150" t="str" cm="1">
        <f t="array" ref="M644">LOOKUP(2,1/(C644:L644&lt;&gt;""),C644:L644)</f>
        <v>Feather Ground</v>
      </c>
      <c r="N644" s="150" t="s">
        <v>20831</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t="s">
        <v>1485</v>
      </c>
      <c r="B645" s="150" t="s">
        <v>20832</v>
      </c>
      <c r="C645" s="150" t="s">
        <v>19447</v>
      </c>
      <c r="D645" s="150" t="s">
        <v>19449</v>
      </c>
      <c r="E645" s="150" t="s">
        <v>19707</v>
      </c>
      <c r="F645" s="150" t="s">
        <v>20565</v>
      </c>
      <c r="G645" s="150" t="s">
        <v>20566</v>
      </c>
      <c r="H645" s="150" t="s">
        <v>20801</v>
      </c>
      <c r="I645" s="150" t="s">
        <v>5356</v>
      </c>
      <c r="J645" s="150" t="s">
        <v>20833</v>
      </c>
      <c r="K645" s="150" t="s">
        <v>1485</v>
      </c>
      <c r="L645" s="150"/>
      <c r="M645" s="150" t="str" cm="1">
        <f t="array" ref="M645">LOOKUP(2,1/(C645:L645&lt;&gt;""),C645:L645)</f>
        <v>Fish Processing Waste</v>
      </c>
      <c r="N645" s="150" t="s">
        <v>20834</v>
      </c>
      <c r="O645" s="150" t="s">
        <v>1485</v>
      </c>
      <c r="P645" s="150" t="s">
        <v>1485</v>
      </c>
      <c r="Q645" s="150" t="s">
        <v>1485</v>
      </c>
      <c r="R645" s="150" t="s">
        <v>1485</v>
      </c>
      <c r="S645" s="150" t="s">
        <v>1485</v>
      </c>
      <c r="T645" s="150" t="s">
        <v>1485</v>
      </c>
      <c r="U645" s="150"/>
      <c r="V645" s="150" t="s">
        <v>1485</v>
      </c>
      <c r="W645" s="150" t="s">
        <v>1485</v>
      </c>
      <c r="X645" s="150" t="s">
        <v>1485</v>
      </c>
      <c r="Y645" s="150" t="s">
        <v>1485</v>
      </c>
      <c r="Z645" s="150" t="s">
        <v>1485</v>
      </c>
      <c r="AA645" s="150" t="s">
        <v>1485</v>
      </c>
      <c r="AB645" s="150" t="s">
        <v>20835</v>
      </c>
      <c r="AC645" s="150" t="s">
        <v>20833</v>
      </c>
      <c r="AD645" t="str">
        <f>IFERROR(IF(COUNTIF(C645:L645,"Feed Ingredient")&gt;0,INDEX(ani_diet!U:U,MATCH(M645,ani_diet!E:E,0)),""),"")</f>
        <v/>
      </c>
      <c r="AE645" s="129" t="str">
        <f>IF(IFERROR(IF(MATCH("Feed Ingredient", AOM[[#This Row],[L1]:[L10]],0)&gt;0, TRUE, FALSE), FALSE)=TRUE,IFERROR(VLOOKUP(M645, ani_diet!D:D, 1, FALSE), "No Match"),FALSE)</f>
        <v>Fish Processing Waste</v>
      </c>
    </row>
    <row r="646" spans="1:31" ht="14.5" x14ac:dyDescent="0.35">
      <c r="A646" s="150"/>
      <c r="B646" s="150" t="s">
        <v>20836</v>
      </c>
      <c r="C646" s="150" t="s">
        <v>19447</v>
      </c>
      <c r="D646" s="150" t="s">
        <v>19449</v>
      </c>
      <c r="E646" s="150" t="s">
        <v>19707</v>
      </c>
      <c r="F646" s="150" t="s">
        <v>20565</v>
      </c>
      <c r="G646" s="150" t="s">
        <v>20566</v>
      </c>
      <c r="H646" s="150" t="s">
        <v>20801</v>
      </c>
      <c r="I646" s="150" t="s">
        <v>5356</v>
      </c>
      <c r="J646" s="150" t="s">
        <v>20833</v>
      </c>
      <c r="K646" s="150" t="s">
        <v>20837</v>
      </c>
      <c r="L646" s="150"/>
      <c r="M646" s="150" t="str" cm="1">
        <f t="array" ref="M646">LOOKUP(2,1/(C646:L646&lt;&gt;""),C646:L646)</f>
        <v>Fish Processing Waste Dried</v>
      </c>
      <c r="N646" s="150" t="s">
        <v>20838</v>
      </c>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No Match</v>
      </c>
    </row>
    <row r="647" spans="1:31" ht="14.5" x14ac:dyDescent="0.35">
      <c r="A647" s="150"/>
      <c r="B647" s="150" t="s">
        <v>20839</v>
      </c>
      <c r="C647" s="150" t="s">
        <v>19447</v>
      </c>
      <c r="D647" s="150" t="s">
        <v>19449</v>
      </c>
      <c r="E647" s="150" t="s">
        <v>19707</v>
      </c>
      <c r="F647" s="150" t="s">
        <v>20565</v>
      </c>
      <c r="G647" s="150" t="s">
        <v>20566</v>
      </c>
      <c r="H647" s="150" t="s">
        <v>20801</v>
      </c>
      <c r="I647" s="150" t="s">
        <v>20840</v>
      </c>
      <c r="J647" s="150" t="s">
        <v>20841</v>
      </c>
      <c r="K647" s="150"/>
      <c r="L647" s="150"/>
      <c r="M647" s="150" t="str" cm="1">
        <f t="array" ref="M647">LOOKUP(2,1/(C647:L647&lt;&gt;""),C647:L647)</f>
        <v>Mixed Marine Hydrolysate</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Mixed Marine Hydrolysate</v>
      </c>
    </row>
    <row r="648" spans="1:31" ht="14.5" x14ac:dyDescent="0.35">
      <c r="A648" s="150"/>
      <c r="B648" s="150" t="s">
        <v>20842</v>
      </c>
      <c r="C648" s="150" t="s">
        <v>19447</v>
      </c>
      <c r="D648" s="150" t="s">
        <v>19449</v>
      </c>
      <c r="E648" s="150" t="s">
        <v>19707</v>
      </c>
      <c r="F648" s="150" t="s">
        <v>20565</v>
      </c>
      <c r="G648" s="150" t="s">
        <v>20566</v>
      </c>
      <c r="H648" s="150" t="s">
        <v>20801</v>
      </c>
      <c r="I648" s="150" t="s">
        <v>20840</v>
      </c>
      <c r="J648" s="150" t="s">
        <v>20843</v>
      </c>
      <c r="K648" s="150"/>
      <c r="L648" s="150"/>
      <c r="M648" s="150" t="str" cm="1">
        <f t="array" ref="M648">LOOKUP(2,1/(C648:L648&lt;&gt;""),C648:L648)</f>
        <v>Shrimp Hydrolysate</v>
      </c>
      <c r="N648" s="150"/>
      <c r="O648" s="150"/>
      <c r="P648" s="150"/>
      <c r="Q648" s="150"/>
      <c r="R648" s="150"/>
      <c r="S648" s="150"/>
      <c r="T648" s="150"/>
      <c r="U648" s="150"/>
      <c r="V648" s="150"/>
      <c r="W648" s="150"/>
      <c r="X648" s="150"/>
      <c r="Y648" s="150"/>
      <c r="Z648" s="150"/>
      <c r="AA648" s="150"/>
      <c r="AB648" s="150"/>
      <c r="AC648" s="150"/>
      <c r="AD648" t="str">
        <f>IFERROR(IF(COUNTIF(C648:L648,"Feed Ingredient")&gt;0,INDEX(ani_diet!U:U,MATCH(M648,ani_diet!E:E,0)),""),"")</f>
        <v/>
      </c>
      <c r="AE648" s="129" t="str">
        <f>IF(IFERROR(IF(MATCH("Feed Ingredient", AOM[[#This Row],[L1]:[L10]],0)&gt;0, TRUE, FALSE), FALSE)=TRUE,IFERROR(VLOOKUP(M648, ani_diet!D:D, 1, FALSE), "No Match"),FALSE)</f>
        <v>Shrimp Hydrolysate</v>
      </c>
    </row>
    <row r="649" spans="1:31" ht="14.5" x14ac:dyDescent="0.35">
      <c r="A649" s="150"/>
      <c r="B649" s="150" t="s">
        <v>20844</v>
      </c>
      <c r="C649" s="150" t="s">
        <v>19447</v>
      </c>
      <c r="D649" s="150" t="s">
        <v>19449</v>
      </c>
      <c r="E649" s="150" t="s">
        <v>19707</v>
      </c>
      <c r="F649" s="150" t="s">
        <v>20565</v>
      </c>
      <c r="G649" s="150" t="s">
        <v>20566</v>
      </c>
      <c r="H649" s="150" t="s">
        <v>20801</v>
      </c>
      <c r="I649" s="150" t="s">
        <v>20845</v>
      </c>
      <c r="J649" s="150" t="s">
        <v>20846</v>
      </c>
      <c r="K649" s="150"/>
      <c r="L649" s="150"/>
      <c r="M649" s="150" t="str" cm="1">
        <f t="array" ref="M649">LOOKUP(2,1/(C649:L649&lt;&gt;""),C649:L649)</f>
        <v>Meat and Bone Ground</v>
      </c>
      <c r="N649" s="150" t="s">
        <v>20847</v>
      </c>
      <c r="O649" s="150"/>
      <c r="P649" s="150"/>
      <c r="Q649" s="150"/>
      <c r="R649" s="150"/>
      <c r="S649" s="150"/>
      <c r="T649" s="150"/>
      <c r="U649" s="150"/>
      <c r="V649" s="150"/>
      <c r="W649" s="150"/>
      <c r="X649" s="150"/>
      <c r="Y649" s="150"/>
      <c r="Z649" s="150"/>
      <c r="AA649" s="150"/>
      <c r="AB649" s="150"/>
      <c r="AC649" s="150"/>
      <c r="AD649" t="str">
        <f>IFERROR(IF(COUNTIF(C649:L649,"Feed Ingredient")&gt;0,INDEX(ani_diet!U:U,MATCH(M649,ani_diet!E:E,0)),""),"")</f>
        <v/>
      </c>
      <c r="AE649" s="129" t="str">
        <f>IF(IFERROR(IF(MATCH("Feed Ingredient", AOM[[#This Row],[L1]:[L10]],0)&gt;0, TRUE, FALSE), FALSE)=TRUE,IFERROR(VLOOKUP(M649, ani_diet!D:D, 1, FALSE), "No Match"),FALSE)</f>
        <v>No Match</v>
      </c>
    </row>
    <row r="650" spans="1:31" ht="14.5" x14ac:dyDescent="0.35">
      <c r="A650" s="150"/>
      <c r="B650" s="150" t="s">
        <v>20848</v>
      </c>
      <c r="C650" s="150" t="s">
        <v>19447</v>
      </c>
      <c r="D650" s="150" t="s">
        <v>19449</v>
      </c>
      <c r="E650" s="150" t="s">
        <v>19707</v>
      </c>
      <c r="F650" s="150" t="s">
        <v>20565</v>
      </c>
      <c r="G650" s="150" t="s">
        <v>20566</v>
      </c>
      <c r="H650" s="150" t="s">
        <v>20801</v>
      </c>
      <c r="I650" s="150" t="s">
        <v>20845</v>
      </c>
      <c r="J650" s="150"/>
      <c r="K650" s="150"/>
      <c r="L650" s="150"/>
      <c r="M650" s="150" t="str" cm="1">
        <f t="array" ref="M650">LOOKUP(2,1/(C650:L650&lt;&gt;""),C650:L650)</f>
        <v>Meat and Bone</v>
      </c>
      <c r="N650" s="150"/>
      <c r="O650" s="150"/>
      <c r="P650" s="150"/>
      <c r="Q650" s="150"/>
      <c r="R650" s="150"/>
      <c r="S650" s="150"/>
      <c r="T650" s="150"/>
      <c r="U650" s="150"/>
      <c r="V650" s="150"/>
      <c r="W650" s="150"/>
      <c r="X650" s="150"/>
      <c r="Y650" s="150"/>
      <c r="Z650" s="150"/>
      <c r="AA650" s="150"/>
      <c r="AB650" s="150"/>
      <c r="AC650" s="150"/>
      <c r="AD650" t="str">
        <f>IFERROR(IF(COUNTIF(C650:L650,"Feed Ingredient")&gt;0,INDEX(ani_diet!U:U,MATCH(M650,ani_diet!E:E,0)),""),"")</f>
        <v/>
      </c>
      <c r="AE650" s="129" t="str">
        <f>IF(IFERROR(IF(MATCH("Feed Ingredient", AOM[[#This Row],[L1]:[L10]],0)&gt;0, TRUE, FALSE), FALSE)=TRUE,IFERROR(VLOOKUP(M650, ani_diet!D:D, 1, FALSE), "No Match"),FALSE)</f>
        <v>Meat and Bone</v>
      </c>
    </row>
    <row r="651" spans="1:31" ht="14.5" x14ac:dyDescent="0.35">
      <c r="A651" s="150" t="s">
        <v>1485</v>
      </c>
      <c r="B651" s="150" t="s">
        <v>20849</v>
      </c>
      <c r="C651" s="150" t="s">
        <v>19447</v>
      </c>
      <c r="D651" s="150" t="s">
        <v>19449</v>
      </c>
      <c r="E651" s="150" t="s">
        <v>19707</v>
      </c>
      <c r="F651" s="150" t="s">
        <v>20565</v>
      </c>
      <c r="G651" s="150" t="s">
        <v>20566</v>
      </c>
      <c r="H651" s="150" t="s">
        <v>20801</v>
      </c>
      <c r="I651" s="150" t="s">
        <v>20850</v>
      </c>
      <c r="J651" s="150" t="s">
        <v>1485</v>
      </c>
      <c r="K651" s="150" t="s">
        <v>1485</v>
      </c>
      <c r="L651" s="150"/>
      <c r="M651" s="150" t="str" cm="1">
        <f t="array" ref="M651">LOOKUP(2,1/(C651:L651&lt;&gt;""),C651:L651)</f>
        <v>Shell</v>
      </c>
      <c r="N651" s="150"/>
      <c r="O651" s="150" t="s">
        <v>1485</v>
      </c>
      <c r="P651" s="150" t="s">
        <v>1485</v>
      </c>
      <c r="Q651" s="150" t="s">
        <v>1485</v>
      </c>
      <c r="R651" s="150" t="s">
        <v>1485</v>
      </c>
      <c r="S651" s="150" t="s">
        <v>1485</v>
      </c>
      <c r="T651" s="150" t="s">
        <v>1485</v>
      </c>
      <c r="U651" s="150"/>
      <c r="V651" s="150" t="s">
        <v>1485</v>
      </c>
      <c r="W651" s="150" t="s">
        <v>1485</v>
      </c>
      <c r="X651" s="150" t="s">
        <v>1485</v>
      </c>
      <c r="Y651" s="150" t="s">
        <v>1485</v>
      </c>
      <c r="Z651" s="150" t="s">
        <v>1485</v>
      </c>
      <c r="AA651" s="150" t="s">
        <v>1485</v>
      </c>
      <c r="AB651" s="150" t="s">
        <v>20851</v>
      </c>
      <c r="AC651" s="150" t="s">
        <v>20850</v>
      </c>
      <c r="AD651" t="str">
        <f>IFERROR(IF(COUNTIF(C651:L651,"Feed Ingredient")&gt;0,INDEX(ani_diet!U:U,MATCH(M651,ani_diet!E:E,0)),""),"")</f>
        <v/>
      </c>
      <c r="AE651" s="129" t="str">
        <f>IF(IFERROR(IF(MATCH("Feed Ingredient", AOM[[#This Row],[L1]:[L10]],0)&gt;0, TRUE, FALSE), FALSE)=TRUE,IFERROR(VLOOKUP(M651, ani_diet!D:D, 1, FALSE), "No Match"),FALSE)</f>
        <v>Shell</v>
      </c>
    </row>
    <row r="652" spans="1:31" ht="14.5" x14ac:dyDescent="0.35">
      <c r="A652" s="150"/>
      <c r="B652" s="150" t="s">
        <v>20852</v>
      </c>
      <c r="C652" s="150" t="s">
        <v>19447</v>
      </c>
      <c r="D652" s="150" t="s">
        <v>19449</v>
      </c>
      <c r="E652" s="150" t="s">
        <v>19707</v>
      </c>
      <c r="F652" s="150" t="s">
        <v>20565</v>
      </c>
      <c r="G652" s="150" t="s">
        <v>20566</v>
      </c>
      <c r="H652" s="150" t="s">
        <v>20801</v>
      </c>
      <c r="I652" s="150" t="s">
        <v>20850</v>
      </c>
      <c r="J652" s="150" t="s">
        <v>20853</v>
      </c>
      <c r="K652" s="150"/>
      <c r="L652" s="150"/>
      <c r="M652" s="150" t="str" cm="1">
        <f t="array" ref="M652">LOOKUP(2,1/(C652:L652&lt;&gt;""),C652:L652)</f>
        <v>Lake Shells</v>
      </c>
      <c r="N652" s="150"/>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Lake Shells</v>
      </c>
    </row>
    <row r="653" spans="1:31" ht="14.5" x14ac:dyDescent="0.35">
      <c r="A653" s="150" t="s">
        <v>1485</v>
      </c>
      <c r="B653" s="150" t="s">
        <v>20854</v>
      </c>
      <c r="C653" s="150" t="s">
        <v>19447</v>
      </c>
      <c r="D653" s="150" t="s">
        <v>19449</v>
      </c>
      <c r="E653" s="150" t="s">
        <v>19707</v>
      </c>
      <c r="F653" s="150" t="s">
        <v>20565</v>
      </c>
      <c r="G653" s="150" t="s">
        <v>20566</v>
      </c>
      <c r="H653" s="150" t="s">
        <v>20801</v>
      </c>
      <c r="I653" s="150" t="s">
        <v>20850</v>
      </c>
      <c r="J653" s="150" t="s">
        <v>6327</v>
      </c>
      <c r="K653" s="150" t="s">
        <v>1485</v>
      </c>
      <c r="L653" s="150"/>
      <c r="M653" s="150" t="str" cm="1">
        <f t="array" ref="M653">LOOKUP(2,1/(C653:L653&lt;&gt;""),C653:L653)</f>
        <v>Oyster Shells</v>
      </c>
      <c r="N653" s="150"/>
      <c r="O653" s="150" t="s">
        <v>1485</v>
      </c>
      <c r="P653" s="150" t="s">
        <v>1485</v>
      </c>
      <c r="Q653" s="150" t="s">
        <v>1485</v>
      </c>
      <c r="R653" s="150" t="s">
        <v>1485</v>
      </c>
      <c r="S653" s="150" t="s">
        <v>1485</v>
      </c>
      <c r="T653" s="150" t="s">
        <v>1485</v>
      </c>
      <c r="U653" s="150" t="s">
        <v>20855</v>
      </c>
      <c r="V653" s="150" t="s">
        <v>20856</v>
      </c>
      <c r="W653" s="150" t="s">
        <v>1485</v>
      </c>
      <c r="X653" s="150" t="s">
        <v>1485</v>
      </c>
      <c r="Y653" s="150" t="s">
        <v>1485</v>
      </c>
      <c r="Z653" s="150" t="s">
        <v>1485</v>
      </c>
      <c r="AA653" s="150" t="s">
        <v>1485</v>
      </c>
      <c r="AB653" s="150" t="s">
        <v>20851</v>
      </c>
      <c r="AC653" s="150" t="s">
        <v>6327</v>
      </c>
      <c r="AD653" t="str">
        <f>IFERROR(IF(COUNTIF(C653:L653,"Feed Ingredient")&gt;0,INDEX(ani_diet!U:U,MATCH(M653,ani_diet!E:E,0)),""),"")</f>
        <v>Ostreidae</v>
      </c>
      <c r="AE653" s="129" t="str">
        <f>IF(IFERROR(IF(MATCH("Feed Ingredient", AOM[[#This Row],[L1]:[L10]],0)&gt;0, TRUE, FALSE), FALSE)=TRUE,IFERROR(VLOOKUP(M653, ani_diet!D:D, 1, FALSE), "No Match"),FALSE)</f>
        <v>Oyster Shells</v>
      </c>
    </row>
    <row r="654" spans="1:31" ht="14.5" x14ac:dyDescent="0.35">
      <c r="A654" s="150" t="s">
        <v>1485</v>
      </c>
      <c r="B654" s="150" t="s">
        <v>20857</v>
      </c>
      <c r="C654" s="150" t="s">
        <v>19447</v>
      </c>
      <c r="D654" s="150" t="s">
        <v>19449</v>
      </c>
      <c r="E654" s="150" t="s">
        <v>19707</v>
      </c>
      <c r="F654" s="150" t="s">
        <v>20565</v>
      </c>
      <c r="G654" s="150" t="s">
        <v>20566</v>
      </c>
      <c r="H654" s="150" t="s">
        <v>20801</v>
      </c>
      <c r="I654" s="150" t="s">
        <v>20850</v>
      </c>
      <c r="J654" s="150" t="s">
        <v>6327</v>
      </c>
      <c r="K654" s="150" t="s">
        <v>20858</v>
      </c>
      <c r="L654" s="150"/>
      <c r="M654" s="150" t="str" cm="1">
        <f t="array" ref="M654">LOOKUP(2,1/(C654:L654&lt;&gt;""),C654:L654)</f>
        <v>Oyster Shells Ground</v>
      </c>
      <c r="N654" s="150" t="s">
        <v>20859</v>
      </c>
      <c r="O654" s="150" t="s">
        <v>1485</v>
      </c>
      <c r="P654" s="150" t="s">
        <v>1485</v>
      </c>
      <c r="Q654" s="150" t="s">
        <v>1485</v>
      </c>
      <c r="R654" s="150" t="s">
        <v>1485</v>
      </c>
      <c r="S654" s="150" t="s">
        <v>1485</v>
      </c>
      <c r="T654" s="150" t="s">
        <v>1485</v>
      </c>
      <c r="U654" s="150" t="s">
        <v>20855</v>
      </c>
      <c r="V654" s="150" t="s">
        <v>20856</v>
      </c>
      <c r="W654" s="150" t="s">
        <v>1485</v>
      </c>
      <c r="X654" s="150" t="s">
        <v>1485</v>
      </c>
      <c r="Y654" s="150" t="s">
        <v>1485</v>
      </c>
      <c r="Z654" s="150" t="s">
        <v>1485</v>
      </c>
      <c r="AA654" s="150" t="s">
        <v>1485</v>
      </c>
      <c r="AB654" s="150" t="s">
        <v>20851</v>
      </c>
      <c r="AC654" s="150" t="s">
        <v>6327</v>
      </c>
      <c r="AD654" t="str">
        <f>IFERROR(IF(COUNTIF(C654:L654,"Feed Ingredient")&gt;0,INDEX(ani_diet!U:U,MATCH(M654,ani_diet!E:E,0)),""),"")</f>
        <v>Ostreidae Shells</v>
      </c>
      <c r="AE654" s="129" t="str">
        <f>IF(IFERROR(IF(MATCH("Feed Ingredient", AOM[[#This Row],[L1]:[L10]],0)&gt;0, TRUE, FALSE), FALSE)=TRUE,IFERROR(VLOOKUP(M654, ani_diet!D:D, 1, FALSE), "No Match"),FALSE)</f>
        <v>No Match</v>
      </c>
    </row>
    <row r="655" spans="1:31" ht="14.5" x14ac:dyDescent="0.35">
      <c r="A655" s="150" t="s">
        <v>1485</v>
      </c>
      <c r="B655" s="150" t="s">
        <v>20860</v>
      </c>
      <c r="C655" s="150" t="s">
        <v>19447</v>
      </c>
      <c r="D655" s="150" t="s">
        <v>19449</v>
      </c>
      <c r="E655" s="150" t="s">
        <v>19707</v>
      </c>
      <c r="F655" s="150" t="s">
        <v>20565</v>
      </c>
      <c r="G655" s="150" t="s">
        <v>20566</v>
      </c>
      <c r="H655" s="150" t="s">
        <v>19606</v>
      </c>
      <c r="I655" s="150" t="s">
        <v>1485</v>
      </c>
      <c r="J655" s="150" t="s">
        <v>1485</v>
      </c>
      <c r="K655" s="150" t="s">
        <v>1485</v>
      </c>
      <c r="L655" s="150"/>
      <c r="M655" s="150" t="str" cm="1">
        <f t="array" ref="M655">LOOKUP(2,1/(C655:L655&lt;&gt;""),C655:L655)</f>
        <v>Animal Manures</v>
      </c>
      <c r="N655" s="150"/>
      <c r="O655" s="150" t="s">
        <v>1485</v>
      </c>
      <c r="P655" s="150" t="s">
        <v>1485</v>
      </c>
      <c r="Q655" s="150" t="s">
        <v>1485</v>
      </c>
      <c r="R655" s="150" t="s">
        <v>1485</v>
      </c>
      <c r="S655" s="150" t="s">
        <v>1485</v>
      </c>
      <c r="T655" s="150" t="s">
        <v>1485</v>
      </c>
      <c r="U655" s="150"/>
      <c r="V655" s="150" t="s">
        <v>1485</v>
      </c>
      <c r="W655" s="150" t="s">
        <v>1485</v>
      </c>
      <c r="X655" s="150" t="s">
        <v>1485</v>
      </c>
      <c r="Y655" s="150" t="s">
        <v>1485</v>
      </c>
      <c r="Z655" s="150" t="s">
        <v>1485</v>
      </c>
      <c r="AA655" s="150" t="s">
        <v>1485</v>
      </c>
      <c r="AB655" s="150" t="s">
        <v>1485</v>
      </c>
      <c r="AC655" s="150" t="s">
        <v>1485</v>
      </c>
      <c r="AD655" t="str">
        <f>IFERROR(IF(COUNTIF(C655:L655,"Feed Ingredient")&gt;0,INDEX(ani_diet!U:U,MATCH(M655,ani_diet!E:E,0)),""),"")</f>
        <v/>
      </c>
      <c r="AE655" s="129" t="str">
        <f>IF(IFERROR(IF(MATCH("Feed Ingredient", AOM[[#This Row],[L1]:[L10]],0)&gt;0, TRUE, FALSE), FALSE)=TRUE,IFERROR(VLOOKUP(M655, ani_diet!D:D, 1, FALSE), "No Match"),FALSE)</f>
        <v>No Match</v>
      </c>
    </row>
    <row r="656" spans="1:31" ht="14.5" x14ac:dyDescent="0.35">
      <c r="A656" s="150"/>
      <c r="B656" s="150" t="s">
        <v>20861</v>
      </c>
      <c r="C656" s="150" t="s">
        <v>19447</v>
      </c>
      <c r="D656" s="150" t="s">
        <v>19449</v>
      </c>
      <c r="E656" s="150" t="s">
        <v>19707</v>
      </c>
      <c r="F656" s="150" t="s">
        <v>20565</v>
      </c>
      <c r="G656" s="150" t="s">
        <v>20566</v>
      </c>
      <c r="H656" s="150" t="s">
        <v>19606</v>
      </c>
      <c r="I656" s="150" t="s">
        <v>3531</v>
      </c>
      <c r="J656" s="150" t="s">
        <v>8219</v>
      </c>
      <c r="K656" s="150"/>
      <c r="L656" s="150"/>
      <c r="M656" s="150" t="str" cm="1">
        <f t="array" ref="M656">LOOKUP(2,1/(C656:L656&lt;&gt;""),C656:L656)</f>
        <v>Cattle Manure</v>
      </c>
      <c r="N656" s="150"/>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Cattle Manure</v>
      </c>
    </row>
    <row r="657" spans="1:31" ht="14.5" x14ac:dyDescent="0.35">
      <c r="A657" s="150"/>
      <c r="B657" s="150" t="s">
        <v>20862</v>
      </c>
      <c r="C657" s="150" t="s">
        <v>19447</v>
      </c>
      <c r="D657" s="150" t="s">
        <v>19449</v>
      </c>
      <c r="E657" s="150" t="s">
        <v>19707</v>
      </c>
      <c r="F657" s="150" t="s">
        <v>20565</v>
      </c>
      <c r="G657" s="150" t="s">
        <v>20566</v>
      </c>
      <c r="H657" s="150" t="s">
        <v>19606</v>
      </c>
      <c r="I657" s="150" t="s">
        <v>20793</v>
      </c>
      <c r="J657" s="150" t="s">
        <v>8225</v>
      </c>
      <c r="K657" s="150"/>
      <c r="L657" s="150"/>
      <c r="M657" s="150" t="s">
        <v>8225</v>
      </c>
      <c r="N657" s="150" t="s">
        <v>20863</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Chicken Manure</v>
      </c>
    </row>
    <row r="658" spans="1:31" ht="14.5" x14ac:dyDescent="0.35">
      <c r="A658" s="150"/>
      <c r="B658" s="150" t="s">
        <v>20864</v>
      </c>
      <c r="C658" s="150" t="s">
        <v>19447</v>
      </c>
      <c r="D658" s="150" t="s">
        <v>19449</v>
      </c>
      <c r="E658" s="150" t="s">
        <v>19707</v>
      </c>
      <c r="F658" s="150" t="s">
        <v>20565</v>
      </c>
      <c r="G658" s="150" t="s">
        <v>20566</v>
      </c>
      <c r="H658" s="150" t="s">
        <v>19606</v>
      </c>
      <c r="I658" s="150" t="s">
        <v>20793</v>
      </c>
      <c r="J658" s="150" t="s">
        <v>8225</v>
      </c>
      <c r="K658" s="150" t="s">
        <v>20865</v>
      </c>
      <c r="L658" s="150"/>
      <c r="M658" s="150" t="str" cm="1">
        <f t="array" ref="M658">LOOKUP(2,1/(C658:L658&lt;&gt;""),C658:L658)</f>
        <v>Chicken Manure Dried</v>
      </c>
      <c r="N658" s="150" t="s">
        <v>20866</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20867</v>
      </c>
      <c r="C659" s="150" t="s">
        <v>19447</v>
      </c>
      <c r="D659" s="150" t="s">
        <v>19449</v>
      </c>
      <c r="E659" s="150" t="s">
        <v>19707</v>
      </c>
      <c r="F659" s="150" t="s">
        <v>20565</v>
      </c>
      <c r="G659" s="150" t="s">
        <v>20566</v>
      </c>
      <c r="H659" s="150" t="s">
        <v>19606</v>
      </c>
      <c r="I659" s="150" t="s">
        <v>20793</v>
      </c>
      <c r="J659" s="150" t="s">
        <v>8225</v>
      </c>
      <c r="K659" s="150" t="s">
        <v>20868</v>
      </c>
      <c r="L659" s="150"/>
      <c r="M659" s="150" t="str" cm="1">
        <f t="array" ref="M659">LOOKUP(2,1/(C659:L659&lt;&gt;""),C659:L659)</f>
        <v>Chicken Manure Dried Ground</v>
      </c>
      <c r="N659" s="150" t="s">
        <v>20869</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20870</v>
      </c>
      <c r="C660" s="150" t="s">
        <v>19447</v>
      </c>
      <c r="D660" s="150" t="s">
        <v>19449</v>
      </c>
      <c r="E660" s="150" t="s">
        <v>19707</v>
      </c>
      <c r="F660" s="150" t="s">
        <v>20565</v>
      </c>
      <c r="G660" s="150" t="s">
        <v>20566</v>
      </c>
      <c r="H660" s="150" t="s">
        <v>19606</v>
      </c>
      <c r="I660" s="150" t="s">
        <v>20871</v>
      </c>
      <c r="J660" s="150" t="s">
        <v>8244</v>
      </c>
      <c r="K660" s="150"/>
      <c r="L660" s="150"/>
      <c r="M660" s="150" t="str" cm="1">
        <f t="array" ref="M660">LOOKUP(2,1/(C660:L660&lt;&gt;""),C660:L660)</f>
        <v>Pig Manure</v>
      </c>
      <c r="N660" s="150" t="s">
        <v>8243</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Pig Manure</v>
      </c>
    </row>
    <row r="661" spans="1:31" ht="14.5" x14ac:dyDescent="0.35">
      <c r="A661" s="150"/>
      <c r="B661" s="150" t="s">
        <v>20872</v>
      </c>
      <c r="C661" s="150" t="s">
        <v>19447</v>
      </c>
      <c r="D661" s="150" t="s">
        <v>19449</v>
      </c>
      <c r="E661" s="150" t="s">
        <v>19707</v>
      </c>
      <c r="F661" s="150" t="s">
        <v>20565</v>
      </c>
      <c r="G661" s="150" t="s">
        <v>20566</v>
      </c>
      <c r="H661" s="150" t="s">
        <v>19606</v>
      </c>
      <c r="I661" s="150" t="s">
        <v>5279</v>
      </c>
      <c r="J661" s="150" t="s">
        <v>20873</v>
      </c>
      <c r="K661" s="150" t="s">
        <v>20874</v>
      </c>
      <c r="L661" s="150"/>
      <c r="M661" s="150" t="str" cm="1">
        <f t="array" ref="M661">LOOKUP(2,1/(C661:L661&lt;&gt;""),C661:L661)</f>
        <v>Poultry Litter Deep Stacked</v>
      </c>
      <c r="N661" s="150" t="s">
        <v>20875</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No Match</v>
      </c>
    </row>
    <row r="662" spans="1:31" ht="14.5" x14ac:dyDescent="0.35">
      <c r="A662" s="150"/>
      <c r="B662" s="150" t="s">
        <v>20876</v>
      </c>
      <c r="C662" s="150" t="s">
        <v>19447</v>
      </c>
      <c r="D662" s="150" t="s">
        <v>19449</v>
      </c>
      <c r="E662" s="150" t="s">
        <v>19707</v>
      </c>
      <c r="F662" s="150" t="s">
        <v>20565</v>
      </c>
      <c r="G662" s="150" t="s">
        <v>20566</v>
      </c>
      <c r="H662" s="150" t="s">
        <v>19606</v>
      </c>
      <c r="I662" s="150" t="s">
        <v>5279</v>
      </c>
      <c r="J662" s="150" t="s">
        <v>20873</v>
      </c>
      <c r="K662" s="150" t="s">
        <v>20877</v>
      </c>
      <c r="L662" s="150"/>
      <c r="M662" s="150" t="str" cm="1">
        <f t="array" ref="M662">LOOKUP(2,1/(C662:L662&lt;&gt;""),C662:L662)</f>
        <v>Poultry Litter Dried</v>
      </c>
      <c r="N662" s="150" t="s">
        <v>20878</v>
      </c>
      <c r="O662" s="150"/>
      <c r="P662" s="150"/>
      <c r="Q662" s="150"/>
      <c r="R662" s="150"/>
      <c r="S662" s="150"/>
      <c r="T662" s="150"/>
      <c r="U662" s="150"/>
      <c r="V662" s="150"/>
      <c r="W662" s="150"/>
      <c r="X662" s="150"/>
      <c r="Y662" s="150"/>
      <c r="Z662" s="150"/>
      <c r="AA662" s="150"/>
      <c r="AB662" s="150"/>
      <c r="AC662" s="150"/>
      <c r="AD662" t="str">
        <f>IFERROR(IF(COUNTIF(C662:L662,"Feed Ingredient")&gt;0,INDEX(ani_diet!U:U,MATCH(M662,ani_diet!E:E,0)),""),"")</f>
        <v/>
      </c>
      <c r="AE662" s="129" t="str">
        <f>IF(IFERROR(IF(MATCH("Feed Ingredient", AOM[[#This Row],[L1]:[L10]],0)&gt;0, TRUE, FALSE), FALSE)=TRUE,IFERROR(VLOOKUP(M662, ani_diet!D:D, 1, FALSE), "No Match"),FALSE)</f>
        <v>No Match</v>
      </c>
    </row>
    <row r="663" spans="1:31" ht="14.5" x14ac:dyDescent="0.35">
      <c r="A663" s="150"/>
      <c r="B663" s="150" t="s">
        <v>20879</v>
      </c>
      <c r="C663" s="150" t="s">
        <v>19447</v>
      </c>
      <c r="D663" s="150" t="s">
        <v>19449</v>
      </c>
      <c r="E663" s="150" t="s">
        <v>19707</v>
      </c>
      <c r="F663" s="150" t="s">
        <v>20565</v>
      </c>
      <c r="G663" s="150" t="s">
        <v>20566</v>
      </c>
      <c r="H663" s="150" t="s">
        <v>19606</v>
      </c>
      <c r="I663" s="150" t="s">
        <v>5279</v>
      </c>
      <c r="J663" s="150" t="s">
        <v>20873</v>
      </c>
      <c r="K663" s="150" t="s">
        <v>20880</v>
      </c>
      <c r="L663" s="150"/>
      <c r="M663" s="150" t="str" cm="1">
        <f t="array" ref="M663">LOOKUP(2,1/(C663:L663&lt;&gt;""),C663:L663)</f>
        <v>Poultry Litter Deep Stacked Dried</v>
      </c>
      <c r="N663" s="150" t="s">
        <v>20881</v>
      </c>
      <c r="O663" s="150"/>
      <c r="P663" s="150"/>
      <c r="Q663" s="150"/>
      <c r="R663" s="150"/>
      <c r="S663" s="150"/>
      <c r="T663" s="150"/>
      <c r="U663" s="150"/>
      <c r="V663" s="150"/>
      <c r="W663" s="150"/>
      <c r="X663" s="150"/>
      <c r="Y663" s="150"/>
      <c r="Z663" s="150"/>
      <c r="AA663" s="150"/>
      <c r="AB663" s="150"/>
      <c r="AC663" s="150"/>
      <c r="AD663" t="str">
        <f>IFERROR(IF(COUNTIF(C663:L663,"Feed Ingredient")&gt;0,INDEX(ani_diet!U:U,MATCH(M663,ani_diet!E:E,0)),""),"")</f>
        <v/>
      </c>
      <c r="AE663" s="129" t="str">
        <f>IF(IFERROR(IF(MATCH("Feed Ingredient", AOM[[#This Row],[L1]:[L10]],0)&gt;0, TRUE, FALSE), FALSE)=TRUE,IFERROR(VLOOKUP(M663, ani_diet!D:D, 1, FALSE), "No Match"),FALSE)</f>
        <v>No Match</v>
      </c>
    </row>
    <row r="664" spans="1:31" ht="14.5" x14ac:dyDescent="0.35">
      <c r="A664" s="150"/>
      <c r="B664" s="150" t="s">
        <v>20882</v>
      </c>
      <c r="C664" s="150" t="s">
        <v>19447</v>
      </c>
      <c r="D664" s="150" t="s">
        <v>19449</v>
      </c>
      <c r="E664" s="150" t="s">
        <v>19707</v>
      </c>
      <c r="F664" s="150" t="s">
        <v>20565</v>
      </c>
      <c r="G664" s="150" t="s">
        <v>20566</v>
      </c>
      <c r="H664" s="150" t="s">
        <v>19606</v>
      </c>
      <c r="I664" s="150" t="s">
        <v>5279</v>
      </c>
      <c r="J664" s="150" t="s">
        <v>20873</v>
      </c>
      <c r="K664" s="150" t="s">
        <v>20883</v>
      </c>
      <c r="L664" s="150"/>
      <c r="M664" s="150" t="str" cm="1">
        <f t="array" ref="M664">LOOKUP(2,1/(C664:L664&lt;&gt;""),C664:L664)</f>
        <v>Poultry Litter Dried Ground</v>
      </c>
      <c r="N664" s="150" t="s">
        <v>20884</v>
      </c>
      <c r="O664" s="150"/>
      <c r="P664" s="150"/>
      <c r="Q664" s="150"/>
      <c r="R664" s="150"/>
      <c r="S664" s="150"/>
      <c r="T664" s="150"/>
      <c r="U664" s="150"/>
      <c r="V664" s="150"/>
      <c r="W664" s="150"/>
      <c r="X664" s="150"/>
      <c r="Y664" s="150"/>
      <c r="Z664" s="150"/>
      <c r="AA664" s="150"/>
      <c r="AB664" s="150"/>
      <c r="AC664" s="150"/>
      <c r="AD664" t="str">
        <f>IFERROR(IF(COUNTIF(C664:L664,"Feed Ingredient")&gt;0,INDEX(ani_diet!U:U,MATCH(M664,ani_diet!E:E,0)),""),"")</f>
        <v/>
      </c>
      <c r="AE664" s="129" t="str">
        <f>IF(IFERROR(IF(MATCH("Feed Ingredient", AOM[[#This Row],[L1]:[L10]],0)&gt;0, TRUE, FALSE), FALSE)=TRUE,IFERROR(VLOOKUP(M664, ani_diet!D:D, 1, FALSE), "No Match"),FALSE)</f>
        <v>No Match</v>
      </c>
    </row>
    <row r="665" spans="1:31" ht="14.5" x14ac:dyDescent="0.35">
      <c r="A665" s="150"/>
      <c r="B665" s="150" t="s">
        <v>20885</v>
      </c>
      <c r="C665" s="150" t="s">
        <v>19447</v>
      </c>
      <c r="D665" s="150" t="s">
        <v>19449</v>
      </c>
      <c r="E665" s="150" t="s">
        <v>19707</v>
      </c>
      <c r="F665" s="150" t="s">
        <v>20565</v>
      </c>
      <c r="G665" s="150" t="s">
        <v>20566</v>
      </c>
      <c r="H665" s="150" t="s">
        <v>19606</v>
      </c>
      <c r="I665" s="150" t="s">
        <v>5279</v>
      </c>
      <c r="J665" s="150" t="s">
        <v>20873</v>
      </c>
      <c r="K665" s="150"/>
      <c r="L665" s="150"/>
      <c r="M665" s="150" t="str" cm="1">
        <f t="array" ref="M665">LOOKUP(2,1/(C665:L665&lt;&gt;""),C665:L665)</f>
        <v>Poultry Litter</v>
      </c>
      <c r="N665" s="150" t="s">
        <v>20886</v>
      </c>
      <c r="O665" s="150"/>
      <c r="P665" s="150"/>
      <c r="Q665" s="150"/>
      <c r="R665" s="150"/>
      <c r="S665" s="150"/>
      <c r="T665" s="150"/>
      <c r="U665" s="150"/>
      <c r="V665" s="150"/>
      <c r="W665" s="150"/>
      <c r="X665" s="150"/>
      <c r="Y665" s="150"/>
      <c r="Z665" s="150"/>
      <c r="AA665" s="150"/>
      <c r="AB665" s="150"/>
      <c r="AC665" s="150"/>
      <c r="AD665" t="str">
        <f>IFERROR(IF(COUNTIF(C665:L665,"Feed Ingredient")&gt;0,INDEX(ani_diet!U:U,MATCH(M665,ani_diet!E:E,0)),""),"")</f>
        <v/>
      </c>
      <c r="AE665" s="129" t="str">
        <f>IF(IFERROR(IF(MATCH("Feed Ingredient", AOM[[#This Row],[L1]:[L10]],0)&gt;0, TRUE, FALSE), FALSE)=TRUE,IFERROR(VLOOKUP(M665, ani_diet!D:D, 1, FALSE), "No Match"),FALSE)</f>
        <v>Poultry Litter</v>
      </c>
    </row>
    <row r="666" spans="1:31" ht="14.5" x14ac:dyDescent="0.35">
      <c r="A666" s="150" t="s">
        <v>1485</v>
      </c>
      <c r="B666" s="150" t="s">
        <v>20887</v>
      </c>
      <c r="C666" s="150" t="s">
        <v>19447</v>
      </c>
      <c r="D666" s="150" t="s">
        <v>19449</v>
      </c>
      <c r="E666" s="150" t="s">
        <v>19707</v>
      </c>
      <c r="F666" s="150" t="s">
        <v>20565</v>
      </c>
      <c r="G666" s="150" t="s">
        <v>20566</v>
      </c>
      <c r="H666" s="150" t="s">
        <v>20888</v>
      </c>
      <c r="I666" s="150"/>
      <c r="J666" s="150"/>
      <c r="K666" s="150"/>
      <c r="L666" s="150"/>
      <c r="M666" s="150" t="str" cm="1">
        <f t="array" ref="M666">LOOKUP(2,1/(C666:L666&lt;&gt;""),C666:L666)</f>
        <v>Crop Byproduct</v>
      </c>
      <c r="N666" s="150"/>
      <c r="O666" s="150" t="s">
        <v>1485</v>
      </c>
      <c r="P666" s="150" t="s">
        <v>1485</v>
      </c>
      <c r="Q666" s="150" t="s">
        <v>1485</v>
      </c>
      <c r="R666" s="150" t="s">
        <v>1485</v>
      </c>
      <c r="S666" s="150"/>
      <c r="T666" s="150" t="s">
        <v>1485</v>
      </c>
      <c r="U666" s="150"/>
      <c r="V666" s="150"/>
      <c r="W666" s="150" t="s">
        <v>1485</v>
      </c>
      <c r="X666" s="150" t="s">
        <v>1485</v>
      </c>
      <c r="Y666" s="150" t="s">
        <v>1485</v>
      </c>
      <c r="Z666" s="150" t="s">
        <v>1485</v>
      </c>
      <c r="AA666" s="150" t="s">
        <v>1485</v>
      </c>
      <c r="AB666" s="150"/>
      <c r="AC666" s="150" t="s">
        <v>1485</v>
      </c>
      <c r="AD666" t="str">
        <f>IFERROR(IF(COUNTIF(C666:L666,"Feed Ingredient")&gt;0,INDEX(ani_diet!U:U,MATCH(M666,ani_diet!E:E,0)),""),"")</f>
        <v/>
      </c>
      <c r="AE666" s="129" t="str">
        <f>IF(IFERROR(IF(MATCH("Feed Ingredient", AOM[[#This Row],[L1]:[L10]],0)&gt;0, TRUE, FALSE), FALSE)=TRUE,IFERROR(VLOOKUP(M666, ani_diet!D:D, 1, FALSE), "No Match"),FALSE)</f>
        <v>Crop Byproduct</v>
      </c>
    </row>
    <row r="667" spans="1:31" ht="14.5" x14ac:dyDescent="0.35">
      <c r="A667" s="150" t="s">
        <v>1485</v>
      </c>
      <c r="B667" s="150" t="s">
        <v>20889</v>
      </c>
      <c r="C667" s="150" t="s">
        <v>19447</v>
      </c>
      <c r="D667" s="150" t="s">
        <v>19449</v>
      </c>
      <c r="E667" s="150" t="s">
        <v>19707</v>
      </c>
      <c r="F667" s="150" t="s">
        <v>20565</v>
      </c>
      <c r="G667" s="150" t="s">
        <v>20566</v>
      </c>
      <c r="H667" s="150" t="s">
        <v>20888</v>
      </c>
      <c r="I667" s="150" t="s">
        <v>20890</v>
      </c>
      <c r="J667" s="150" t="s">
        <v>3606</v>
      </c>
      <c r="K667" s="150" t="s">
        <v>20891</v>
      </c>
      <c r="L667" s="150"/>
      <c r="M667" s="150" t="str" cm="1">
        <f t="array" ref="M667">LOOKUP(2,1/(C667:L667&lt;&gt;""),C667:L667)</f>
        <v>Cocoa Bean Shell</v>
      </c>
      <c r="N667" s="150"/>
      <c r="O667" s="150" t="s">
        <v>1485</v>
      </c>
      <c r="P667" s="150" t="s">
        <v>1485</v>
      </c>
      <c r="Q667" s="150" t="s">
        <v>1485</v>
      </c>
      <c r="R667" s="150" t="s">
        <v>1485</v>
      </c>
      <c r="S667" s="150" t="s">
        <v>20892</v>
      </c>
      <c r="T667" s="150" t="s">
        <v>1485</v>
      </c>
      <c r="U667" s="150" t="s">
        <v>3608</v>
      </c>
      <c r="V667" s="150" t="s">
        <v>20893</v>
      </c>
      <c r="W667" s="150" t="s">
        <v>1485</v>
      </c>
      <c r="X667" s="150" t="s">
        <v>1485</v>
      </c>
      <c r="Y667" s="150" t="s">
        <v>1485</v>
      </c>
      <c r="Z667" s="150" t="s">
        <v>1485</v>
      </c>
      <c r="AA667" s="150" t="s">
        <v>1485</v>
      </c>
      <c r="AB667" s="150" t="s">
        <v>20894</v>
      </c>
      <c r="AC667" s="150" t="s">
        <v>1485</v>
      </c>
      <c r="AD667" t="str">
        <f>IFERROR(IF(COUNTIF(C667:L667,"Feed Ingredient")&gt;0,INDEX(ani_diet!U:U,MATCH(M667,ani_diet!E:E,0)),""),"")</f>
        <v>Theobroma cacao Bean Shell</v>
      </c>
      <c r="AE667" s="129" t="str">
        <f>IF(IFERROR(IF(MATCH("Feed Ingredient", AOM[[#This Row],[L1]:[L10]],0)&gt;0, TRUE, FALSE), FALSE)=TRUE,IFERROR(VLOOKUP(M667, ani_diet!D:D, 1, FALSE), "No Match"),FALSE)</f>
        <v>Cocoa Bean Shell</v>
      </c>
    </row>
    <row r="668" spans="1:31" ht="14.5" x14ac:dyDescent="0.35">
      <c r="A668" s="150" t="s">
        <v>1485</v>
      </c>
      <c r="B668" s="150" t="s">
        <v>20895</v>
      </c>
      <c r="C668" s="150" t="s">
        <v>19447</v>
      </c>
      <c r="D668" s="150" t="s">
        <v>19449</v>
      </c>
      <c r="E668" s="150" t="s">
        <v>19707</v>
      </c>
      <c r="F668" s="150" t="s">
        <v>20565</v>
      </c>
      <c r="G668" s="150" t="s">
        <v>20566</v>
      </c>
      <c r="H668" s="150" t="s">
        <v>20888</v>
      </c>
      <c r="I668" s="150" t="s">
        <v>20890</v>
      </c>
      <c r="J668" s="150" t="s">
        <v>3606</v>
      </c>
      <c r="K668" s="150" t="s">
        <v>20891</v>
      </c>
      <c r="L668" s="150" t="s">
        <v>20896</v>
      </c>
      <c r="M668" s="150" t="str" cm="1">
        <f t="array" ref="M668">LOOKUP(2,1/(C668:L668&lt;&gt;""),C668:L668)</f>
        <v>Cocoa Bean Shell Dried Ground</v>
      </c>
      <c r="N668" s="150" t="s">
        <v>20897</v>
      </c>
      <c r="O668" s="150" t="s">
        <v>1485</v>
      </c>
      <c r="P668" s="150" t="s">
        <v>1485</v>
      </c>
      <c r="Q668" s="150" t="s">
        <v>1485</v>
      </c>
      <c r="R668" s="150" t="s">
        <v>1485</v>
      </c>
      <c r="S668" s="150" t="s">
        <v>20892</v>
      </c>
      <c r="T668" s="150" t="s">
        <v>1485</v>
      </c>
      <c r="U668" s="150" t="s">
        <v>3608</v>
      </c>
      <c r="V668" s="150" t="s">
        <v>20893</v>
      </c>
      <c r="W668" s="150" t="s">
        <v>1485</v>
      </c>
      <c r="X668" s="150" t="s">
        <v>1485</v>
      </c>
      <c r="Y668" s="150" t="s">
        <v>1485</v>
      </c>
      <c r="Z668" s="150" t="s">
        <v>1485</v>
      </c>
      <c r="AA668" s="150" t="s">
        <v>1485</v>
      </c>
      <c r="AB668" s="150" t="s">
        <v>20894</v>
      </c>
      <c r="AC668" s="150" t="s">
        <v>1485</v>
      </c>
      <c r="AD668" t="str">
        <f>IFERROR(IF(COUNTIF(C668:L668,"Feed Ingredient")&gt;0,INDEX(ani_diet!U:U,MATCH(M668,ani_diet!E:E,0)),""),"")</f>
        <v>Theobroma cacao Bean Shell</v>
      </c>
      <c r="AE668" s="129" t="str">
        <f>IF(IFERROR(IF(MATCH("Feed Ingredient", AOM[[#This Row],[L1]:[L10]],0)&gt;0, TRUE, FALSE), FALSE)=TRUE,IFERROR(VLOOKUP(M668, ani_diet!D:D, 1, FALSE), "No Match"),FALSE)</f>
        <v>No Match</v>
      </c>
    </row>
    <row r="669" spans="1:31" ht="14.5" x14ac:dyDescent="0.35">
      <c r="A669" s="150" t="s">
        <v>1485</v>
      </c>
      <c r="B669" s="150" t="s">
        <v>20898</v>
      </c>
      <c r="C669" s="150" t="s">
        <v>19447</v>
      </c>
      <c r="D669" s="150" t="s">
        <v>19449</v>
      </c>
      <c r="E669" s="150" t="s">
        <v>19707</v>
      </c>
      <c r="F669" s="150" t="s">
        <v>20565</v>
      </c>
      <c r="G669" s="150" t="s">
        <v>20566</v>
      </c>
      <c r="H669" s="150" t="s">
        <v>20888</v>
      </c>
      <c r="I669" s="150" t="s">
        <v>20890</v>
      </c>
      <c r="J669" s="150" t="s">
        <v>3606</v>
      </c>
      <c r="K669" s="150" t="s">
        <v>20899</v>
      </c>
      <c r="L669" s="150" t="s">
        <v>20900</v>
      </c>
      <c r="M669" s="150" t="str" cm="1">
        <f t="array" ref="M669">LOOKUP(2,1/(C669:L669&lt;&gt;""),C669:L669)</f>
        <v>Cocoa Pods Husk Ground</v>
      </c>
      <c r="N669" s="150" t="s">
        <v>20901</v>
      </c>
      <c r="O669" s="150" t="s">
        <v>1485</v>
      </c>
      <c r="P669" s="150" t="s">
        <v>1485</v>
      </c>
      <c r="Q669" s="150" t="s">
        <v>1485</v>
      </c>
      <c r="R669" s="150" t="s">
        <v>1485</v>
      </c>
      <c r="S669" s="150" t="s">
        <v>20892</v>
      </c>
      <c r="T669" s="150" t="s">
        <v>1485</v>
      </c>
      <c r="U669" s="150" t="s">
        <v>3608</v>
      </c>
      <c r="V669" s="150" t="s">
        <v>20893</v>
      </c>
      <c r="W669" s="150" t="s">
        <v>1485</v>
      </c>
      <c r="X669" s="150" t="s">
        <v>1485</v>
      </c>
      <c r="Y669" s="150" t="s">
        <v>1485</v>
      </c>
      <c r="Z669" s="150" t="s">
        <v>1485</v>
      </c>
      <c r="AA669" s="150" t="s">
        <v>1485</v>
      </c>
      <c r="AB669" s="150"/>
      <c r="AC669" s="150" t="s">
        <v>1485</v>
      </c>
      <c r="AD669" t="str">
        <f>IFERROR(IF(COUNTIF(C669:L669,"Feed Ingredient")&gt;0,INDEX(ani_diet!U:U,MATCH(M669,ani_diet!E:E,0)),""),"")</f>
        <v>Theobroma cacao Pods Husk</v>
      </c>
      <c r="AE669" s="129" t="str">
        <f>IF(IFERROR(IF(MATCH("Feed Ingredient", AOM[[#This Row],[L1]:[L10]],0)&gt;0, TRUE, FALSE), FALSE)=TRUE,IFERROR(VLOOKUP(M669, ani_diet!D:D, 1, FALSE), "No Match"),FALSE)</f>
        <v>No Match</v>
      </c>
    </row>
    <row r="670" spans="1:31" ht="14.5" x14ac:dyDescent="0.35">
      <c r="A670" s="150" t="s">
        <v>1485</v>
      </c>
      <c r="B670" s="150" t="s">
        <v>20902</v>
      </c>
      <c r="C670" s="150" t="s">
        <v>19447</v>
      </c>
      <c r="D670" s="150" t="s">
        <v>19449</v>
      </c>
      <c r="E670" s="150" t="s">
        <v>19707</v>
      </c>
      <c r="F670" s="150" t="s">
        <v>20565</v>
      </c>
      <c r="G670" s="150" t="s">
        <v>20566</v>
      </c>
      <c r="H670" s="150" t="s">
        <v>20888</v>
      </c>
      <c r="I670" s="150" t="s">
        <v>20890</v>
      </c>
      <c r="J670" s="150" t="s">
        <v>3606</v>
      </c>
      <c r="K670" s="150" t="s">
        <v>20899</v>
      </c>
      <c r="L670" s="150" t="s">
        <v>20903</v>
      </c>
      <c r="M670" s="150" t="str" cm="1">
        <f t="array" ref="M670">LOOKUP(2,1/(C670:L670&lt;&gt;""),C670:L670)</f>
        <v>Cocoa Pods Husk Boiled Dried Ground</v>
      </c>
      <c r="N670" s="150" t="s">
        <v>20904</v>
      </c>
      <c r="O670" s="150" t="s">
        <v>1485</v>
      </c>
      <c r="P670" s="150" t="s">
        <v>1485</v>
      </c>
      <c r="Q670" s="150" t="s">
        <v>1485</v>
      </c>
      <c r="R670" s="150" t="s">
        <v>1485</v>
      </c>
      <c r="S670" s="150" t="s">
        <v>20892</v>
      </c>
      <c r="T670" s="150" t="s">
        <v>1485</v>
      </c>
      <c r="U670" s="150" t="s">
        <v>3608</v>
      </c>
      <c r="V670" s="150" t="s">
        <v>20893</v>
      </c>
      <c r="W670" s="150" t="s">
        <v>1485</v>
      </c>
      <c r="X670" s="150" t="s">
        <v>1485</v>
      </c>
      <c r="Y670" s="150" t="s">
        <v>1485</v>
      </c>
      <c r="Z670" s="150" t="s">
        <v>1485</v>
      </c>
      <c r="AA670" s="150" t="s">
        <v>1485</v>
      </c>
      <c r="AB670" s="150"/>
      <c r="AC670" s="150" t="s">
        <v>1485</v>
      </c>
      <c r="AD670" t="str">
        <f>IFERROR(IF(COUNTIF(C670:L670,"Feed Ingredient")&gt;0,INDEX(ani_diet!U:U,MATCH(M670,ani_diet!E:E,0)),""),"")</f>
        <v>Theobroma cacao Pods Husk</v>
      </c>
      <c r="AE670" s="129" t="str">
        <f>IF(IFERROR(IF(MATCH("Feed Ingredient", AOM[[#This Row],[L1]:[L10]],0)&gt;0, TRUE, FALSE), FALSE)=TRUE,IFERROR(VLOOKUP(M670, ani_diet!D:D, 1, FALSE), "No Match"),FALSE)</f>
        <v>No Match</v>
      </c>
    </row>
    <row r="671" spans="1:31" ht="14.5" x14ac:dyDescent="0.35">
      <c r="A671" s="150" t="s">
        <v>1485</v>
      </c>
      <c r="B671" s="150" t="s">
        <v>20905</v>
      </c>
      <c r="C671" s="150" t="s">
        <v>19447</v>
      </c>
      <c r="D671" s="150" t="s">
        <v>19449</v>
      </c>
      <c r="E671" s="150" t="s">
        <v>19707</v>
      </c>
      <c r="F671" s="150" t="s">
        <v>20565</v>
      </c>
      <c r="G671" s="150" t="s">
        <v>20566</v>
      </c>
      <c r="H671" s="150" t="s">
        <v>20888</v>
      </c>
      <c r="I671" s="150" t="s">
        <v>20890</v>
      </c>
      <c r="J671" s="150" t="s">
        <v>3606</v>
      </c>
      <c r="K671" s="150" t="s">
        <v>20899</v>
      </c>
      <c r="L671" s="150"/>
      <c r="M671" s="150" t="str" cm="1">
        <f t="array" ref="M671">LOOKUP(2,1/(C671:L671&lt;&gt;""),C671:L671)</f>
        <v>Cocoa Pods Husk</v>
      </c>
      <c r="N671" s="150"/>
      <c r="O671" s="150" t="s">
        <v>1485</v>
      </c>
      <c r="P671" s="150" t="s">
        <v>1485</v>
      </c>
      <c r="Q671" s="150" t="s">
        <v>1485</v>
      </c>
      <c r="R671" s="150" t="s">
        <v>1485</v>
      </c>
      <c r="S671" s="150" t="s">
        <v>20892</v>
      </c>
      <c r="T671" s="150" t="s">
        <v>1485</v>
      </c>
      <c r="U671" s="150" t="s">
        <v>3608</v>
      </c>
      <c r="V671" s="150" t="s">
        <v>20893</v>
      </c>
      <c r="W671" s="150" t="s">
        <v>1485</v>
      </c>
      <c r="X671" s="150" t="s">
        <v>1485</v>
      </c>
      <c r="Y671" s="150" t="s">
        <v>1485</v>
      </c>
      <c r="Z671" s="150" t="s">
        <v>1485</v>
      </c>
      <c r="AA671" s="150" t="s">
        <v>1485</v>
      </c>
      <c r="AB671" s="150"/>
      <c r="AC671" s="150" t="s">
        <v>1485</v>
      </c>
      <c r="AD671" t="str">
        <f>IFERROR(IF(COUNTIF(C671:L671,"Feed Ingredient")&gt;0,INDEX(ani_diet!U:U,MATCH(M671,ani_diet!E:E,0)),""),"")</f>
        <v>Theobroma cacao Pods Husk</v>
      </c>
      <c r="AE671" s="129" t="str">
        <f>IF(IFERROR(IF(MATCH("Feed Ingredient", AOM[[#This Row],[L1]:[L10]],0)&gt;0, TRUE, FALSE), FALSE)=TRUE,IFERROR(VLOOKUP(M671, ani_diet!D:D, 1, FALSE), "No Match"),FALSE)</f>
        <v>Cocoa Pods Husk</v>
      </c>
    </row>
    <row r="672" spans="1:31" ht="14.5" x14ac:dyDescent="0.35">
      <c r="A672" s="150" t="s">
        <v>1485</v>
      </c>
      <c r="B672" s="150" t="s">
        <v>20906</v>
      </c>
      <c r="C672" s="150" t="s">
        <v>19447</v>
      </c>
      <c r="D672" s="150" t="s">
        <v>19449</v>
      </c>
      <c r="E672" s="150" t="s">
        <v>19707</v>
      </c>
      <c r="F672" s="150" t="s">
        <v>20565</v>
      </c>
      <c r="G672" s="150" t="s">
        <v>20566</v>
      </c>
      <c r="H672" s="150" t="s">
        <v>20888</v>
      </c>
      <c r="I672" s="150" t="s">
        <v>20890</v>
      </c>
      <c r="J672" s="150" t="s">
        <v>3625</v>
      </c>
      <c r="K672" s="150" t="s">
        <v>8348</v>
      </c>
      <c r="L672" s="150"/>
      <c r="M672" s="150" t="str" cm="1">
        <f t="array" ref="M672">LOOKUP(2,1/(C672:L672&lt;&gt;""),C672:L672)</f>
        <v>Coffee Pulp</v>
      </c>
      <c r="N672" s="150"/>
      <c r="O672" s="150" t="s">
        <v>1485</v>
      </c>
      <c r="P672" s="150" t="s">
        <v>1485</v>
      </c>
      <c r="Q672" s="150" t="s">
        <v>1485</v>
      </c>
      <c r="R672" s="150" t="s">
        <v>1485</v>
      </c>
      <c r="S672" s="150" t="s">
        <v>20892</v>
      </c>
      <c r="T672" s="150" t="s">
        <v>1485</v>
      </c>
      <c r="U672" s="150" t="s">
        <v>20907</v>
      </c>
      <c r="V672" s="150" t="s">
        <v>20893</v>
      </c>
      <c r="W672" s="150" t="s">
        <v>1485</v>
      </c>
      <c r="X672" s="150" t="s">
        <v>1485</v>
      </c>
      <c r="Y672" s="150" t="s">
        <v>1485</v>
      </c>
      <c r="Z672" s="150" t="s">
        <v>1485</v>
      </c>
      <c r="AA672" s="150" t="s">
        <v>1485</v>
      </c>
      <c r="AB672" s="150" t="s">
        <v>20908</v>
      </c>
      <c r="AC672" s="150" t="s">
        <v>1485</v>
      </c>
      <c r="AD672" t="str">
        <f>IFERROR(IF(COUNTIF(C672:L672,"Feed Ingredient")&gt;0,INDEX(ani_diet!U:U,MATCH(M672,ani_diet!E:E,0)),""),"")</f>
        <v>Coffea Pulp</v>
      </c>
      <c r="AE672" s="129" t="str">
        <f>IF(IFERROR(IF(MATCH("Feed Ingredient", AOM[[#This Row],[L1]:[L10]],0)&gt;0, TRUE, FALSE), FALSE)=TRUE,IFERROR(VLOOKUP(M672, ani_diet!D:D, 1, FALSE), "No Match"),FALSE)</f>
        <v>Coffee Pulp</v>
      </c>
    </row>
    <row r="673" spans="1:31" ht="14.5" x14ac:dyDescent="0.35">
      <c r="A673" s="150" t="s">
        <v>1485</v>
      </c>
      <c r="B673" s="150" t="s">
        <v>20909</v>
      </c>
      <c r="C673" s="150" t="s">
        <v>19447</v>
      </c>
      <c r="D673" s="150" t="s">
        <v>19449</v>
      </c>
      <c r="E673" s="150" t="s">
        <v>19707</v>
      </c>
      <c r="F673" s="150" t="s">
        <v>20565</v>
      </c>
      <c r="G673" s="150" t="s">
        <v>20566</v>
      </c>
      <c r="H673" s="150" t="s">
        <v>20888</v>
      </c>
      <c r="I673" s="150" t="s">
        <v>20910</v>
      </c>
      <c r="J673" s="150" t="s">
        <v>1485</v>
      </c>
      <c r="K673" s="150" t="s">
        <v>1485</v>
      </c>
      <c r="L673" s="150"/>
      <c r="M673" s="150" t="str" cm="1">
        <f t="array" ref="M673">LOOKUP(2,1/(C673:L673&lt;&gt;""),C673:L673)</f>
        <v>Cereal ByProducts</v>
      </c>
      <c r="N673" s="150"/>
      <c r="O673" s="150" t="s">
        <v>1485</v>
      </c>
      <c r="P673" s="150" t="s">
        <v>1485</v>
      </c>
      <c r="Q673" s="150" t="s">
        <v>1485</v>
      </c>
      <c r="R673" s="150" t="s">
        <v>1485</v>
      </c>
      <c r="S673" s="150" t="s">
        <v>1485</v>
      </c>
      <c r="T673" s="150" t="s">
        <v>1485</v>
      </c>
      <c r="U673" s="150"/>
      <c r="V673" s="150" t="s">
        <v>1485</v>
      </c>
      <c r="W673" s="150" t="s">
        <v>1485</v>
      </c>
      <c r="X673" s="150" t="s">
        <v>1485</v>
      </c>
      <c r="Y673" s="150" t="s">
        <v>1485</v>
      </c>
      <c r="Z673" s="150" t="s">
        <v>1485</v>
      </c>
      <c r="AA673" s="150" t="s">
        <v>1485</v>
      </c>
      <c r="AB673" s="150" t="s">
        <v>1485</v>
      </c>
      <c r="AC673" s="150" t="s">
        <v>1485</v>
      </c>
      <c r="AD673" t="str">
        <f>IFERROR(IF(COUNTIF(C673:L673,"Feed Ingredient")&gt;0,INDEX(ani_diet!U:U,MATCH(M673,ani_diet!E:E,0)),""),"")</f>
        <v/>
      </c>
      <c r="AE673" s="129" t="str">
        <f>IF(IFERROR(IF(MATCH("Feed Ingredient", AOM[[#This Row],[L1]:[L10]],0)&gt;0, TRUE, FALSE), FALSE)=TRUE,IFERROR(VLOOKUP(M673, ani_diet!D:D, 1, FALSE), "No Match"),FALSE)</f>
        <v>No Match</v>
      </c>
    </row>
    <row r="674" spans="1:31" ht="14.5" x14ac:dyDescent="0.35">
      <c r="A674" s="150" t="s">
        <v>1485</v>
      </c>
      <c r="B674" s="150" t="s">
        <v>20911</v>
      </c>
      <c r="C674" s="150" t="s">
        <v>19447</v>
      </c>
      <c r="D674" s="150" t="s">
        <v>19449</v>
      </c>
      <c r="E674" s="150" t="s">
        <v>19707</v>
      </c>
      <c r="F674" s="150" t="s">
        <v>20565</v>
      </c>
      <c r="G674" s="150" t="s">
        <v>20566</v>
      </c>
      <c r="H674" s="150" t="s">
        <v>20888</v>
      </c>
      <c r="I674" s="150" t="s">
        <v>20910</v>
      </c>
      <c r="J674" s="150" t="s">
        <v>20912</v>
      </c>
      <c r="K674" s="150"/>
      <c r="L674" s="150"/>
      <c r="M674" s="150" t="str" cm="1">
        <f t="array" ref="M674">LOOKUP(2,1/(C674:L674&lt;&gt;""),C674:L674)</f>
        <v>Atella</v>
      </c>
      <c r="N674" s="150"/>
      <c r="O674" s="150" t="s">
        <v>1485</v>
      </c>
      <c r="P674" s="150" t="s">
        <v>1485</v>
      </c>
      <c r="Q674" s="150" t="s">
        <v>1485</v>
      </c>
      <c r="R674" s="150" t="s">
        <v>1485</v>
      </c>
      <c r="S674" s="150" t="s">
        <v>20913</v>
      </c>
      <c r="T674" s="150" t="s">
        <v>1485</v>
      </c>
      <c r="U674" s="150"/>
      <c r="V674" s="150" t="s">
        <v>1485</v>
      </c>
      <c r="W674" s="150" t="s">
        <v>1485</v>
      </c>
      <c r="X674" s="150" t="s">
        <v>1485</v>
      </c>
      <c r="Y674" s="150" t="s">
        <v>1485</v>
      </c>
      <c r="Z674" s="150" t="s">
        <v>1485</v>
      </c>
      <c r="AA674" s="150" t="s">
        <v>1485</v>
      </c>
      <c r="AB674" s="150" t="s">
        <v>20914</v>
      </c>
      <c r="AC674" s="150" t="s">
        <v>20912</v>
      </c>
      <c r="AD674" t="str">
        <f>IFERROR(IF(COUNTIF(C674:L674,"Feed Ingredient")&gt;0,INDEX(ani_diet!U:U,MATCH(M674,ani_diet!E:E,0)),""),"")</f>
        <v/>
      </c>
      <c r="AE674" s="129" t="str">
        <f>IF(IFERROR(IF(MATCH("Feed Ingredient", AOM[[#This Row],[L1]:[L10]],0)&gt;0, TRUE, FALSE), FALSE)=TRUE,IFERROR(VLOOKUP(M674, ani_diet!D:D, 1, FALSE), "No Match"),FALSE)</f>
        <v>Atella</v>
      </c>
    </row>
    <row r="675" spans="1:31" ht="14.5" x14ac:dyDescent="0.35">
      <c r="A675" s="150" t="s">
        <v>1485</v>
      </c>
      <c r="B675" s="150" t="s">
        <v>20915</v>
      </c>
      <c r="C675" s="150" t="s">
        <v>19447</v>
      </c>
      <c r="D675" s="150" t="s">
        <v>19449</v>
      </c>
      <c r="E675" s="150" t="s">
        <v>19707</v>
      </c>
      <c r="F675" s="150" t="s">
        <v>20565</v>
      </c>
      <c r="G675" s="150" t="s">
        <v>20566</v>
      </c>
      <c r="H675" s="150" t="s">
        <v>20888</v>
      </c>
      <c r="I675" s="150" t="s">
        <v>20910</v>
      </c>
      <c r="J675" s="150" t="s">
        <v>20912</v>
      </c>
      <c r="K675" s="150" t="s">
        <v>20916</v>
      </c>
      <c r="L675" s="150"/>
      <c r="M675" s="150" t="str" cm="1">
        <f t="array" ref="M675">LOOKUP(2,1/(C675:L675&lt;&gt;""),C675:L675)</f>
        <v>Atella Fermented</v>
      </c>
      <c r="N675" s="150"/>
      <c r="O675" s="150" t="s">
        <v>1485</v>
      </c>
      <c r="P675" s="150" t="s">
        <v>1485</v>
      </c>
      <c r="Q675" s="150" t="s">
        <v>1485</v>
      </c>
      <c r="R675" s="150" t="s">
        <v>1485</v>
      </c>
      <c r="S675" s="150" t="s">
        <v>20913</v>
      </c>
      <c r="T675" s="150" t="s">
        <v>1485</v>
      </c>
      <c r="U675" s="150"/>
      <c r="V675" s="150" t="s">
        <v>1485</v>
      </c>
      <c r="W675" s="150" t="s">
        <v>1485</v>
      </c>
      <c r="X675" s="150" t="s">
        <v>1485</v>
      </c>
      <c r="Y675" s="150" t="s">
        <v>1485</v>
      </c>
      <c r="Z675" s="150" t="s">
        <v>1485</v>
      </c>
      <c r="AA675" s="150" t="s">
        <v>1485</v>
      </c>
      <c r="AB675" s="150" t="s">
        <v>20914</v>
      </c>
      <c r="AC675" s="150" t="s">
        <v>20912</v>
      </c>
      <c r="AD675" t="str">
        <f>IFERROR(IF(COUNTIF(C675:L675,"Feed Ingredient")&gt;0,INDEX(ani_diet!U:U,MATCH(M675,ani_diet!E:E,0)),""),"")</f>
        <v/>
      </c>
      <c r="AE675" s="129" t="str">
        <f>IF(IFERROR(IF(MATCH("Feed Ingredient", AOM[[#This Row],[L1]:[L10]],0)&gt;0, TRUE, FALSE), FALSE)=TRUE,IFERROR(VLOOKUP(M675, ani_diet!D:D, 1, FALSE), "No Match"),FALSE)</f>
        <v>No Match</v>
      </c>
    </row>
    <row r="676" spans="1:31" ht="14.5" x14ac:dyDescent="0.35">
      <c r="A676" s="150" t="s">
        <v>1485</v>
      </c>
      <c r="B676" s="150" t="s">
        <v>20917</v>
      </c>
      <c r="C676" s="150" t="s">
        <v>19447</v>
      </c>
      <c r="D676" s="150" t="s">
        <v>19449</v>
      </c>
      <c r="E676" s="150" t="s">
        <v>19707</v>
      </c>
      <c r="F676" s="150" t="s">
        <v>20565</v>
      </c>
      <c r="G676" s="150" t="s">
        <v>20566</v>
      </c>
      <c r="H676" s="150" t="s">
        <v>20888</v>
      </c>
      <c r="I676" s="150" t="s">
        <v>20910</v>
      </c>
      <c r="J676" s="150" t="s">
        <v>3785</v>
      </c>
      <c r="K676" s="150" t="s">
        <v>20918</v>
      </c>
      <c r="L676" s="150"/>
      <c r="M676" s="150" t="str" cm="1">
        <f t="array" ref="M676">LOOKUP(2,1/(C676:L676&lt;&gt;""),C676:L676)</f>
        <v>Barley Bran</v>
      </c>
      <c r="N676" s="150"/>
      <c r="O676" s="150" t="s">
        <v>1485</v>
      </c>
      <c r="P676" s="150" t="s">
        <v>1485</v>
      </c>
      <c r="Q676" s="150" t="s">
        <v>1485</v>
      </c>
      <c r="R676" s="150" t="s">
        <v>1485</v>
      </c>
      <c r="S676" s="150" t="s">
        <v>20919</v>
      </c>
      <c r="T676" s="150" t="s">
        <v>1485</v>
      </c>
      <c r="U676" s="150" t="s">
        <v>3787</v>
      </c>
      <c r="V676" s="150" t="s">
        <v>1485</v>
      </c>
      <c r="W676" s="150" t="s">
        <v>1485</v>
      </c>
      <c r="X676" s="150" t="s">
        <v>1485</v>
      </c>
      <c r="Y676" s="150" t="s">
        <v>1485</v>
      </c>
      <c r="Z676" s="150" t="s">
        <v>1485</v>
      </c>
      <c r="AA676" s="150" t="s">
        <v>1485</v>
      </c>
      <c r="AB676" s="150" t="s">
        <v>20920</v>
      </c>
      <c r="AC676" s="150" t="s">
        <v>20921</v>
      </c>
      <c r="AD676" t="str">
        <f>IFERROR(IF(COUNTIF(C676:L676,"Feed Ingredient")&gt;0,INDEX(ani_diet!U:U,MATCH(M676,ani_diet!E:E,0)),""),"")</f>
        <v>Hordeum vulgare Bran</v>
      </c>
      <c r="AE676" s="129" t="str">
        <f>IF(IFERROR(IF(MATCH("Feed Ingredient", AOM[[#This Row],[L1]:[L10]],0)&gt;0, TRUE, FALSE), FALSE)=TRUE,IFERROR(VLOOKUP(M676, ani_diet!D:D, 1, FALSE), "No Match"),FALSE)</f>
        <v>Barley Bran</v>
      </c>
    </row>
    <row r="677" spans="1:31" ht="14.5" x14ac:dyDescent="0.35">
      <c r="A677" s="150" t="s">
        <v>1485</v>
      </c>
      <c r="B677" s="150" t="s">
        <v>20922</v>
      </c>
      <c r="C677" s="150" t="s">
        <v>19447</v>
      </c>
      <c r="D677" s="150" t="s">
        <v>19449</v>
      </c>
      <c r="E677" s="150" t="s">
        <v>19707</v>
      </c>
      <c r="F677" s="150" t="s">
        <v>20565</v>
      </c>
      <c r="G677" s="150" t="s">
        <v>20566</v>
      </c>
      <c r="H677" s="150" t="s">
        <v>20888</v>
      </c>
      <c r="I677" s="150" t="s">
        <v>20910</v>
      </c>
      <c r="J677" s="150" t="s">
        <v>3785</v>
      </c>
      <c r="K677" s="150" t="s">
        <v>20923</v>
      </c>
      <c r="L677" s="150"/>
      <c r="M677" s="150" t="str" cm="1">
        <f t="array" ref="M677">LOOKUP(2,1/(C677:L677&lt;&gt;""),C677:L677)</f>
        <v>Barley Dried</v>
      </c>
      <c r="N677" s="150" t="s">
        <v>20924</v>
      </c>
      <c r="O677" s="150" t="s">
        <v>1485</v>
      </c>
      <c r="P677" s="150" t="s">
        <v>1485</v>
      </c>
      <c r="Q677" s="150" t="s">
        <v>1485</v>
      </c>
      <c r="R677" s="150" t="s">
        <v>1485</v>
      </c>
      <c r="S677" s="150" t="s">
        <v>20919</v>
      </c>
      <c r="T677" s="150" t="s">
        <v>1485</v>
      </c>
      <c r="U677" s="150" t="s">
        <v>3787</v>
      </c>
      <c r="V677" s="150" t="s">
        <v>1485</v>
      </c>
      <c r="W677" s="150" t="s">
        <v>1485</v>
      </c>
      <c r="X677" s="150" t="s">
        <v>1485</v>
      </c>
      <c r="Y677" s="150" t="s">
        <v>1485</v>
      </c>
      <c r="Z677" s="150" t="s">
        <v>1485</v>
      </c>
      <c r="AA677" s="150" t="s">
        <v>1485</v>
      </c>
      <c r="AB677" s="151" t="s">
        <v>20925</v>
      </c>
      <c r="AC677" s="150" t="s">
        <v>20921</v>
      </c>
      <c r="AD677" t="str">
        <f>IFERROR(IF(COUNTIF(C677:L677,"Feed Ingredient")&gt;0,INDEX(ani_diet!U:U,MATCH(M677,ani_diet!E:E,0)),""),"")</f>
        <v>Hordeum vulgare</v>
      </c>
      <c r="AE677" s="129" t="str">
        <f>IF(IFERROR(IF(MATCH("Feed Ingredient", AOM[[#This Row],[L1]:[L10]],0)&gt;0, TRUE, FALSE), FALSE)=TRUE,IFERROR(VLOOKUP(M677, ani_diet!D:D, 1, FALSE), "No Match"),FALSE)</f>
        <v>No Match</v>
      </c>
    </row>
    <row r="678" spans="1:31" ht="14.5" x14ac:dyDescent="0.35">
      <c r="A678" s="150" t="s">
        <v>1485</v>
      </c>
      <c r="B678" s="150" t="s">
        <v>20926</v>
      </c>
      <c r="C678" s="150" t="s">
        <v>19447</v>
      </c>
      <c r="D678" s="150" t="s">
        <v>19449</v>
      </c>
      <c r="E678" s="150" t="s">
        <v>19707</v>
      </c>
      <c r="F678" s="150" t="s">
        <v>20565</v>
      </c>
      <c r="G678" s="150" t="s">
        <v>20566</v>
      </c>
      <c r="H678" s="150" t="s">
        <v>20888</v>
      </c>
      <c r="I678" s="150" t="s">
        <v>20910</v>
      </c>
      <c r="J678" s="150" t="s">
        <v>3785</v>
      </c>
      <c r="K678" s="150" t="s">
        <v>20927</v>
      </c>
      <c r="L678" s="150"/>
      <c r="M678" s="150" t="str" cm="1">
        <f t="array" ref="M678">LOOKUP(2,1/(C678:L678&lt;&gt;""),C678:L678)</f>
        <v>Barley Dried Ground</v>
      </c>
      <c r="N678" s="150" t="s">
        <v>20928</v>
      </c>
      <c r="O678" s="150" t="s">
        <v>1485</v>
      </c>
      <c r="P678" s="150" t="s">
        <v>1485</v>
      </c>
      <c r="Q678" s="150" t="s">
        <v>1485</v>
      </c>
      <c r="R678" s="150" t="s">
        <v>1485</v>
      </c>
      <c r="S678" s="150" t="s">
        <v>20919</v>
      </c>
      <c r="T678" s="150" t="s">
        <v>1485</v>
      </c>
      <c r="U678" s="150" t="s">
        <v>3787</v>
      </c>
      <c r="V678" s="150" t="s">
        <v>1485</v>
      </c>
      <c r="W678" s="150" t="s">
        <v>1485</v>
      </c>
      <c r="X678" s="150" t="s">
        <v>1485</v>
      </c>
      <c r="Y678" s="150" t="s">
        <v>1485</v>
      </c>
      <c r="Z678" s="150" t="s">
        <v>1485</v>
      </c>
      <c r="AA678" s="150" t="s">
        <v>1485</v>
      </c>
      <c r="AB678" s="152" t="s">
        <v>20925</v>
      </c>
      <c r="AC678" s="150" t="s">
        <v>20921</v>
      </c>
      <c r="AD678" t="str">
        <f>IFERROR(IF(COUNTIF(C678:L678,"Feed Ingredient")&gt;0,INDEX(ani_diet!U:U,MATCH(M678,ani_diet!E:E,0)),""),"")</f>
        <v>Hordeum vulgare</v>
      </c>
      <c r="AE678" s="129" t="str">
        <f>IF(IFERROR(IF(MATCH("Feed Ingredient", AOM[[#This Row],[L1]:[L10]],0)&gt;0, TRUE, FALSE), FALSE)=TRUE,IFERROR(VLOOKUP(M678, ani_diet!D:D, 1, FALSE), "No Match"),FALSE)</f>
        <v>No Match</v>
      </c>
    </row>
    <row r="679" spans="1:31" ht="14.5" x14ac:dyDescent="0.35">
      <c r="A679" s="150" t="s">
        <v>1485</v>
      </c>
      <c r="B679" s="150" t="s">
        <v>20929</v>
      </c>
      <c r="C679" s="150" t="s">
        <v>19447</v>
      </c>
      <c r="D679" s="150" t="s">
        <v>19449</v>
      </c>
      <c r="E679" s="150" t="s">
        <v>19707</v>
      </c>
      <c r="F679" s="150" t="s">
        <v>20565</v>
      </c>
      <c r="G679" s="150" t="s">
        <v>20566</v>
      </c>
      <c r="H679" s="150" t="s">
        <v>20888</v>
      </c>
      <c r="I679" s="150" t="s">
        <v>20910</v>
      </c>
      <c r="J679" s="150" t="s">
        <v>3785</v>
      </c>
      <c r="K679" s="150" t="s">
        <v>20930</v>
      </c>
      <c r="L679" s="150"/>
      <c r="M679" s="150" t="str" cm="1">
        <f t="array" ref="M679">LOOKUP(2,1/(C679:L679&lt;&gt;""),C679:L679)</f>
        <v>Barley Straw</v>
      </c>
      <c r="N679" s="150"/>
      <c r="O679" s="150" t="s">
        <v>1485</v>
      </c>
      <c r="P679" s="150" t="s">
        <v>1485</v>
      </c>
      <c r="Q679" s="150" t="s">
        <v>1485</v>
      </c>
      <c r="R679" s="150" t="s">
        <v>1485</v>
      </c>
      <c r="S679" s="150" t="s">
        <v>20919</v>
      </c>
      <c r="T679" s="150" t="s">
        <v>1485</v>
      </c>
      <c r="U679" s="150" t="s">
        <v>3787</v>
      </c>
      <c r="V679" s="150" t="s">
        <v>1485</v>
      </c>
      <c r="W679" s="150" t="s">
        <v>1485</v>
      </c>
      <c r="X679" s="150" t="s">
        <v>1485</v>
      </c>
      <c r="Y679" s="150" t="s">
        <v>1485</v>
      </c>
      <c r="Z679" s="150" t="s">
        <v>1485</v>
      </c>
      <c r="AA679" s="150" t="s">
        <v>1485</v>
      </c>
      <c r="AB679" s="150" t="s">
        <v>20920</v>
      </c>
      <c r="AC679" s="150" t="s">
        <v>20921</v>
      </c>
      <c r="AD679" t="str">
        <f>IFERROR(IF(COUNTIF(C679:L679,"Feed Ingredient")&gt;0,INDEX(ani_diet!U:U,MATCH(M679,ani_diet!E:E,0)),""),"")</f>
        <v>Hordeum vulgare Straw</v>
      </c>
      <c r="AE679" s="129" t="str">
        <f>IF(IFERROR(IF(MATCH("Feed Ingredient", AOM[[#This Row],[L1]:[L10]],0)&gt;0, TRUE, FALSE), FALSE)=TRUE,IFERROR(VLOOKUP(M679, ani_diet!D:D, 1, FALSE), "No Match"),FALSE)</f>
        <v>Barley Straw</v>
      </c>
    </row>
    <row r="680" spans="1:31" ht="14.5" x14ac:dyDescent="0.35">
      <c r="A680" s="150" t="s">
        <v>1485</v>
      </c>
      <c r="B680" s="150" t="s">
        <v>20931</v>
      </c>
      <c r="C680" s="150" t="s">
        <v>19447</v>
      </c>
      <c r="D680" s="150" t="s">
        <v>19449</v>
      </c>
      <c r="E680" s="150" t="s">
        <v>19707</v>
      </c>
      <c r="F680" s="150" t="s">
        <v>20565</v>
      </c>
      <c r="G680" s="150" t="s">
        <v>20566</v>
      </c>
      <c r="H680" s="150" t="s">
        <v>20888</v>
      </c>
      <c r="I680" s="150" t="s">
        <v>20910</v>
      </c>
      <c r="J680" s="150" t="s">
        <v>20932</v>
      </c>
      <c r="K680" s="150" t="s">
        <v>1485</v>
      </c>
      <c r="L680" s="150"/>
      <c r="M680" s="150" t="str" cm="1">
        <f t="array" ref="M680">LOOKUP(2,1/(C680:L680&lt;&gt;""),C680:L680)</f>
        <v>Unspecified Bran</v>
      </c>
      <c r="N680" s="150"/>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1485</v>
      </c>
      <c r="AC680" s="150" t="s">
        <v>20933</v>
      </c>
      <c r="AD680" t="str">
        <f>IFERROR(IF(COUNTIF(C680:L680,"Feed Ingredient")&gt;0,INDEX(ani_diet!U:U,MATCH(M680,ani_diet!E:E,0)),""),"")</f>
        <v/>
      </c>
      <c r="AE680" s="129" t="str">
        <f>IF(IFERROR(IF(MATCH("Feed Ingredient", AOM[[#This Row],[L1]:[L10]],0)&gt;0, TRUE, FALSE), FALSE)=TRUE,IFERROR(VLOOKUP(M680, ani_diet!D:D, 1, FALSE), "No Match"),FALSE)</f>
        <v>Unspecified Bran</v>
      </c>
    </row>
    <row r="681" spans="1:31" ht="14.5" x14ac:dyDescent="0.35">
      <c r="A681" s="150"/>
      <c r="B681" s="150" t="s">
        <v>20934</v>
      </c>
      <c r="C681" s="150" t="s">
        <v>19447</v>
      </c>
      <c r="D681" s="150" t="s">
        <v>19449</v>
      </c>
      <c r="E681" s="150" t="s">
        <v>19707</v>
      </c>
      <c r="F681" s="150" t="s">
        <v>20565</v>
      </c>
      <c r="G681" s="150" t="s">
        <v>20566</v>
      </c>
      <c r="H681" s="150" t="s">
        <v>20888</v>
      </c>
      <c r="I681" s="150" t="s">
        <v>20910</v>
      </c>
      <c r="J681" s="150" t="s">
        <v>20932</v>
      </c>
      <c r="K681" s="150" t="s">
        <v>20935</v>
      </c>
      <c r="L681" s="150"/>
      <c r="M681" s="150" t="str" cm="1">
        <f t="array" ref="M681">LOOKUP(2,1/(C681:L681&lt;&gt;""),C681:L681)</f>
        <v>Unspecified Bran Ground</v>
      </c>
      <c r="N681" s="150" t="s">
        <v>20936</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1485</v>
      </c>
      <c r="AC681" s="150" t="s">
        <v>20933</v>
      </c>
      <c r="AD681" t="str">
        <f>IFERROR(IF(COUNTIF(C681:L681,"Feed Ingredient")&gt;0,INDEX(ani_diet!U:U,MATCH(M681,ani_diet!E:E,0)),""),"")</f>
        <v/>
      </c>
      <c r="AE681" s="129" t="str">
        <f>IF(IFERROR(IF(MATCH("Feed Ingredient", AOM[[#This Row],[L1]:[L10]],0)&gt;0, TRUE, FALSE), FALSE)=TRUE,IFERROR(VLOOKUP(M681, ani_diet!D:D, 1, FALSE), "No Match"),FALSE)</f>
        <v>No Match</v>
      </c>
    </row>
    <row r="682" spans="1:31" ht="14.5" x14ac:dyDescent="0.35">
      <c r="A682" s="150"/>
      <c r="B682" s="150" t="s">
        <v>20937</v>
      </c>
      <c r="C682" s="150" t="s">
        <v>19447</v>
      </c>
      <c r="D682" s="150" t="s">
        <v>19449</v>
      </c>
      <c r="E682" s="150" t="s">
        <v>19707</v>
      </c>
      <c r="F682" s="150" t="s">
        <v>20565</v>
      </c>
      <c r="G682" s="150" t="s">
        <v>20566</v>
      </c>
      <c r="H682" s="150" t="s">
        <v>20888</v>
      </c>
      <c r="I682" s="150" t="s">
        <v>20910</v>
      </c>
      <c r="J682" s="150" t="s">
        <v>20932</v>
      </c>
      <c r="K682" s="150" t="s">
        <v>20938</v>
      </c>
      <c r="L682" s="150"/>
      <c r="M682" s="150" t="str" cm="1">
        <f t="array" ref="M682">LOOKUP(2,1/(C682:L682&lt;&gt;""),C682:L682)</f>
        <v>Unspecified Bran Dried Ground</v>
      </c>
      <c r="N682" s="150" t="s">
        <v>20939</v>
      </c>
      <c r="O682" s="150" t="s">
        <v>1485</v>
      </c>
      <c r="P682" s="150" t="s">
        <v>1485</v>
      </c>
      <c r="Q682" s="150" t="s">
        <v>1485</v>
      </c>
      <c r="R682" s="150" t="s">
        <v>1485</v>
      </c>
      <c r="S682" s="150"/>
      <c r="T682" s="150" t="s">
        <v>1485</v>
      </c>
      <c r="U682" s="150"/>
      <c r="V682" s="150" t="s">
        <v>1485</v>
      </c>
      <c r="W682" s="150" t="s">
        <v>1485</v>
      </c>
      <c r="X682" s="150" t="s">
        <v>1485</v>
      </c>
      <c r="Y682" s="150" t="s">
        <v>1485</v>
      </c>
      <c r="Z682" s="150" t="s">
        <v>1485</v>
      </c>
      <c r="AA682" s="150" t="s">
        <v>1485</v>
      </c>
      <c r="AB682" s="150" t="s">
        <v>1485</v>
      </c>
      <c r="AC682" s="150" t="s">
        <v>20933</v>
      </c>
      <c r="AD682" t="str">
        <f>IFERROR(IF(COUNTIF(C682:L682,"Feed Ingredient")&gt;0,INDEX(ani_diet!U:U,MATCH(M682,ani_diet!E:E,0)),""),"")</f>
        <v/>
      </c>
      <c r="AE682" s="129" t="str">
        <f>IF(IFERROR(IF(MATCH("Feed Ingredient", AOM[[#This Row],[L1]:[L10]],0)&gt;0, TRUE, FALSE), FALSE)=TRUE,IFERROR(VLOOKUP(M682, ani_diet!D:D, 1, FALSE), "No Match"),FALSE)</f>
        <v>No Match</v>
      </c>
    </row>
    <row r="683" spans="1:31" ht="14.5" x14ac:dyDescent="0.35">
      <c r="A683" s="150" t="s">
        <v>1485</v>
      </c>
      <c r="B683" s="150" t="s">
        <v>20940</v>
      </c>
      <c r="C683" s="150" t="s">
        <v>19447</v>
      </c>
      <c r="D683" s="150" t="s">
        <v>19449</v>
      </c>
      <c r="E683" s="150" t="s">
        <v>19707</v>
      </c>
      <c r="F683" s="150" t="s">
        <v>20565</v>
      </c>
      <c r="G683" s="150" t="s">
        <v>20566</v>
      </c>
      <c r="H683" s="150" t="s">
        <v>20888</v>
      </c>
      <c r="I683" s="150" t="s">
        <v>20910</v>
      </c>
      <c r="J683" s="150" t="s">
        <v>20941</v>
      </c>
      <c r="K683" s="150"/>
      <c r="L683" s="150"/>
      <c r="M683" s="150" t="str" cm="1">
        <f t="array" ref="M683">LOOKUP(2,1/(C683:L683&lt;&gt;""),C683:L683)</f>
        <v>Brewers Grain</v>
      </c>
      <c r="N683" s="150" t="s">
        <v>20942</v>
      </c>
      <c r="O683" s="150" t="s">
        <v>1485</v>
      </c>
      <c r="P683" s="150" t="s">
        <v>1485</v>
      </c>
      <c r="Q683" s="150" t="s">
        <v>1485</v>
      </c>
      <c r="R683" s="150" t="s">
        <v>1485</v>
      </c>
      <c r="S683" s="150"/>
      <c r="T683" s="150" t="s">
        <v>1485</v>
      </c>
      <c r="U683" s="150"/>
      <c r="V683" s="150" t="s">
        <v>1485</v>
      </c>
      <c r="W683" s="150" t="s">
        <v>1485</v>
      </c>
      <c r="X683" s="150" t="s">
        <v>1485</v>
      </c>
      <c r="Y683" s="150" t="s">
        <v>1485</v>
      </c>
      <c r="Z683" s="150" t="s">
        <v>1485</v>
      </c>
      <c r="AA683" s="150" t="s">
        <v>1485</v>
      </c>
      <c r="AB683" s="150" t="s">
        <v>20943</v>
      </c>
      <c r="AC683" s="150" t="s">
        <v>20944</v>
      </c>
      <c r="AD683" t="str">
        <f>IFERROR(IF(COUNTIF(C683:L683,"Feed Ingredient")&gt;0,INDEX(ani_diet!U:U,MATCH(M683,ani_diet!E:E,0)),""),"")</f>
        <v/>
      </c>
      <c r="AE683" s="129" t="str">
        <f>IF(IFERROR(IF(MATCH("Feed Ingredient", AOM[[#This Row],[L1]:[L10]],0)&gt;0, TRUE, FALSE), FALSE)=TRUE,IFERROR(VLOOKUP(M683, ani_diet!D:D, 1, FALSE), "No Match"),FALSE)</f>
        <v>Brewers Grain</v>
      </c>
    </row>
    <row r="684" spans="1:31" ht="14.5" x14ac:dyDescent="0.35">
      <c r="A684" s="150" t="s">
        <v>1485</v>
      </c>
      <c r="B684" s="150" t="s">
        <v>20945</v>
      </c>
      <c r="C684" s="150" t="s">
        <v>19447</v>
      </c>
      <c r="D684" s="150" t="s">
        <v>19449</v>
      </c>
      <c r="E684" s="150" t="s">
        <v>19707</v>
      </c>
      <c r="F684" s="150" t="s">
        <v>20565</v>
      </c>
      <c r="G684" s="150" t="s">
        <v>20566</v>
      </c>
      <c r="H684" s="150" t="s">
        <v>20888</v>
      </c>
      <c r="I684" s="150" t="s">
        <v>20910</v>
      </c>
      <c r="J684" s="150" t="s">
        <v>20941</v>
      </c>
      <c r="K684" s="150" t="s">
        <v>20946</v>
      </c>
      <c r="L684" s="150"/>
      <c r="M684" s="150" t="str" cm="1">
        <f t="array" ref="M684">LOOKUP(2,1/(C684:L684&lt;&gt;""),C684:L684)</f>
        <v>Brewers Grain Dried</v>
      </c>
      <c r="N684" s="150" t="s">
        <v>20947</v>
      </c>
      <c r="O684" s="150" t="s">
        <v>1485</v>
      </c>
      <c r="P684" s="150" t="s">
        <v>1485</v>
      </c>
      <c r="Q684" s="150" t="s">
        <v>1485</v>
      </c>
      <c r="R684" s="150" t="s">
        <v>1485</v>
      </c>
      <c r="S684" s="150"/>
      <c r="T684" s="150" t="s">
        <v>1485</v>
      </c>
      <c r="U684" s="150"/>
      <c r="V684" s="150" t="s">
        <v>1485</v>
      </c>
      <c r="W684" s="150" t="s">
        <v>1485</v>
      </c>
      <c r="X684" s="150" t="s">
        <v>1485</v>
      </c>
      <c r="Y684" s="150" t="s">
        <v>1485</v>
      </c>
      <c r="Z684" s="150" t="s">
        <v>1485</v>
      </c>
      <c r="AA684" s="150" t="s">
        <v>1485</v>
      </c>
      <c r="AB684" s="150" t="s">
        <v>20943</v>
      </c>
      <c r="AC684" s="150" t="s">
        <v>20944</v>
      </c>
      <c r="AD684" t="str">
        <f>IFERROR(IF(COUNTIF(C684:L684,"Feed Ingredient")&gt;0,INDEX(ani_diet!U:U,MATCH(M684,ani_diet!E:E,0)),""),"")</f>
        <v/>
      </c>
      <c r="AE684" s="129" t="str">
        <f>IF(IFERROR(IF(MATCH("Feed Ingredient", AOM[[#This Row],[L1]:[L10]],0)&gt;0, TRUE, FALSE), FALSE)=TRUE,IFERROR(VLOOKUP(M684, ani_diet!D:D, 1, FALSE), "No Match"),FALSE)</f>
        <v>No Match</v>
      </c>
    </row>
    <row r="685" spans="1:31" ht="14.5" x14ac:dyDescent="0.35">
      <c r="A685" s="150" t="s">
        <v>1485</v>
      </c>
      <c r="B685" s="150" t="s">
        <v>20948</v>
      </c>
      <c r="C685" s="150" t="s">
        <v>19447</v>
      </c>
      <c r="D685" s="150" t="s">
        <v>19449</v>
      </c>
      <c r="E685" s="150" t="s">
        <v>19707</v>
      </c>
      <c r="F685" s="150" t="s">
        <v>20565</v>
      </c>
      <c r="G685" s="150" t="s">
        <v>20566</v>
      </c>
      <c r="H685" s="150" t="s">
        <v>20888</v>
      </c>
      <c r="I685" s="150" t="s">
        <v>20910</v>
      </c>
      <c r="J685" s="150" t="s">
        <v>20949</v>
      </c>
      <c r="K685" s="150" t="s">
        <v>1485</v>
      </c>
      <c r="L685" s="150"/>
      <c r="M685" s="150" t="str" cm="1">
        <f t="array" ref="M685">LOOKUP(2,1/(C685:L685&lt;&gt;""),C685:L685)</f>
        <v>Brewers Spent Grain</v>
      </c>
      <c r="N685" s="150" t="s">
        <v>20950</v>
      </c>
      <c r="O685" s="150" t="s">
        <v>1485</v>
      </c>
      <c r="P685" s="150" t="s">
        <v>1485</v>
      </c>
      <c r="Q685" s="150" t="s">
        <v>1485</v>
      </c>
      <c r="R685" s="150" t="s">
        <v>1485</v>
      </c>
      <c r="S685" s="150"/>
      <c r="T685" s="150" t="s">
        <v>1485</v>
      </c>
      <c r="U685" s="150"/>
      <c r="V685" s="150" t="s">
        <v>1485</v>
      </c>
      <c r="W685" s="150" t="s">
        <v>1485</v>
      </c>
      <c r="X685" s="150" t="s">
        <v>1485</v>
      </c>
      <c r="Y685" s="150" t="s">
        <v>1485</v>
      </c>
      <c r="Z685" s="150" t="s">
        <v>1485</v>
      </c>
      <c r="AA685" s="150" t="s">
        <v>1485</v>
      </c>
      <c r="AB685" s="150" t="s">
        <v>20951</v>
      </c>
      <c r="AC685" s="150" t="s">
        <v>20949</v>
      </c>
      <c r="AD685" t="str">
        <f>IFERROR(IF(COUNTIF(C685:L685,"Feed Ingredient")&gt;0,INDEX(ani_diet!U:U,MATCH(M685,ani_diet!E:E,0)),""),"")</f>
        <v/>
      </c>
      <c r="AE685" s="129" t="str">
        <f>IF(IFERROR(IF(MATCH("Feed Ingredient", AOM[[#This Row],[L1]:[L10]],0)&gt;0, TRUE, FALSE), FALSE)=TRUE,IFERROR(VLOOKUP(M685, ani_diet!D:D, 1, FALSE), "No Match"),FALSE)</f>
        <v>No Match</v>
      </c>
    </row>
    <row r="686" spans="1:31" ht="14.5" x14ac:dyDescent="0.35">
      <c r="A686" s="150" t="s">
        <v>1485</v>
      </c>
      <c r="B686" s="150" t="s">
        <v>20952</v>
      </c>
      <c r="C686" s="150" t="s">
        <v>19447</v>
      </c>
      <c r="D686" s="150" t="s">
        <v>19449</v>
      </c>
      <c r="E686" s="150" t="s">
        <v>19707</v>
      </c>
      <c r="F686" s="150" t="s">
        <v>20565</v>
      </c>
      <c r="G686" s="150" t="s">
        <v>20566</v>
      </c>
      <c r="H686" s="150" t="s">
        <v>20888</v>
      </c>
      <c r="I686" s="150" t="s">
        <v>20910</v>
      </c>
      <c r="J686" s="150" t="s">
        <v>20953</v>
      </c>
      <c r="K686" s="150" t="s">
        <v>20954</v>
      </c>
      <c r="L686" s="150" t="s">
        <v>20955</v>
      </c>
      <c r="M686" s="150" t="str" cm="1">
        <f t="array" ref="M686">LOOKUP(2,1/(C686:L686&lt;&gt;""),C686:L686)</f>
        <v>Baby Corn Stalk Dried Wilted</v>
      </c>
      <c r="N686" s="150" t="s">
        <v>20955</v>
      </c>
      <c r="O686" s="150" t="s">
        <v>1485</v>
      </c>
      <c r="P686" s="150" t="s">
        <v>1485</v>
      </c>
      <c r="Q686" s="150" t="s">
        <v>1485</v>
      </c>
      <c r="R686" s="150" t="s">
        <v>1485</v>
      </c>
      <c r="S686" s="150" t="s">
        <v>20956</v>
      </c>
      <c r="T686" s="150" t="s">
        <v>1485</v>
      </c>
      <c r="U686" s="150" t="s">
        <v>20957</v>
      </c>
      <c r="V686" s="150" t="s">
        <v>20958</v>
      </c>
      <c r="W686" s="150" t="s">
        <v>1485</v>
      </c>
      <c r="X686" s="150" t="s">
        <v>1485</v>
      </c>
      <c r="Y686" s="150" t="s">
        <v>1485</v>
      </c>
      <c r="Z686" s="150" t="s">
        <v>1485</v>
      </c>
      <c r="AA686" s="150" t="s">
        <v>1485</v>
      </c>
      <c r="AB686" s="150" t="s">
        <v>20959</v>
      </c>
      <c r="AC686" s="150" t="s">
        <v>7883</v>
      </c>
      <c r="AD686" t="str">
        <f>IFERROR(IF(COUNTIF(C686:L686,"Feed Ingredient")&gt;0,INDEX(ani_diet!U:U,MATCH(M686,ani_diet!E:E,0)),""),"")</f>
        <v>Zea mays (baby) Stalk</v>
      </c>
      <c r="AE686" s="129" t="str">
        <f>IF(IFERROR(IF(MATCH("Feed Ingredient", AOM[[#This Row],[L1]:[L10]],0)&gt;0, TRUE, FALSE), FALSE)=TRUE,IFERROR(VLOOKUP(M686, ani_diet!D:D, 1, FALSE), "No Match"),FALSE)</f>
        <v>No Match</v>
      </c>
    </row>
    <row r="687" spans="1:31" ht="14.5" x14ac:dyDescent="0.35">
      <c r="A687" s="150" t="s">
        <v>1485</v>
      </c>
      <c r="B687" s="150" t="s">
        <v>20960</v>
      </c>
      <c r="C687" s="150" t="s">
        <v>19447</v>
      </c>
      <c r="D687" s="150" t="s">
        <v>19449</v>
      </c>
      <c r="E687" s="150" t="s">
        <v>19707</v>
      </c>
      <c r="F687" s="150" t="s">
        <v>20565</v>
      </c>
      <c r="G687" s="150" t="s">
        <v>20566</v>
      </c>
      <c r="H687" s="150" t="s">
        <v>20888</v>
      </c>
      <c r="I687" s="150" t="s">
        <v>20910</v>
      </c>
      <c r="J687" s="150" t="s">
        <v>20953</v>
      </c>
      <c r="K687" s="150" t="s">
        <v>20954</v>
      </c>
      <c r="L687" s="150"/>
      <c r="M687" s="150" t="str" cm="1">
        <f t="array" ref="M687">LOOKUP(2,1/(C687:L687&lt;&gt;""),C687:L687)</f>
        <v>Baby Corn Stalk</v>
      </c>
      <c r="N687" s="150" t="s">
        <v>20954</v>
      </c>
      <c r="O687" s="150" t="s">
        <v>1485</v>
      </c>
      <c r="P687" s="150" t="s">
        <v>1485</v>
      </c>
      <c r="Q687" s="150" t="s">
        <v>1485</v>
      </c>
      <c r="R687" s="150" t="s">
        <v>1485</v>
      </c>
      <c r="S687" s="150" t="s">
        <v>20956</v>
      </c>
      <c r="T687" s="150" t="s">
        <v>1485</v>
      </c>
      <c r="U687" s="150" t="s">
        <v>20957</v>
      </c>
      <c r="V687" s="150" t="s">
        <v>20958</v>
      </c>
      <c r="W687" s="150" t="s">
        <v>1485</v>
      </c>
      <c r="X687" s="150" t="s">
        <v>1485</v>
      </c>
      <c r="Y687" s="150" t="s">
        <v>1485</v>
      </c>
      <c r="Z687" s="150" t="s">
        <v>1485</v>
      </c>
      <c r="AA687" s="150" t="s">
        <v>1485</v>
      </c>
      <c r="AB687" s="150" t="s">
        <v>20959</v>
      </c>
      <c r="AC687" s="150" t="s">
        <v>7883</v>
      </c>
      <c r="AD687" t="str">
        <f>IFERROR(IF(COUNTIF(C687:L687,"Feed Ingredient")&gt;0,INDEX(ani_diet!U:U,MATCH(M687,ani_diet!E:E,0)),""),"")</f>
        <v>Zea mays (baby) Stalk</v>
      </c>
      <c r="AE687" s="129" t="str">
        <f>IF(IFERROR(IF(MATCH("Feed Ingredient", AOM[[#This Row],[L1]:[L10]],0)&gt;0, TRUE, FALSE), FALSE)=TRUE,IFERROR(VLOOKUP(M687, ani_diet!D:D, 1, FALSE), "No Match"),FALSE)</f>
        <v>Baby Corn Stalk</v>
      </c>
    </row>
    <row r="688" spans="1:31" ht="14.5" x14ac:dyDescent="0.35">
      <c r="A688" s="150" t="s">
        <v>1485</v>
      </c>
      <c r="B688" s="150" t="s">
        <v>20961</v>
      </c>
      <c r="C688" s="150" t="s">
        <v>19447</v>
      </c>
      <c r="D688" s="150" t="s">
        <v>19449</v>
      </c>
      <c r="E688" s="150" t="s">
        <v>19707</v>
      </c>
      <c r="F688" s="150" t="s">
        <v>20565</v>
      </c>
      <c r="G688" s="150" t="s">
        <v>20566</v>
      </c>
      <c r="H688" s="150" t="s">
        <v>20888</v>
      </c>
      <c r="I688" s="150" t="s">
        <v>20910</v>
      </c>
      <c r="J688" s="150" t="s">
        <v>3825</v>
      </c>
      <c r="K688" s="150" t="s">
        <v>20962</v>
      </c>
      <c r="L688" s="150" t="s">
        <v>20963</v>
      </c>
      <c r="M688" s="150" t="str" cm="1">
        <f t="array" ref="M688">LOOKUP(2,1/(C688:L688&lt;&gt;""),C688:L688)</f>
        <v>Hominy Ground</v>
      </c>
      <c r="N688" s="150" t="s">
        <v>20964</v>
      </c>
      <c r="O688" s="150" t="s">
        <v>1485</v>
      </c>
      <c r="P688" s="150" t="s">
        <v>1485</v>
      </c>
      <c r="Q688" s="150" t="s">
        <v>1485</v>
      </c>
      <c r="R688" s="150" t="s">
        <v>1485</v>
      </c>
      <c r="S688" s="150" t="s">
        <v>1485</v>
      </c>
      <c r="T688" s="150" t="s">
        <v>1485</v>
      </c>
      <c r="U688" s="150" t="s">
        <v>3827</v>
      </c>
      <c r="V688" s="150" t="s">
        <v>1485</v>
      </c>
      <c r="W688" s="150" t="s">
        <v>1485</v>
      </c>
      <c r="X688" s="150" t="s">
        <v>1485</v>
      </c>
      <c r="Y688" s="150" t="s">
        <v>1485</v>
      </c>
      <c r="Z688" s="150" t="s">
        <v>1485</v>
      </c>
      <c r="AA688" s="150" t="s">
        <v>1485</v>
      </c>
      <c r="AB688" s="150" t="s">
        <v>20965</v>
      </c>
      <c r="AC688" s="150" t="s">
        <v>20966</v>
      </c>
      <c r="AD688" t="str">
        <f>IFERROR(IF(COUNTIF(C688:L688,"Feed Ingredient")&gt;0,INDEX(ani_diet!U:U,MATCH(M688,ani_diet!E:E,0)),""),"")</f>
        <v>Zea mays</v>
      </c>
      <c r="AE688" s="129" t="str">
        <f>IF(IFERROR(IF(MATCH("Feed Ingredient", AOM[[#This Row],[L1]:[L10]],0)&gt;0, TRUE, FALSE), FALSE)=TRUE,IFERROR(VLOOKUP(M688, ani_diet!D:D, 1, FALSE), "No Match"),FALSE)</f>
        <v>No Match</v>
      </c>
    </row>
    <row r="689" spans="1:31" ht="14.5" x14ac:dyDescent="0.35">
      <c r="A689" s="150" t="s">
        <v>1485</v>
      </c>
      <c r="B689" s="150" t="s">
        <v>20967</v>
      </c>
      <c r="C689" s="150" t="s">
        <v>19447</v>
      </c>
      <c r="D689" s="150" t="s">
        <v>19449</v>
      </c>
      <c r="E689" s="150" t="s">
        <v>19707</v>
      </c>
      <c r="F689" s="150" t="s">
        <v>20565</v>
      </c>
      <c r="G689" s="150" t="s">
        <v>20566</v>
      </c>
      <c r="H689" s="150" t="s">
        <v>20888</v>
      </c>
      <c r="I689" s="150" t="s">
        <v>20910</v>
      </c>
      <c r="J689" s="150" t="s">
        <v>3825</v>
      </c>
      <c r="K689" s="150" t="s">
        <v>20962</v>
      </c>
      <c r="L689" s="150"/>
      <c r="M689" s="150" t="str" cm="1">
        <f t="array" ref="M689">LOOKUP(2,1/(C689:L689&lt;&gt;""),C689:L689)</f>
        <v>Hominy</v>
      </c>
      <c r="N689" s="150" t="s">
        <v>20968</v>
      </c>
      <c r="O689" s="150" t="s">
        <v>1485</v>
      </c>
      <c r="P689" s="150" t="s">
        <v>1485</v>
      </c>
      <c r="Q689" s="150" t="s">
        <v>1485</v>
      </c>
      <c r="R689" s="150" t="s">
        <v>1485</v>
      </c>
      <c r="S689" s="150" t="s">
        <v>1485</v>
      </c>
      <c r="T689" s="150" t="s">
        <v>1485</v>
      </c>
      <c r="U689" s="150" t="s">
        <v>3827</v>
      </c>
      <c r="V689" s="150" t="s">
        <v>1485</v>
      </c>
      <c r="W689" s="150" t="s">
        <v>1485</v>
      </c>
      <c r="X689" s="150" t="s">
        <v>1485</v>
      </c>
      <c r="Y689" s="150" t="s">
        <v>1485</v>
      </c>
      <c r="Z689" s="150" t="s">
        <v>1485</v>
      </c>
      <c r="AA689" s="150" t="s">
        <v>1485</v>
      </c>
      <c r="AB689" s="150" t="s">
        <v>20965</v>
      </c>
      <c r="AC689" s="150" t="s">
        <v>20966</v>
      </c>
      <c r="AD689" t="str">
        <f>IFERROR(IF(COUNTIF(C689:L689,"Feed Ingredient")&gt;0,INDEX(ani_diet!U:U,MATCH(M689,ani_diet!E:E,0)),""),"")</f>
        <v>Zea mays</v>
      </c>
      <c r="AE689" s="129" t="str">
        <f>IF(IFERROR(IF(MATCH("Feed Ingredient", AOM[[#This Row],[L1]:[L10]],0)&gt;0, TRUE, FALSE), FALSE)=TRUE,IFERROR(VLOOKUP(M689, ani_diet!D:D, 1, FALSE), "No Match"),FALSE)</f>
        <v>Hominy</v>
      </c>
    </row>
    <row r="690" spans="1:31" ht="14.5" x14ac:dyDescent="0.35">
      <c r="A690" s="150" t="s">
        <v>1485</v>
      </c>
      <c r="B690" s="150" t="s">
        <v>20969</v>
      </c>
      <c r="C690" s="150" t="s">
        <v>19447</v>
      </c>
      <c r="D690" s="150" t="s">
        <v>19449</v>
      </c>
      <c r="E690" s="150" t="s">
        <v>19707</v>
      </c>
      <c r="F690" s="150" t="s">
        <v>20565</v>
      </c>
      <c r="G690" s="150" t="s">
        <v>20566</v>
      </c>
      <c r="H690" s="150" t="s">
        <v>20888</v>
      </c>
      <c r="I690" s="150" t="s">
        <v>20910</v>
      </c>
      <c r="J690" s="150" t="s">
        <v>3825</v>
      </c>
      <c r="K690" s="150" t="s">
        <v>7883</v>
      </c>
      <c r="L690" s="150" t="s">
        <v>20970</v>
      </c>
      <c r="M690" s="150" t="str" cm="1">
        <f t="array" ref="M690">LOOKUP(2,1/(C690:L690&lt;&gt;""),C690:L690)</f>
        <v>Maize Bran Ground</v>
      </c>
      <c r="N690" s="150" t="s">
        <v>20971</v>
      </c>
      <c r="O690" s="150" t="s">
        <v>1485</v>
      </c>
      <c r="P690" s="150" t="s">
        <v>1485</v>
      </c>
      <c r="Q690" s="150" t="s">
        <v>1485</v>
      </c>
      <c r="R690" s="150" t="s">
        <v>1485</v>
      </c>
      <c r="S690" s="150" t="s">
        <v>20956</v>
      </c>
      <c r="T690" s="150" t="s">
        <v>1485</v>
      </c>
      <c r="U690" s="150" t="s">
        <v>3827</v>
      </c>
      <c r="V690" s="150" t="s">
        <v>20958</v>
      </c>
      <c r="W690" s="150" t="s">
        <v>1485</v>
      </c>
      <c r="X690" s="150" t="s">
        <v>1485</v>
      </c>
      <c r="Y690" s="150" t="s">
        <v>1485</v>
      </c>
      <c r="Z690" s="150" t="s">
        <v>1485</v>
      </c>
      <c r="AA690" s="150" t="s">
        <v>1485</v>
      </c>
      <c r="AB690" s="150" t="s">
        <v>20959</v>
      </c>
      <c r="AC690" s="150" t="s">
        <v>7883</v>
      </c>
      <c r="AD690" t="str">
        <f>IFERROR(IF(COUNTIF(C690:L690,"Feed Ingredient")&gt;0,INDEX(ani_diet!U:U,MATCH(M690,ani_diet!E:E,0)),""),"")</f>
        <v>Zea mays Bran</v>
      </c>
      <c r="AE690" s="129" t="str">
        <f>IF(IFERROR(IF(MATCH("Feed Ingredient", AOM[[#This Row],[L1]:[L10]],0)&gt;0, TRUE, FALSE), FALSE)=TRUE,IFERROR(VLOOKUP(M690, ani_diet!D:D, 1, FALSE), "No Match"),FALSE)</f>
        <v>No Match</v>
      </c>
    </row>
    <row r="691" spans="1:31" ht="14.5" x14ac:dyDescent="0.35">
      <c r="A691" s="150" t="s">
        <v>1485</v>
      </c>
      <c r="B691" s="150" t="s">
        <v>20972</v>
      </c>
      <c r="C691" s="150" t="s">
        <v>19447</v>
      </c>
      <c r="D691" s="150" t="s">
        <v>19449</v>
      </c>
      <c r="E691" s="150" t="s">
        <v>19707</v>
      </c>
      <c r="F691" s="150" t="s">
        <v>20565</v>
      </c>
      <c r="G691" s="150" t="s">
        <v>20566</v>
      </c>
      <c r="H691" s="150" t="s">
        <v>20888</v>
      </c>
      <c r="I691" s="150" t="s">
        <v>20910</v>
      </c>
      <c r="J691" s="150" t="s">
        <v>3825</v>
      </c>
      <c r="K691" s="150" t="s">
        <v>7883</v>
      </c>
      <c r="L691" s="150" t="s">
        <v>20973</v>
      </c>
      <c r="M691" s="150" t="str" cm="1">
        <f t="array" ref="M691">LOOKUP(2,1/(C691:L691&lt;&gt;""),C691:L691)</f>
        <v>Maize Bran Dried Ground</v>
      </c>
      <c r="N691" s="150" t="s">
        <v>20974</v>
      </c>
      <c r="O691" s="150" t="s">
        <v>1485</v>
      </c>
      <c r="P691" s="150" t="s">
        <v>1485</v>
      </c>
      <c r="Q691" s="150" t="s">
        <v>1485</v>
      </c>
      <c r="R691" s="150" t="s">
        <v>1485</v>
      </c>
      <c r="S691" s="150" t="s">
        <v>20956</v>
      </c>
      <c r="T691" s="150" t="s">
        <v>1485</v>
      </c>
      <c r="U691" s="150" t="s">
        <v>3827</v>
      </c>
      <c r="V691" s="150" t="s">
        <v>20958</v>
      </c>
      <c r="W691" s="150" t="s">
        <v>1485</v>
      </c>
      <c r="X691" s="150" t="s">
        <v>1485</v>
      </c>
      <c r="Y691" s="150" t="s">
        <v>1485</v>
      </c>
      <c r="Z691" s="150" t="s">
        <v>1485</v>
      </c>
      <c r="AA691" s="150" t="s">
        <v>1485</v>
      </c>
      <c r="AB691" s="150" t="s">
        <v>20959</v>
      </c>
      <c r="AC691" s="150" t="s">
        <v>7883</v>
      </c>
      <c r="AD691" t="str">
        <f>IFERROR(IF(COUNTIF(C691:L691,"Feed Ingredient")&gt;0,INDEX(ani_diet!U:U,MATCH(M691,ani_diet!E:E,0)),""),"")</f>
        <v>Zea mays Bran</v>
      </c>
      <c r="AE691" s="129" t="str">
        <f>IF(IFERROR(IF(MATCH("Feed Ingredient", AOM[[#This Row],[L1]:[L10]],0)&gt;0, TRUE, FALSE), FALSE)=TRUE,IFERROR(VLOOKUP(M691, ani_diet!D:D, 1, FALSE), "No Match"),FALSE)</f>
        <v>No Match</v>
      </c>
    </row>
    <row r="692" spans="1:31" ht="14.5" x14ac:dyDescent="0.35">
      <c r="A692" s="150" t="s">
        <v>1485</v>
      </c>
      <c r="B692" s="150" t="s">
        <v>20975</v>
      </c>
      <c r="C692" s="150" t="s">
        <v>19447</v>
      </c>
      <c r="D692" s="150" t="s">
        <v>19449</v>
      </c>
      <c r="E692" s="150" t="s">
        <v>19707</v>
      </c>
      <c r="F692" s="150" t="s">
        <v>20565</v>
      </c>
      <c r="G692" s="150" t="s">
        <v>20566</v>
      </c>
      <c r="H692" s="150" t="s">
        <v>20888</v>
      </c>
      <c r="I692" s="150" t="s">
        <v>20910</v>
      </c>
      <c r="J692" s="150" t="s">
        <v>3825</v>
      </c>
      <c r="K692" s="150" t="s">
        <v>7883</v>
      </c>
      <c r="L692" s="150"/>
      <c r="M692" s="150" t="str" cm="1">
        <f t="array" ref="M692">LOOKUP(2,1/(C692:L692&lt;&gt;""),C692:L692)</f>
        <v>Maize Bran</v>
      </c>
      <c r="N692" s="150" t="s">
        <v>20976</v>
      </c>
      <c r="O692" s="150" t="s">
        <v>1485</v>
      </c>
      <c r="P692" s="150" t="s">
        <v>1485</v>
      </c>
      <c r="Q692" s="150" t="s">
        <v>1485</v>
      </c>
      <c r="R692" s="150" t="s">
        <v>1485</v>
      </c>
      <c r="S692" s="150" t="s">
        <v>20956</v>
      </c>
      <c r="T692" s="150" t="s">
        <v>1485</v>
      </c>
      <c r="U692" s="150" t="s">
        <v>3827</v>
      </c>
      <c r="V692" s="150" t="s">
        <v>20958</v>
      </c>
      <c r="W692" s="150" t="s">
        <v>1485</v>
      </c>
      <c r="X692" s="150" t="s">
        <v>1485</v>
      </c>
      <c r="Y692" s="150" t="s">
        <v>1485</v>
      </c>
      <c r="Z692" s="150" t="s">
        <v>1485</v>
      </c>
      <c r="AA692" s="150" t="s">
        <v>1485</v>
      </c>
      <c r="AB692" s="150" t="s">
        <v>20959</v>
      </c>
      <c r="AC692" s="150" t="s">
        <v>7883</v>
      </c>
      <c r="AD692" t="str">
        <f>IFERROR(IF(COUNTIF(C692:L692,"Feed Ingredient")&gt;0,INDEX(ani_diet!U:U,MATCH(M692,ani_diet!E:E,0)),""),"")</f>
        <v>Zea mays Bran</v>
      </c>
      <c r="AE692" s="129" t="str">
        <f>IF(IFERROR(IF(MATCH("Feed Ingredient", AOM[[#This Row],[L1]:[L10]],0)&gt;0, TRUE, FALSE), FALSE)=TRUE,IFERROR(VLOOKUP(M692, ani_diet!D:D, 1, FALSE), "No Match"),FALSE)</f>
        <v>Maize Bran</v>
      </c>
    </row>
    <row r="693" spans="1:31" ht="14.5" x14ac:dyDescent="0.35">
      <c r="A693" s="150" t="s">
        <v>1485</v>
      </c>
      <c r="B693" s="150" t="s">
        <v>20977</v>
      </c>
      <c r="C693" s="150" t="s">
        <v>19447</v>
      </c>
      <c r="D693" s="150" t="s">
        <v>19449</v>
      </c>
      <c r="E693" s="150" t="s">
        <v>19707</v>
      </c>
      <c r="F693" s="150" t="s">
        <v>20565</v>
      </c>
      <c r="G693" s="150" t="s">
        <v>20566</v>
      </c>
      <c r="H693" s="150" t="s">
        <v>20888</v>
      </c>
      <c r="I693" s="150" t="s">
        <v>20910</v>
      </c>
      <c r="J693" s="150" t="s">
        <v>3825</v>
      </c>
      <c r="K693" s="150" t="s">
        <v>20978</v>
      </c>
      <c r="L693" s="150"/>
      <c r="M693" s="150" t="str" cm="1">
        <f t="array" ref="M693">LOOKUP(2,1/(C693:L693&lt;&gt;""),C693:L693)</f>
        <v>Maize Husk</v>
      </c>
      <c r="N693" s="150" t="s">
        <v>20979</v>
      </c>
      <c r="O693" s="150" t="s">
        <v>1485</v>
      </c>
      <c r="P693" s="150" t="s">
        <v>1485</v>
      </c>
      <c r="Q693" s="150" t="s">
        <v>1485</v>
      </c>
      <c r="R693" s="150" t="s">
        <v>1485</v>
      </c>
      <c r="S693" s="150" t="s">
        <v>1485</v>
      </c>
      <c r="T693" s="150" t="s">
        <v>1485</v>
      </c>
      <c r="U693" s="150" t="s">
        <v>3827</v>
      </c>
      <c r="V693" s="150" t="s">
        <v>20958</v>
      </c>
      <c r="W693" s="150" t="s">
        <v>1485</v>
      </c>
      <c r="X693" s="150" t="s">
        <v>1485</v>
      </c>
      <c r="Y693" s="150" t="s">
        <v>1485</v>
      </c>
      <c r="Z693" s="150" t="s">
        <v>1485</v>
      </c>
      <c r="AA693" s="150" t="s">
        <v>1485</v>
      </c>
      <c r="AB693" s="150"/>
      <c r="AC693" s="150" t="s">
        <v>7783</v>
      </c>
      <c r="AD693" t="str">
        <f>IFERROR(IF(COUNTIF(C693:L693,"Feed Ingredient")&gt;0,INDEX(ani_diet!U:U,MATCH(M693,ani_diet!E:E,0)),""),"")</f>
        <v>Zea mays Husk</v>
      </c>
      <c r="AE693" s="129" t="str">
        <f>IF(IFERROR(IF(MATCH("Feed Ingredient", AOM[[#This Row],[L1]:[L10]],0)&gt;0, TRUE, FALSE), FALSE)=TRUE,IFERROR(VLOOKUP(M693, ani_diet!D:D, 1, FALSE), "No Match"),FALSE)</f>
        <v>Maize Husk</v>
      </c>
    </row>
    <row r="694" spans="1:31" ht="14.5" x14ac:dyDescent="0.35">
      <c r="A694" s="150" t="s">
        <v>1485</v>
      </c>
      <c r="B694" s="150" t="s">
        <v>20980</v>
      </c>
      <c r="C694" s="150" t="s">
        <v>19447</v>
      </c>
      <c r="D694" s="150" t="s">
        <v>19449</v>
      </c>
      <c r="E694" s="150" t="s">
        <v>19707</v>
      </c>
      <c r="F694" s="150" t="s">
        <v>20565</v>
      </c>
      <c r="G694" s="150" t="s">
        <v>20566</v>
      </c>
      <c r="H694" s="150" t="s">
        <v>20888</v>
      </c>
      <c r="I694" s="150" t="s">
        <v>20910</v>
      </c>
      <c r="J694" s="150" t="s">
        <v>3825</v>
      </c>
      <c r="K694" s="150" t="s">
        <v>20978</v>
      </c>
      <c r="L694" s="150" t="s">
        <v>20981</v>
      </c>
      <c r="M694" s="150" t="str" cm="1">
        <f t="array" ref="M694">LOOKUP(2,1/(C694:L694&lt;&gt;""),C694:L694)</f>
        <v>Maize Husk Dried Ground</v>
      </c>
      <c r="N694" s="150" t="s">
        <v>20982</v>
      </c>
      <c r="O694" s="150" t="s">
        <v>1485</v>
      </c>
      <c r="P694" s="150" t="s">
        <v>1485</v>
      </c>
      <c r="Q694" s="150" t="s">
        <v>1485</v>
      </c>
      <c r="R694" s="150" t="s">
        <v>1485</v>
      </c>
      <c r="S694" s="150" t="s">
        <v>1485</v>
      </c>
      <c r="T694" s="150" t="s">
        <v>1485</v>
      </c>
      <c r="U694" s="150" t="s">
        <v>3827</v>
      </c>
      <c r="V694" s="150" t="s">
        <v>20958</v>
      </c>
      <c r="W694" s="150" t="s">
        <v>1485</v>
      </c>
      <c r="X694" s="150" t="s">
        <v>1485</v>
      </c>
      <c r="Y694" s="150" t="s">
        <v>1485</v>
      </c>
      <c r="Z694" s="150" t="s">
        <v>1485</v>
      </c>
      <c r="AA694" s="150" t="s">
        <v>1485</v>
      </c>
      <c r="AB694" s="150"/>
      <c r="AC694" s="150" t="s">
        <v>7783</v>
      </c>
      <c r="AD694" t="str">
        <f>IFERROR(IF(COUNTIF(C694:L694,"Feed Ingredient")&gt;0,INDEX(ani_diet!U:U,MATCH(M694,ani_diet!E:E,0)),""),"")</f>
        <v>Zea mays Husk</v>
      </c>
      <c r="AE694" s="129" t="str">
        <f>IF(IFERROR(IF(MATCH("Feed Ingredient", AOM[[#This Row],[L1]:[L10]],0)&gt;0, TRUE, FALSE), FALSE)=TRUE,IFERROR(VLOOKUP(M694, ani_diet!D:D, 1, FALSE), "No Match"),FALSE)</f>
        <v>No Match</v>
      </c>
    </row>
    <row r="695" spans="1:31" ht="14.5" x14ac:dyDescent="0.35">
      <c r="A695" s="150" t="s">
        <v>1485</v>
      </c>
      <c r="B695" s="150" t="s">
        <v>20983</v>
      </c>
      <c r="C695" s="150" t="s">
        <v>19447</v>
      </c>
      <c r="D695" s="150" t="s">
        <v>19449</v>
      </c>
      <c r="E695" s="150" t="s">
        <v>19707</v>
      </c>
      <c r="F695" s="150" t="s">
        <v>20565</v>
      </c>
      <c r="G695" s="150" t="s">
        <v>20566</v>
      </c>
      <c r="H695" s="150" t="s">
        <v>20888</v>
      </c>
      <c r="I695" s="150" t="s">
        <v>20910</v>
      </c>
      <c r="J695" s="150" t="s">
        <v>3825</v>
      </c>
      <c r="K695" s="150" t="s">
        <v>7783</v>
      </c>
      <c r="L695" s="150"/>
      <c r="M695" s="150" t="str" cm="1">
        <f t="array" ref="M695">LOOKUP(2,1/(C695:L695&lt;&gt;""),C695:L695)</f>
        <v>Maize Cob</v>
      </c>
      <c r="N695" s="150" t="s">
        <v>20984</v>
      </c>
      <c r="O695" s="150" t="s">
        <v>1485</v>
      </c>
      <c r="P695" s="150" t="s">
        <v>1485</v>
      </c>
      <c r="Q695" s="150" t="s">
        <v>1485</v>
      </c>
      <c r="R695" s="150" t="s">
        <v>1485</v>
      </c>
      <c r="S695" s="150" t="s">
        <v>1485</v>
      </c>
      <c r="T695" s="150" t="s">
        <v>1485</v>
      </c>
      <c r="U695" s="150" t="s">
        <v>3827</v>
      </c>
      <c r="V695" s="150" t="s">
        <v>20958</v>
      </c>
      <c r="W695" s="150" t="s">
        <v>1485</v>
      </c>
      <c r="X695" s="150" t="s">
        <v>1485</v>
      </c>
      <c r="Y695" s="150" t="s">
        <v>1485</v>
      </c>
      <c r="Z695" s="150" t="s">
        <v>1485</v>
      </c>
      <c r="AA695" s="150" t="s">
        <v>1485</v>
      </c>
      <c r="AB695" s="150" t="s">
        <v>20985</v>
      </c>
      <c r="AC695" s="150" t="s">
        <v>7783</v>
      </c>
      <c r="AD695" t="str">
        <f>IFERROR(IF(COUNTIF(C695:L695,"Feed Ingredient")&gt;0,INDEX(ani_diet!U:U,MATCH(M695,ani_diet!E:E,0)),""),"")</f>
        <v>Zea mays Cob</v>
      </c>
      <c r="AE695" s="129" t="str">
        <f>IF(IFERROR(IF(MATCH("Feed Ingredient", AOM[[#This Row],[L1]:[L10]],0)&gt;0, TRUE, FALSE), FALSE)=TRUE,IFERROR(VLOOKUP(M695, ani_diet!D:D, 1, FALSE), "No Match"),FALSE)</f>
        <v>Maize Cob</v>
      </c>
    </row>
    <row r="696" spans="1:31" ht="14.5" x14ac:dyDescent="0.35">
      <c r="A696" s="150" t="s">
        <v>1485</v>
      </c>
      <c r="B696" s="150" t="s">
        <v>20986</v>
      </c>
      <c r="C696" s="150" t="s">
        <v>19447</v>
      </c>
      <c r="D696" s="150" t="s">
        <v>19449</v>
      </c>
      <c r="E696" s="150" t="s">
        <v>19707</v>
      </c>
      <c r="F696" s="150" t="s">
        <v>20565</v>
      </c>
      <c r="G696" s="150" t="s">
        <v>20566</v>
      </c>
      <c r="H696" s="150" t="s">
        <v>20888</v>
      </c>
      <c r="I696" s="150" t="s">
        <v>20910</v>
      </c>
      <c r="J696" s="150" t="s">
        <v>3825</v>
      </c>
      <c r="K696" s="150" t="s">
        <v>7783</v>
      </c>
      <c r="L696" s="150" t="s">
        <v>20987</v>
      </c>
      <c r="M696" s="150" t="str" cm="1">
        <f t="array" ref="M696">LOOKUP(2,1/(C696:L696&lt;&gt;""),C696:L696)</f>
        <v>Maize Cob Ensiled</v>
      </c>
      <c r="N696" s="150" t="s">
        <v>20988</v>
      </c>
      <c r="O696" s="150" t="s">
        <v>1485</v>
      </c>
      <c r="P696" s="150" t="s">
        <v>1485</v>
      </c>
      <c r="Q696" s="150" t="s">
        <v>1485</v>
      </c>
      <c r="R696" s="150" t="s">
        <v>1485</v>
      </c>
      <c r="S696" s="150" t="s">
        <v>1485</v>
      </c>
      <c r="T696" s="150" t="s">
        <v>1485</v>
      </c>
      <c r="U696" s="150" t="s">
        <v>3827</v>
      </c>
      <c r="V696" s="150" t="s">
        <v>20958</v>
      </c>
      <c r="W696" s="150" t="s">
        <v>1485</v>
      </c>
      <c r="X696" s="150" t="s">
        <v>1485</v>
      </c>
      <c r="Y696" s="150" t="s">
        <v>1485</v>
      </c>
      <c r="Z696" s="150" t="s">
        <v>1485</v>
      </c>
      <c r="AA696" s="150" t="s">
        <v>1485</v>
      </c>
      <c r="AB696" s="150" t="s">
        <v>20985</v>
      </c>
      <c r="AC696" s="150" t="s">
        <v>7783</v>
      </c>
      <c r="AD696" t="str">
        <f>IFERROR(IF(COUNTIF(C696:L696,"Feed Ingredient")&gt;0,INDEX(ani_diet!U:U,MATCH(M696,ani_diet!E:E,0)),""),"")</f>
        <v>Zea mays Cob</v>
      </c>
      <c r="AE696" s="129" t="str">
        <f>IF(IFERROR(IF(MATCH("Feed Ingredient", AOM[[#This Row],[L1]:[L10]],0)&gt;0, TRUE, FALSE), FALSE)=TRUE,IFERROR(VLOOKUP(M696, ani_diet!D:D, 1, FALSE), "No Match"),FALSE)</f>
        <v>No Match</v>
      </c>
    </row>
    <row r="697" spans="1:31" ht="14.5" x14ac:dyDescent="0.35">
      <c r="A697" s="150" t="s">
        <v>1485</v>
      </c>
      <c r="B697" s="150" t="s">
        <v>20989</v>
      </c>
      <c r="C697" s="150" t="s">
        <v>19447</v>
      </c>
      <c r="D697" s="150" t="s">
        <v>19449</v>
      </c>
      <c r="E697" s="150" t="s">
        <v>19707</v>
      </c>
      <c r="F697" s="150" t="s">
        <v>20565</v>
      </c>
      <c r="G697" s="150" t="s">
        <v>20566</v>
      </c>
      <c r="H697" s="150" t="s">
        <v>20888</v>
      </c>
      <c r="I697" s="150" t="s">
        <v>20910</v>
      </c>
      <c r="J697" s="150" t="s">
        <v>3825</v>
      </c>
      <c r="K697" s="150" t="s">
        <v>7783</v>
      </c>
      <c r="L697" s="150" t="s">
        <v>20990</v>
      </c>
      <c r="M697" s="150" t="str" cm="1">
        <f t="array" ref="M697">LOOKUP(2,1/(C697:L697&lt;&gt;""),C697:L697)</f>
        <v>Maize Cob Ensiled Urea Treated</v>
      </c>
      <c r="N697" s="150" t="s">
        <v>20990</v>
      </c>
      <c r="O697" s="150" t="s">
        <v>1485</v>
      </c>
      <c r="P697" s="150" t="s">
        <v>1485</v>
      </c>
      <c r="Q697" s="150" t="s">
        <v>1485</v>
      </c>
      <c r="R697" s="150" t="s">
        <v>1485</v>
      </c>
      <c r="S697" s="150" t="s">
        <v>1485</v>
      </c>
      <c r="T697" s="150" t="s">
        <v>1485</v>
      </c>
      <c r="U697" s="150" t="s">
        <v>3827</v>
      </c>
      <c r="V697" s="150" t="s">
        <v>20958</v>
      </c>
      <c r="W697" s="150" t="s">
        <v>1485</v>
      </c>
      <c r="X697" s="150" t="s">
        <v>1485</v>
      </c>
      <c r="Y697" s="150" t="s">
        <v>1485</v>
      </c>
      <c r="Z697" s="150" t="s">
        <v>1485</v>
      </c>
      <c r="AA697" s="150" t="s">
        <v>1485</v>
      </c>
      <c r="AB697" s="150" t="s">
        <v>20985</v>
      </c>
      <c r="AC697" s="150" t="s">
        <v>7783</v>
      </c>
      <c r="AD697" t="str">
        <f>IFERROR(IF(COUNTIF(C697:L697,"Feed Ingredient")&gt;0,INDEX(ani_diet!U:U,MATCH(M697,ani_diet!E:E,0)),""),"")</f>
        <v>Zea mays Cob</v>
      </c>
      <c r="AE697" s="129" t="str">
        <f>IF(IFERROR(IF(MATCH("Feed Ingredient", AOM[[#This Row],[L1]:[L10]],0)&gt;0, TRUE, FALSE), FALSE)=TRUE,IFERROR(VLOOKUP(M697, ani_diet!D:D, 1, FALSE), "No Match"),FALSE)</f>
        <v>No Match</v>
      </c>
    </row>
    <row r="698" spans="1:31" ht="14.5" x14ac:dyDescent="0.35">
      <c r="A698" s="150" t="s">
        <v>1485</v>
      </c>
      <c r="B698" s="150" t="s">
        <v>20991</v>
      </c>
      <c r="C698" s="150" t="s">
        <v>19447</v>
      </c>
      <c r="D698" s="150" t="s">
        <v>19449</v>
      </c>
      <c r="E698" s="150" t="s">
        <v>19707</v>
      </c>
      <c r="F698" s="150" t="s">
        <v>20565</v>
      </c>
      <c r="G698" s="150" t="s">
        <v>20566</v>
      </c>
      <c r="H698" s="150" t="s">
        <v>20888</v>
      </c>
      <c r="I698" s="150" t="s">
        <v>20910</v>
      </c>
      <c r="J698" s="150" t="s">
        <v>3825</v>
      </c>
      <c r="K698" s="150" t="s">
        <v>20992</v>
      </c>
      <c r="L698" s="150"/>
      <c r="M698" s="150" t="str" cm="1">
        <f t="array" ref="M698">LOOKUP(2,1/(C698:L698&lt;&gt;""),C698:L698)</f>
        <v>Maize Dried</v>
      </c>
      <c r="N698" s="150" t="s">
        <v>20993</v>
      </c>
      <c r="O698" s="150" t="s">
        <v>1485</v>
      </c>
      <c r="P698" s="150" t="s">
        <v>1485</v>
      </c>
      <c r="Q698" s="150" t="s">
        <v>1485</v>
      </c>
      <c r="R698" s="150" t="s">
        <v>1485</v>
      </c>
      <c r="S698" s="150" t="s">
        <v>1485</v>
      </c>
      <c r="T698" s="150" t="s">
        <v>1485</v>
      </c>
      <c r="U698" s="150" t="s">
        <v>3827</v>
      </c>
      <c r="V698" s="150" t="s">
        <v>20958</v>
      </c>
      <c r="W698" s="150" t="s">
        <v>1485</v>
      </c>
      <c r="X698" s="150" t="s">
        <v>1485</v>
      </c>
      <c r="Y698" s="150" t="s">
        <v>1485</v>
      </c>
      <c r="Z698" s="150" t="s">
        <v>1485</v>
      </c>
      <c r="AA698" s="150" t="s">
        <v>1485</v>
      </c>
      <c r="AB698" s="150" t="s">
        <v>1485</v>
      </c>
      <c r="AC698" s="150" t="s">
        <v>20994</v>
      </c>
      <c r="AD698" t="str">
        <f>IFERROR(IF(COUNTIF(C698:L698,"Feed Ingredient")&gt;0,INDEX(ani_diet!U:U,MATCH(M698,ani_diet!E:E,0)),""),"")</f>
        <v>Zea mays</v>
      </c>
      <c r="AE698" s="129" t="str">
        <f>IF(IFERROR(IF(MATCH("Feed Ingredient", AOM[[#This Row],[L1]:[L10]],0)&gt;0, TRUE, FALSE), FALSE)=TRUE,IFERROR(VLOOKUP(M698, ani_diet!D:D, 1, FALSE), "No Match"),FALSE)</f>
        <v>No Match</v>
      </c>
    </row>
    <row r="699" spans="1:31" ht="14.5" x14ac:dyDescent="0.35">
      <c r="A699" s="150" t="s">
        <v>1485</v>
      </c>
      <c r="B699" s="150" t="s">
        <v>20995</v>
      </c>
      <c r="C699" s="150" t="s">
        <v>19447</v>
      </c>
      <c r="D699" s="150" t="s">
        <v>19449</v>
      </c>
      <c r="E699" s="150" t="s">
        <v>19707</v>
      </c>
      <c r="F699" s="150" t="s">
        <v>20565</v>
      </c>
      <c r="G699" s="150" t="s">
        <v>20566</v>
      </c>
      <c r="H699" s="150" t="s">
        <v>20888</v>
      </c>
      <c r="I699" s="150" t="s">
        <v>20910</v>
      </c>
      <c r="J699" s="150" t="s">
        <v>3825</v>
      </c>
      <c r="K699" s="150" t="s">
        <v>20996</v>
      </c>
      <c r="L699" s="150" t="s">
        <v>20997</v>
      </c>
      <c r="M699" s="150" t="str" cm="1">
        <f t="array" ref="M699">LOOKUP(2,1/(C699:L699&lt;&gt;""),C699:L699)</f>
        <v>Maize Germ Ground</v>
      </c>
      <c r="N699" s="150" t="s">
        <v>20998</v>
      </c>
      <c r="O699" s="150" t="s">
        <v>1485</v>
      </c>
      <c r="P699" s="150" t="s">
        <v>1485</v>
      </c>
      <c r="Q699" s="150" t="s">
        <v>1485</v>
      </c>
      <c r="R699" s="150" t="s">
        <v>1485</v>
      </c>
      <c r="S699" s="150" t="s">
        <v>1485</v>
      </c>
      <c r="T699" s="150" t="s">
        <v>1485</v>
      </c>
      <c r="U699" s="150" t="s">
        <v>3827</v>
      </c>
      <c r="V699" s="150" t="s">
        <v>20958</v>
      </c>
      <c r="W699" s="150" t="s">
        <v>1485</v>
      </c>
      <c r="X699" s="150" t="s">
        <v>1485</v>
      </c>
      <c r="Y699" s="150" t="s">
        <v>1485</v>
      </c>
      <c r="Z699" s="150" t="s">
        <v>1485</v>
      </c>
      <c r="AA699" s="150" t="s">
        <v>1485</v>
      </c>
      <c r="AB699" s="150" t="s">
        <v>20999</v>
      </c>
      <c r="AC699" s="150" t="s">
        <v>20994</v>
      </c>
      <c r="AD699" t="str">
        <f>IFERROR(IF(COUNTIF(C699:L699,"Feed Ingredient")&gt;0,INDEX(ani_diet!U:U,MATCH(M699,ani_diet!E:E,0)),""),"")</f>
        <v>Zea mays Germ</v>
      </c>
      <c r="AE699" s="129" t="str">
        <f>IF(IFERROR(IF(MATCH("Feed Ingredient", AOM[[#This Row],[L1]:[L10]],0)&gt;0, TRUE, FALSE), FALSE)=TRUE,IFERROR(VLOOKUP(M699, ani_diet!D:D, 1, FALSE), "No Match"),FALSE)</f>
        <v>No Match</v>
      </c>
    </row>
    <row r="700" spans="1:31" ht="14.5" x14ac:dyDescent="0.35">
      <c r="A700" s="150" t="s">
        <v>1485</v>
      </c>
      <c r="B700" s="150" t="s">
        <v>21000</v>
      </c>
      <c r="C700" s="150" t="s">
        <v>19447</v>
      </c>
      <c r="D700" s="150" t="s">
        <v>19449</v>
      </c>
      <c r="E700" s="150" t="s">
        <v>19707</v>
      </c>
      <c r="F700" s="150" t="s">
        <v>20565</v>
      </c>
      <c r="G700" s="150" t="s">
        <v>20566</v>
      </c>
      <c r="H700" s="150" t="s">
        <v>20888</v>
      </c>
      <c r="I700" s="150" t="s">
        <v>20910</v>
      </c>
      <c r="J700" s="150" t="s">
        <v>3825</v>
      </c>
      <c r="K700" s="150" t="s">
        <v>20996</v>
      </c>
      <c r="L700" s="150"/>
      <c r="M700" s="150" t="str" cm="1">
        <f t="array" ref="M700">LOOKUP(2,1/(C700:L700&lt;&gt;""),C700:L700)</f>
        <v>Maize Germ</v>
      </c>
      <c r="N700" s="150" t="s">
        <v>21001</v>
      </c>
      <c r="O700" s="150" t="s">
        <v>1485</v>
      </c>
      <c r="P700" s="150" t="s">
        <v>1485</v>
      </c>
      <c r="Q700" s="150" t="s">
        <v>1485</v>
      </c>
      <c r="R700" s="150" t="s">
        <v>1485</v>
      </c>
      <c r="S700" s="150" t="s">
        <v>1485</v>
      </c>
      <c r="T700" s="150" t="s">
        <v>1485</v>
      </c>
      <c r="U700" s="150" t="s">
        <v>3827</v>
      </c>
      <c r="V700" s="150" t="s">
        <v>20958</v>
      </c>
      <c r="W700" s="150" t="s">
        <v>1485</v>
      </c>
      <c r="X700" s="150" t="s">
        <v>1485</v>
      </c>
      <c r="Y700" s="150" t="s">
        <v>1485</v>
      </c>
      <c r="Z700" s="150" t="s">
        <v>1485</v>
      </c>
      <c r="AA700" s="150" t="s">
        <v>1485</v>
      </c>
      <c r="AB700" s="150" t="s">
        <v>20999</v>
      </c>
      <c r="AC700" s="150" t="s">
        <v>20994</v>
      </c>
      <c r="AD700" t="str">
        <f>IFERROR(IF(COUNTIF(C700:L700,"Feed Ingredient")&gt;0,INDEX(ani_diet!U:U,MATCH(M700,ani_diet!E:E,0)),""),"")</f>
        <v>Zea mays Germ</v>
      </c>
      <c r="AE700" s="129" t="str">
        <f>IF(IFERROR(IF(MATCH("Feed Ingredient", AOM[[#This Row],[L1]:[L10]],0)&gt;0, TRUE, FALSE), FALSE)=TRUE,IFERROR(VLOOKUP(M700, ani_diet!D:D, 1, FALSE), "No Match"),FALSE)</f>
        <v>Maize Germ</v>
      </c>
    </row>
    <row r="701" spans="1:31" ht="14.5" x14ac:dyDescent="0.35">
      <c r="A701" s="150" t="s">
        <v>1485</v>
      </c>
      <c r="B701" s="150" t="s">
        <v>21002</v>
      </c>
      <c r="C701" s="150" t="s">
        <v>19447</v>
      </c>
      <c r="D701" s="150" t="s">
        <v>19449</v>
      </c>
      <c r="E701" s="150" t="s">
        <v>19707</v>
      </c>
      <c r="F701" s="150" t="s">
        <v>20565</v>
      </c>
      <c r="G701" s="150" t="s">
        <v>20566</v>
      </c>
      <c r="H701" s="150" t="s">
        <v>20888</v>
      </c>
      <c r="I701" s="150" t="s">
        <v>20910</v>
      </c>
      <c r="J701" s="150" t="s">
        <v>3825</v>
      </c>
      <c r="K701" s="150" t="s">
        <v>21003</v>
      </c>
      <c r="L701" s="150" t="s">
        <v>21004</v>
      </c>
      <c r="M701" s="150" t="str" cm="1">
        <f t="array" ref="M701">LOOKUP(2,1/(C701:L701&lt;&gt;""),C701:L701)</f>
        <v>Maize Gluten Ground</v>
      </c>
      <c r="N701" s="150" t="s">
        <v>21005</v>
      </c>
      <c r="O701" s="150" t="s">
        <v>1485</v>
      </c>
      <c r="P701" s="150" t="s">
        <v>1485</v>
      </c>
      <c r="Q701" s="150" t="s">
        <v>1485</v>
      </c>
      <c r="R701" s="150" t="s">
        <v>1485</v>
      </c>
      <c r="S701" s="150" t="s">
        <v>1485</v>
      </c>
      <c r="T701" s="150" t="s">
        <v>1485</v>
      </c>
      <c r="U701" s="150" t="s">
        <v>3827</v>
      </c>
      <c r="V701" s="150" t="s">
        <v>20958</v>
      </c>
      <c r="W701" s="150" t="s">
        <v>1485</v>
      </c>
      <c r="X701" s="150" t="s">
        <v>1485</v>
      </c>
      <c r="Y701" s="150" t="s">
        <v>1485</v>
      </c>
      <c r="Z701" s="150" t="s">
        <v>1485</v>
      </c>
      <c r="AA701" s="150" t="s">
        <v>1485</v>
      </c>
      <c r="AB701" s="150" t="s">
        <v>21006</v>
      </c>
      <c r="AC701" s="150" t="s">
        <v>20994</v>
      </c>
      <c r="AD701" t="str">
        <f>IFERROR(IF(COUNTIF(C701:L701,"Feed Ingredient")&gt;0,INDEX(ani_diet!U:U,MATCH(M701,ani_diet!E:E,0)),""),"")</f>
        <v>Zea mays Gluten</v>
      </c>
      <c r="AE701" s="129" t="str">
        <f>IF(IFERROR(IF(MATCH("Feed Ingredient", AOM[[#This Row],[L1]:[L10]],0)&gt;0, TRUE, FALSE), FALSE)=TRUE,IFERROR(VLOOKUP(M701, ani_diet!D:D, 1, FALSE), "No Match"),FALSE)</f>
        <v>No Match</v>
      </c>
    </row>
    <row r="702" spans="1:31" ht="14.5" x14ac:dyDescent="0.35">
      <c r="A702" s="150" t="s">
        <v>1485</v>
      </c>
      <c r="B702" s="150" t="s">
        <v>21007</v>
      </c>
      <c r="C702" s="150" t="s">
        <v>19447</v>
      </c>
      <c r="D702" s="150" t="s">
        <v>19449</v>
      </c>
      <c r="E702" s="150" t="s">
        <v>19707</v>
      </c>
      <c r="F702" s="150" t="s">
        <v>20565</v>
      </c>
      <c r="G702" s="150" t="s">
        <v>20566</v>
      </c>
      <c r="H702" s="150" t="s">
        <v>20888</v>
      </c>
      <c r="I702" s="150" t="s">
        <v>20910</v>
      </c>
      <c r="J702" s="150" t="s">
        <v>3825</v>
      </c>
      <c r="K702" s="150" t="s">
        <v>21003</v>
      </c>
      <c r="L702" s="150"/>
      <c r="M702" s="150" t="str" cm="1">
        <f t="array" ref="M702">LOOKUP(2,1/(C702:L702&lt;&gt;""),C702:L702)</f>
        <v>Maize Gluten</v>
      </c>
      <c r="N702" s="150" t="s">
        <v>21008</v>
      </c>
      <c r="O702" s="150" t="s">
        <v>1485</v>
      </c>
      <c r="P702" s="150" t="s">
        <v>1485</v>
      </c>
      <c r="Q702" s="150" t="s">
        <v>1485</v>
      </c>
      <c r="R702" s="150" t="s">
        <v>1485</v>
      </c>
      <c r="S702" s="150" t="s">
        <v>1485</v>
      </c>
      <c r="T702" s="150" t="s">
        <v>1485</v>
      </c>
      <c r="U702" s="150" t="s">
        <v>3827</v>
      </c>
      <c r="V702" s="150" t="s">
        <v>20958</v>
      </c>
      <c r="W702" s="150" t="s">
        <v>1485</v>
      </c>
      <c r="X702" s="150" t="s">
        <v>1485</v>
      </c>
      <c r="Y702" s="150" t="s">
        <v>1485</v>
      </c>
      <c r="Z702" s="150" t="s">
        <v>1485</v>
      </c>
      <c r="AA702" s="150" t="s">
        <v>1485</v>
      </c>
      <c r="AB702" s="150" t="s">
        <v>21009</v>
      </c>
      <c r="AC702" s="150" t="s">
        <v>20994</v>
      </c>
      <c r="AD702" t="str">
        <f>IFERROR(IF(COUNTIF(C702:L702,"Feed Ingredient")&gt;0,INDEX(ani_diet!U:U,MATCH(M702,ani_diet!E:E,0)),""),"")</f>
        <v>Zea mays Gluten</v>
      </c>
      <c r="AE702" s="129" t="str">
        <f>IF(IFERROR(IF(MATCH("Feed Ingredient", AOM[[#This Row],[L1]:[L10]],0)&gt;0, TRUE, FALSE), FALSE)=TRUE,IFERROR(VLOOKUP(M702, ani_diet!D:D, 1, FALSE), "No Match"),FALSE)</f>
        <v>Maize Gluten</v>
      </c>
    </row>
    <row r="703" spans="1:31" ht="14.5" x14ac:dyDescent="0.35">
      <c r="A703" s="150" t="s">
        <v>1485</v>
      </c>
      <c r="B703" s="150" t="s">
        <v>21010</v>
      </c>
      <c r="C703" s="150" t="s">
        <v>19447</v>
      </c>
      <c r="D703" s="150" t="s">
        <v>19449</v>
      </c>
      <c r="E703" s="150" t="s">
        <v>19707</v>
      </c>
      <c r="F703" s="150" t="s">
        <v>20565</v>
      </c>
      <c r="G703" s="150" t="s">
        <v>20566</v>
      </c>
      <c r="H703" s="150" t="s">
        <v>20888</v>
      </c>
      <c r="I703" s="150" t="s">
        <v>20910</v>
      </c>
      <c r="J703" s="150" t="s">
        <v>3825</v>
      </c>
      <c r="K703" s="150" t="s">
        <v>21011</v>
      </c>
      <c r="L703" s="150"/>
      <c r="M703" s="150" t="str" cm="1">
        <f t="array" ref="M703">LOOKUP(2,1/(C703:L703&lt;&gt;""),C703:L703)</f>
        <v>Maize Leaves</v>
      </c>
      <c r="N703" s="150" t="s">
        <v>21012</v>
      </c>
      <c r="O703" s="150" t="s">
        <v>1485</v>
      </c>
      <c r="P703" s="150" t="s">
        <v>1485</v>
      </c>
      <c r="Q703" s="150" t="s">
        <v>1485</v>
      </c>
      <c r="R703" s="150" t="s">
        <v>1485</v>
      </c>
      <c r="S703" s="150" t="s">
        <v>1485</v>
      </c>
      <c r="T703" s="150" t="s">
        <v>1485</v>
      </c>
      <c r="U703" s="150" t="s">
        <v>3827</v>
      </c>
      <c r="V703" s="150" t="s">
        <v>20958</v>
      </c>
      <c r="W703" s="150" t="s">
        <v>1485</v>
      </c>
      <c r="X703" s="150" t="s">
        <v>1485</v>
      </c>
      <c r="Y703" s="150" t="s">
        <v>1485</v>
      </c>
      <c r="Z703" s="150" t="s">
        <v>1485</v>
      </c>
      <c r="AA703" s="150" t="s">
        <v>1485</v>
      </c>
      <c r="AB703" s="150" t="s">
        <v>1485</v>
      </c>
      <c r="AC703" s="150" t="s">
        <v>20994</v>
      </c>
      <c r="AD703" t="str">
        <f>IFERROR(IF(COUNTIF(C703:L703,"Feed Ingredient")&gt;0,INDEX(ani_diet!U:U,MATCH(M703,ani_diet!E:E,0)),""),"")</f>
        <v>Zea mays Leaves</v>
      </c>
      <c r="AE703" s="129" t="str">
        <f>IF(IFERROR(IF(MATCH("Feed Ingredient", AOM[[#This Row],[L1]:[L10]],0)&gt;0, TRUE, FALSE), FALSE)=TRUE,IFERROR(VLOOKUP(M703, ani_diet!D:D, 1, FALSE), "No Match"),FALSE)</f>
        <v>Maize Leaves</v>
      </c>
    </row>
    <row r="704" spans="1:31" ht="14.5" x14ac:dyDescent="0.35">
      <c r="A704" s="150" t="s">
        <v>1485</v>
      </c>
      <c r="B704" s="150" t="s">
        <v>21013</v>
      </c>
      <c r="C704" s="150" t="s">
        <v>19447</v>
      </c>
      <c r="D704" s="150" t="s">
        <v>19449</v>
      </c>
      <c r="E704" s="150" t="s">
        <v>19707</v>
      </c>
      <c r="F704" s="150" t="s">
        <v>20565</v>
      </c>
      <c r="G704" s="150" t="s">
        <v>20566</v>
      </c>
      <c r="H704" s="150" t="s">
        <v>20888</v>
      </c>
      <c r="I704" s="150" t="s">
        <v>20910</v>
      </c>
      <c r="J704" s="150" t="s">
        <v>3825</v>
      </c>
      <c r="K704" s="150" t="s">
        <v>21011</v>
      </c>
      <c r="L704" s="150" t="s">
        <v>21014</v>
      </c>
      <c r="M704" s="150" t="str" cm="1">
        <f t="array" ref="M704">LOOKUP(2,1/(C704:L704&lt;&gt;""),C704:L704)</f>
        <v>Maize Leaves Dried</v>
      </c>
      <c r="N704" s="150" t="s">
        <v>21015</v>
      </c>
      <c r="O704" s="150" t="s">
        <v>1485</v>
      </c>
      <c r="P704" s="150" t="s">
        <v>1485</v>
      </c>
      <c r="Q704" s="150" t="s">
        <v>1485</v>
      </c>
      <c r="R704" s="150" t="s">
        <v>1485</v>
      </c>
      <c r="S704" s="150" t="s">
        <v>1485</v>
      </c>
      <c r="T704" s="150" t="s">
        <v>1485</v>
      </c>
      <c r="U704" s="150" t="s">
        <v>3827</v>
      </c>
      <c r="V704" s="150" t="s">
        <v>20958</v>
      </c>
      <c r="W704" s="150" t="s">
        <v>1485</v>
      </c>
      <c r="X704" s="150" t="s">
        <v>1485</v>
      </c>
      <c r="Y704" s="150" t="s">
        <v>1485</v>
      </c>
      <c r="Z704" s="150" t="s">
        <v>1485</v>
      </c>
      <c r="AA704" s="150" t="s">
        <v>1485</v>
      </c>
      <c r="AB704" s="150" t="s">
        <v>1485</v>
      </c>
      <c r="AC704" s="150" t="s">
        <v>20994</v>
      </c>
      <c r="AD704" t="str">
        <f>IFERROR(IF(COUNTIF(C704:L704,"Feed Ingredient")&gt;0,INDEX(ani_diet!U:U,MATCH(M704,ani_diet!E:E,0)),""),"")</f>
        <v>Zea mays Leaves</v>
      </c>
      <c r="AE704" s="129" t="str">
        <f>IF(IFERROR(IF(MATCH("Feed Ingredient", AOM[[#This Row],[L1]:[L10]],0)&gt;0, TRUE, FALSE), FALSE)=TRUE,IFERROR(VLOOKUP(M704, ani_diet!D:D, 1, FALSE), "No Match"),FALSE)</f>
        <v>No Match</v>
      </c>
    </row>
    <row r="705" spans="1:31" ht="14.5" x14ac:dyDescent="0.35">
      <c r="A705" s="150" t="s">
        <v>1485</v>
      </c>
      <c r="B705" s="150" t="s">
        <v>21016</v>
      </c>
      <c r="C705" s="150" t="s">
        <v>19447</v>
      </c>
      <c r="D705" s="150" t="s">
        <v>19449</v>
      </c>
      <c r="E705" s="150" t="s">
        <v>19707</v>
      </c>
      <c r="F705" s="150" t="s">
        <v>20565</v>
      </c>
      <c r="G705" s="150" t="s">
        <v>20566</v>
      </c>
      <c r="H705" s="150" t="s">
        <v>20888</v>
      </c>
      <c r="I705" s="150" t="s">
        <v>20910</v>
      </c>
      <c r="J705" s="150" t="s">
        <v>3825</v>
      </c>
      <c r="K705" s="150" t="s">
        <v>21017</v>
      </c>
      <c r="L705" s="150"/>
      <c r="M705" s="150" t="str" cm="1">
        <f t="array" ref="M705">LOOKUP(2,1/(C705:L705&lt;&gt;""),C705:L705)</f>
        <v>Maize Offal</v>
      </c>
      <c r="N705" s="150" t="s">
        <v>21018</v>
      </c>
      <c r="O705" s="150" t="s">
        <v>1485</v>
      </c>
      <c r="P705" s="150" t="s">
        <v>1485</v>
      </c>
      <c r="Q705" s="150" t="s">
        <v>1485</v>
      </c>
      <c r="R705" s="150" t="s">
        <v>1485</v>
      </c>
      <c r="S705" s="150" t="s">
        <v>1485</v>
      </c>
      <c r="T705" s="150" t="s">
        <v>1485</v>
      </c>
      <c r="U705" s="150" t="s">
        <v>3827</v>
      </c>
      <c r="V705" s="150" t="s">
        <v>20958</v>
      </c>
      <c r="W705" s="150" t="s">
        <v>1485</v>
      </c>
      <c r="X705" s="150" t="s">
        <v>1485</v>
      </c>
      <c r="Y705" s="150" t="s">
        <v>1485</v>
      </c>
      <c r="Z705" s="150" t="s">
        <v>1485</v>
      </c>
      <c r="AA705" s="150" t="s">
        <v>1485</v>
      </c>
      <c r="AB705" s="151" t="s">
        <v>1485</v>
      </c>
      <c r="AC705" s="150" t="s">
        <v>21017</v>
      </c>
      <c r="AD705" t="str">
        <f>IFERROR(IF(COUNTIF(C705:L705,"Feed Ingredient")&gt;0,INDEX(ani_diet!U:U,MATCH(M705,ani_diet!E:E,0)),""),"")</f>
        <v>Zea mays Offal</v>
      </c>
      <c r="AE705" s="129" t="str">
        <f>IF(IFERROR(IF(MATCH("Feed Ingredient", AOM[[#This Row],[L1]:[L10]],0)&gt;0, TRUE, FALSE), FALSE)=TRUE,IFERROR(VLOOKUP(M705, ani_diet!D:D, 1, FALSE), "No Match"),FALSE)</f>
        <v>Maize Offal</v>
      </c>
    </row>
    <row r="706" spans="1:31" ht="14.5" x14ac:dyDescent="0.35">
      <c r="A706" s="150" t="s">
        <v>1485</v>
      </c>
      <c r="B706" s="150" t="s">
        <v>21019</v>
      </c>
      <c r="C706" s="150" t="s">
        <v>19447</v>
      </c>
      <c r="D706" s="150" t="s">
        <v>19449</v>
      </c>
      <c r="E706" s="150" t="s">
        <v>19707</v>
      </c>
      <c r="F706" s="150" t="s">
        <v>20565</v>
      </c>
      <c r="G706" s="150" t="s">
        <v>20566</v>
      </c>
      <c r="H706" s="150" t="s">
        <v>20888</v>
      </c>
      <c r="I706" s="150" t="s">
        <v>20910</v>
      </c>
      <c r="J706" s="150" t="s">
        <v>3825</v>
      </c>
      <c r="K706" s="150" t="s">
        <v>21020</v>
      </c>
      <c r="L706" s="150" t="s">
        <v>21021</v>
      </c>
      <c r="M706" s="150" t="str" cm="1">
        <f t="array" ref="M706">LOOKUP(2,1/(C706:L706&lt;&gt;""),C706:L706)</f>
        <v>Maize Sheath Ground</v>
      </c>
      <c r="N706" s="150" t="s">
        <v>21022</v>
      </c>
      <c r="O706" s="150" t="s">
        <v>1485</v>
      </c>
      <c r="P706" s="150" t="s">
        <v>1485</v>
      </c>
      <c r="Q706" s="150" t="s">
        <v>1485</v>
      </c>
      <c r="R706" s="150" t="s">
        <v>1485</v>
      </c>
      <c r="S706" s="150" t="s">
        <v>21023</v>
      </c>
      <c r="T706" s="150" t="s">
        <v>1485</v>
      </c>
      <c r="U706" s="150" t="s">
        <v>3827</v>
      </c>
      <c r="V706" s="150" t="s">
        <v>20958</v>
      </c>
      <c r="W706" s="150" t="s">
        <v>1485</v>
      </c>
      <c r="X706" s="150" t="s">
        <v>1485</v>
      </c>
      <c r="Y706" s="150" t="s">
        <v>1485</v>
      </c>
      <c r="Z706" s="150" t="s">
        <v>1485</v>
      </c>
      <c r="AA706" s="150" t="s">
        <v>1485</v>
      </c>
      <c r="AB706" s="150"/>
      <c r="AC706" s="150" t="s">
        <v>7885</v>
      </c>
      <c r="AD706" t="str">
        <f>IFERROR(IF(COUNTIF(C706:L706,"Feed Ingredient")&gt;0,INDEX(ani_diet!U:U,MATCH(M706,ani_diet!E:E,0)),""),"")</f>
        <v>Zea mays Sheath</v>
      </c>
      <c r="AE706" s="129" t="str">
        <f>IF(IFERROR(IF(MATCH("Feed Ingredient", AOM[[#This Row],[L1]:[L10]],0)&gt;0, TRUE, FALSE), FALSE)=TRUE,IFERROR(VLOOKUP(M706, ani_diet!D:D, 1, FALSE), "No Match"),FALSE)</f>
        <v>No Match</v>
      </c>
    </row>
    <row r="707" spans="1:31" ht="14.5" x14ac:dyDescent="0.35">
      <c r="A707" s="150" t="s">
        <v>1485</v>
      </c>
      <c r="B707" s="150" t="s">
        <v>21024</v>
      </c>
      <c r="C707" s="150" t="s">
        <v>19447</v>
      </c>
      <c r="D707" s="150" t="s">
        <v>19449</v>
      </c>
      <c r="E707" s="150" t="s">
        <v>19707</v>
      </c>
      <c r="F707" s="150" t="s">
        <v>20565</v>
      </c>
      <c r="G707" s="150" t="s">
        <v>20566</v>
      </c>
      <c r="H707" s="150" t="s">
        <v>20888</v>
      </c>
      <c r="I707" s="150" t="s">
        <v>20910</v>
      </c>
      <c r="J707" s="150" t="s">
        <v>3825</v>
      </c>
      <c r="K707" s="150" t="s">
        <v>21020</v>
      </c>
      <c r="L707" s="150"/>
      <c r="M707" s="150" t="str" cm="1">
        <f t="array" ref="M707">LOOKUP(2,1/(C707:L707&lt;&gt;""),C707:L707)</f>
        <v>Maize Sheath</v>
      </c>
      <c r="N707" s="150" t="s">
        <v>21025</v>
      </c>
      <c r="O707" s="150" t="s">
        <v>1485</v>
      </c>
      <c r="P707" s="150" t="s">
        <v>1485</v>
      </c>
      <c r="Q707" s="150" t="s">
        <v>1485</v>
      </c>
      <c r="R707" s="150" t="s">
        <v>1485</v>
      </c>
      <c r="S707" s="150" t="s">
        <v>21023</v>
      </c>
      <c r="T707" s="150" t="s">
        <v>1485</v>
      </c>
      <c r="U707" s="150" t="s">
        <v>3827</v>
      </c>
      <c r="V707" s="150" t="s">
        <v>20958</v>
      </c>
      <c r="W707" s="150" t="s">
        <v>1485</v>
      </c>
      <c r="X707" s="150" t="s">
        <v>1485</v>
      </c>
      <c r="Y707" s="150" t="s">
        <v>1485</v>
      </c>
      <c r="Z707" s="150" t="s">
        <v>1485</v>
      </c>
      <c r="AA707" s="150" t="s">
        <v>1485</v>
      </c>
      <c r="AB707" s="150"/>
      <c r="AC707" s="150" t="s">
        <v>7885</v>
      </c>
      <c r="AD707" t="str">
        <f>IFERROR(IF(COUNTIF(C707:L707,"Feed Ingredient")&gt;0,INDEX(ani_diet!U:U,MATCH(M707,ani_diet!E:E,0)),""),"")</f>
        <v>Zea mays Sheath</v>
      </c>
      <c r="AE707" s="129" t="str">
        <f>IF(IFERROR(IF(MATCH("Feed Ingredient", AOM[[#This Row],[L1]:[L10]],0)&gt;0, TRUE, FALSE), FALSE)=TRUE,IFERROR(VLOOKUP(M707, ani_diet!D:D, 1, FALSE), "No Match"),FALSE)</f>
        <v>Maize Sheath</v>
      </c>
    </row>
    <row r="708" spans="1:31" ht="14.5" x14ac:dyDescent="0.35">
      <c r="A708" s="150" t="s">
        <v>1485</v>
      </c>
      <c r="B708" s="150" t="s">
        <v>21026</v>
      </c>
      <c r="C708" s="150" t="s">
        <v>19447</v>
      </c>
      <c r="D708" s="150" t="s">
        <v>19449</v>
      </c>
      <c r="E708" s="150" t="s">
        <v>19707</v>
      </c>
      <c r="F708" s="150" t="s">
        <v>20565</v>
      </c>
      <c r="G708" s="150" t="s">
        <v>20566</v>
      </c>
      <c r="H708" s="150" t="s">
        <v>20888</v>
      </c>
      <c r="I708" s="150" t="s">
        <v>20910</v>
      </c>
      <c r="J708" s="150" t="s">
        <v>3825</v>
      </c>
      <c r="K708" s="150" t="s">
        <v>21027</v>
      </c>
      <c r="L708" s="150" t="s">
        <v>21028</v>
      </c>
      <c r="M708" s="150" t="str" cm="1">
        <f t="array" ref="M708">LOOKUP(2,1/(C708:L708&lt;&gt;""),C708:L708)</f>
        <v>Maize Straw Urea Treated</v>
      </c>
      <c r="N708" s="150" t="s">
        <v>21029</v>
      </c>
      <c r="O708" s="150" t="s">
        <v>1485</v>
      </c>
      <c r="P708" s="150" t="s">
        <v>1485</v>
      </c>
      <c r="Q708" s="150" t="s">
        <v>1485</v>
      </c>
      <c r="R708" s="150" t="s">
        <v>1485</v>
      </c>
      <c r="S708" s="150" t="s">
        <v>21023</v>
      </c>
      <c r="T708" s="150" t="s">
        <v>1485</v>
      </c>
      <c r="U708" s="150" t="s">
        <v>3827</v>
      </c>
      <c r="V708" s="150" t="s">
        <v>20958</v>
      </c>
      <c r="W708" s="150" t="s">
        <v>1485</v>
      </c>
      <c r="X708" s="150" t="s">
        <v>1485</v>
      </c>
      <c r="Y708" s="150" t="s">
        <v>1485</v>
      </c>
      <c r="Z708" s="150" t="s">
        <v>1485</v>
      </c>
      <c r="AA708" s="150" t="s">
        <v>1485</v>
      </c>
      <c r="AB708" s="150" t="s">
        <v>21030</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c r="B709" s="150" t="s">
        <v>21031</v>
      </c>
      <c r="C709" s="150" t="s">
        <v>19447</v>
      </c>
      <c r="D709" s="150" t="s">
        <v>19449</v>
      </c>
      <c r="E709" s="150" t="s">
        <v>19707</v>
      </c>
      <c r="F709" s="150" t="s">
        <v>20565</v>
      </c>
      <c r="G709" s="150" t="s">
        <v>20566</v>
      </c>
      <c r="H709" s="150" t="s">
        <v>20888</v>
      </c>
      <c r="I709" s="150" t="s">
        <v>20910</v>
      </c>
      <c r="J709" s="150" t="s">
        <v>3825</v>
      </c>
      <c r="K709" s="150" t="s">
        <v>7885</v>
      </c>
      <c r="L709" s="150" t="s">
        <v>21032</v>
      </c>
      <c r="M709" s="150" t="str" cm="1">
        <f t="array" ref="M709">LOOKUP(2,1/(C709:L709&lt;&gt;""),C709:L709)</f>
        <v>Maize Stover Urea Treated</v>
      </c>
      <c r="N709" s="150" t="s">
        <v>21033</v>
      </c>
      <c r="O709" s="150" t="s">
        <v>1485</v>
      </c>
      <c r="P709" s="150" t="s">
        <v>1485</v>
      </c>
      <c r="Q709" s="150" t="s">
        <v>1485</v>
      </c>
      <c r="R709" s="150" t="s">
        <v>1485</v>
      </c>
      <c r="S709" s="150" t="s">
        <v>21023</v>
      </c>
      <c r="T709" s="150" t="s">
        <v>1485</v>
      </c>
      <c r="U709" s="150" t="s">
        <v>3827</v>
      </c>
      <c r="V709" s="150" t="s">
        <v>20958</v>
      </c>
      <c r="W709" s="150" t="s">
        <v>1485</v>
      </c>
      <c r="X709" s="150" t="s">
        <v>1485</v>
      </c>
      <c r="Y709" s="150" t="s">
        <v>1485</v>
      </c>
      <c r="Z709" s="150" t="s">
        <v>1485</v>
      </c>
      <c r="AA709" s="150" t="s">
        <v>1485</v>
      </c>
      <c r="AB709" s="150" t="s">
        <v>21030</v>
      </c>
      <c r="AC709" s="150" t="s">
        <v>7885</v>
      </c>
      <c r="AD709" t="str">
        <f>IFERROR(IF(COUNTIF(C709:L709,"Feed Ingredient")&gt;0,INDEX(ani_diet!U:U,MATCH(M709,ani_diet!E:E,0)),""),"")</f>
        <v>Zea mays Stover</v>
      </c>
      <c r="AE709" s="129" t="str">
        <f>IF(IFERROR(IF(MATCH("Feed Ingredient", AOM[[#This Row],[L1]:[L10]],0)&gt;0, TRUE, FALSE), FALSE)=TRUE,IFERROR(VLOOKUP(M709, ani_diet!D:D, 1, FALSE), "No Match"),FALSE)</f>
        <v>No Match</v>
      </c>
    </row>
    <row r="710" spans="1:31" ht="14.5" x14ac:dyDescent="0.35">
      <c r="A710" s="150" t="s">
        <v>1485</v>
      </c>
      <c r="B710" s="150" t="s">
        <v>21034</v>
      </c>
      <c r="C710" s="150" t="s">
        <v>19447</v>
      </c>
      <c r="D710" s="150" t="s">
        <v>19449</v>
      </c>
      <c r="E710" s="150" t="s">
        <v>19707</v>
      </c>
      <c r="F710" s="150" t="s">
        <v>20565</v>
      </c>
      <c r="G710" s="150" t="s">
        <v>20566</v>
      </c>
      <c r="H710" s="150" t="s">
        <v>20888</v>
      </c>
      <c r="I710" s="150" t="s">
        <v>20910</v>
      </c>
      <c r="J710" s="150" t="s">
        <v>3825</v>
      </c>
      <c r="K710" s="150" t="s">
        <v>21027</v>
      </c>
      <c r="L710" s="150" t="s">
        <v>21035</v>
      </c>
      <c r="M710" s="150" t="str" cm="1">
        <f t="array" ref="M710">LOOKUP(2,1/(C710:L710&lt;&gt;""),C710:L710)</f>
        <v>Maize Straw Dried</v>
      </c>
      <c r="N710" s="150" t="s">
        <v>21036</v>
      </c>
      <c r="O710" s="150" t="s">
        <v>1485</v>
      </c>
      <c r="P710" s="150" t="s">
        <v>1485</v>
      </c>
      <c r="Q710" s="150" t="s">
        <v>1485</v>
      </c>
      <c r="R710" s="150" t="s">
        <v>1485</v>
      </c>
      <c r="S710" s="150" t="s">
        <v>21023</v>
      </c>
      <c r="T710" s="150" t="s">
        <v>1485</v>
      </c>
      <c r="U710" s="150" t="s">
        <v>3827</v>
      </c>
      <c r="V710" s="150" t="s">
        <v>20958</v>
      </c>
      <c r="W710" s="150" t="s">
        <v>1485</v>
      </c>
      <c r="X710" s="150" t="s">
        <v>1485</v>
      </c>
      <c r="Y710" s="150" t="s">
        <v>1485</v>
      </c>
      <c r="Z710" s="150" t="s">
        <v>1485</v>
      </c>
      <c r="AA710" s="150" t="s">
        <v>1485</v>
      </c>
      <c r="AB710" s="150" t="s">
        <v>21030</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21037</v>
      </c>
      <c r="C711" s="150" t="s">
        <v>19447</v>
      </c>
      <c r="D711" s="150" t="s">
        <v>19449</v>
      </c>
      <c r="E711" s="150" t="s">
        <v>19707</v>
      </c>
      <c r="F711" s="150" t="s">
        <v>20565</v>
      </c>
      <c r="G711" s="150" t="s">
        <v>20566</v>
      </c>
      <c r="H711" s="150" t="s">
        <v>20888</v>
      </c>
      <c r="I711" s="150" t="s">
        <v>20910</v>
      </c>
      <c r="J711" s="150" t="s">
        <v>3825</v>
      </c>
      <c r="K711" s="150" t="s">
        <v>21027</v>
      </c>
      <c r="L711" s="150" t="s">
        <v>21038</v>
      </c>
      <c r="M711" s="150" t="str" cm="1">
        <f t="array" ref="M711">LOOKUP(2,1/(C711:L711&lt;&gt;""),C711:L711)</f>
        <v>Maize Straw Ensiled Urea Treated</v>
      </c>
      <c r="N711" s="150" t="s">
        <v>21039</v>
      </c>
      <c r="O711" s="150" t="s">
        <v>1485</v>
      </c>
      <c r="P711" s="150" t="s">
        <v>1485</v>
      </c>
      <c r="Q711" s="150" t="s">
        <v>1485</v>
      </c>
      <c r="R711" s="150" t="s">
        <v>1485</v>
      </c>
      <c r="S711" s="150" t="s">
        <v>21023</v>
      </c>
      <c r="T711" s="150" t="s">
        <v>1485</v>
      </c>
      <c r="U711" s="150" t="s">
        <v>3827</v>
      </c>
      <c r="V711" s="150" t="s">
        <v>20958</v>
      </c>
      <c r="W711" s="150" t="s">
        <v>1485</v>
      </c>
      <c r="X711" s="150" t="s">
        <v>1485</v>
      </c>
      <c r="Y711" s="150" t="s">
        <v>1485</v>
      </c>
      <c r="Z711" s="150" t="s">
        <v>1485</v>
      </c>
      <c r="AA711" s="150" t="s">
        <v>1485</v>
      </c>
      <c r="AB711" s="150" t="s">
        <v>21030</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21040</v>
      </c>
      <c r="C712" s="150" t="s">
        <v>19447</v>
      </c>
      <c r="D712" s="150" t="s">
        <v>19449</v>
      </c>
      <c r="E712" s="150" t="s">
        <v>19707</v>
      </c>
      <c r="F712" s="150" t="s">
        <v>20565</v>
      </c>
      <c r="G712" s="150" t="s">
        <v>20566</v>
      </c>
      <c r="H712" s="150" t="s">
        <v>20888</v>
      </c>
      <c r="I712" s="150" t="s">
        <v>20910</v>
      </c>
      <c r="J712" s="150" t="s">
        <v>3825</v>
      </c>
      <c r="K712" s="150" t="s">
        <v>21027</v>
      </c>
      <c r="L712" s="150" t="s">
        <v>21041</v>
      </c>
      <c r="M712" s="150" t="str" cm="1">
        <f t="array" ref="M712">LOOKUP(2,1/(C712:L712&lt;&gt;""),C712:L712)</f>
        <v>Maize Straw Dried Ensiled Ground Urea Treated</v>
      </c>
      <c r="N712" s="150" t="s">
        <v>21042</v>
      </c>
      <c r="O712" s="150" t="s">
        <v>1485</v>
      </c>
      <c r="P712" s="150" t="s">
        <v>1485</v>
      </c>
      <c r="Q712" s="150" t="s">
        <v>1485</v>
      </c>
      <c r="R712" s="150" t="s">
        <v>1485</v>
      </c>
      <c r="S712" s="150" t="s">
        <v>21023</v>
      </c>
      <c r="T712" s="150" t="s">
        <v>1485</v>
      </c>
      <c r="U712" s="150" t="s">
        <v>3827</v>
      </c>
      <c r="V712" s="150" t="s">
        <v>20958</v>
      </c>
      <c r="W712" s="150" t="s">
        <v>1485</v>
      </c>
      <c r="X712" s="150" t="s">
        <v>1485</v>
      </c>
      <c r="Y712" s="150" t="s">
        <v>1485</v>
      </c>
      <c r="Z712" s="150" t="s">
        <v>1485</v>
      </c>
      <c r="AA712" s="150" t="s">
        <v>1485</v>
      </c>
      <c r="AB712" s="150" t="s">
        <v>21030</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No Match</v>
      </c>
    </row>
    <row r="713" spans="1:31" ht="14.5" x14ac:dyDescent="0.35">
      <c r="A713" s="150" t="s">
        <v>1485</v>
      </c>
      <c r="B713" s="150" t="s">
        <v>21043</v>
      </c>
      <c r="C713" s="150" t="s">
        <v>19447</v>
      </c>
      <c r="D713" s="150" t="s">
        <v>19449</v>
      </c>
      <c r="E713" s="150" t="s">
        <v>19707</v>
      </c>
      <c r="F713" s="150" t="s">
        <v>20565</v>
      </c>
      <c r="G713" s="150" t="s">
        <v>20566</v>
      </c>
      <c r="H713" s="150" t="s">
        <v>20888</v>
      </c>
      <c r="I713" s="150" t="s">
        <v>20910</v>
      </c>
      <c r="J713" s="150" t="s">
        <v>3825</v>
      </c>
      <c r="K713" s="150" t="s">
        <v>21027</v>
      </c>
      <c r="L713" s="150" t="s">
        <v>21044</v>
      </c>
      <c r="M713" s="150" t="str" cm="1">
        <f t="array" ref="M713">LOOKUP(2,1/(C713:L713&lt;&gt;""),C713:L713)</f>
        <v>Maize Straw Dried Ground</v>
      </c>
      <c r="N713" s="150" t="s">
        <v>21045</v>
      </c>
      <c r="O713" s="150" t="s">
        <v>1485</v>
      </c>
      <c r="P713" s="150" t="s">
        <v>1485</v>
      </c>
      <c r="Q713" s="150" t="s">
        <v>1485</v>
      </c>
      <c r="R713" s="150" t="s">
        <v>1485</v>
      </c>
      <c r="S713" s="150" t="s">
        <v>21023</v>
      </c>
      <c r="T713" s="150" t="s">
        <v>1485</v>
      </c>
      <c r="U713" s="150" t="s">
        <v>3827</v>
      </c>
      <c r="V713" s="150" t="s">
        <v>20958</v>
      </c>
      <c r="W713" s="150" t="s">
        <v>1485</v>
      </c>
      <c r="X713" s="150" t="s">
        <v>1485</v>
      </c>
      <c r="Y713" s="150" t="s">
        <v>1485</v>
      </c>
      <c r="Z713" s="150" t="s">
        <v>1485</v>
      </c>
      <c r="AA713" s="150" t="s">
        <v>1485</v>
      </c>
      <c r="AB713" s="150" t="s">
        <v>21030</v>
      </c>
      <c r="AC713" s="150" t="s">
        <v>7885</v>
      </c>
      <c r="AD713" t="str">
        <f>IFERROR(IF(COUNTIF(C713:L713,"Feed Ingredient")&gt;0,INDEX(ani_diet!U:U,MATCH(M713,ani_diet!E:E,0)),""),"")</f>
        <v>Zea mays Straw</v>
      </c>
      <c r="AE713" s="129" t="str">
        <f>IF(IFERROR(IF(MATCH("Feed Ingredient", AOM[[#This Row],[L1]:[L10]],0)&gt;0, TRUE, FALSE), FALSE)=TRUE,IFERROR(VLOOKUP(M713, ani_diet!D:D, 1, FALSE), "No Match"),FALSE)</f>
        <v>No Match</v>
      </c>
    </row>
    <row r="714" spans="1:31" ht="14.5" x14ac:dyDescent="0.35">
      <c r="A714" s="150" t="s">
        <v>1485</v>
      </c>
      <c r="B714" s="150" t="s">
        <v>21046</v>
      </c>
      <c r="C714" s="150" t="s">
        <v>19447</v>
      </c>
      <c r="D714" s="150" t="s">
        <v>19449</v>
      </c>
      <c r="E714" s="150" t="s">
        <v>19707</v>
      </c>
      <c r="F714" s="150" t="s">
        <v>20565</v>
      </c>
      <c r="G714" s="150" t="s">
        <v>20566</v>
      </c>
      <c r="H714" s="150" t="s">
        <v>20888</v>
      </c>
      <c r="I714" s="150" t="s">
        <v>20910</v>
      </c>
      <c r="J714" s="150" t="s">
        <v>3825</v>
      </c>
      <c r="K714" s="150" t="s">
        <v>21027</v>
      </c>
      <c r="L714" s="150" t="s">
        <v>21047</v>
      </c>
      <c r="M714" s="150" t="str" cm="1">
        <f t="array" ref="M714">LOOKUP(2,1/(C714:L714&lt;&gt;""),C714:L714)</f>
        <v>Maize Straw Ground</v>
      </c>
      <c r="N714" s="150" t="s">
        <v>21048</v>
      </c>
      <c r="O714" s="150" t="s">
        <v>1485</v>
      </c>
      <c r="P714" s="150" t="s">
        <v>1485</v>
      </c>
      <c r="Q714" s="150" t="s">
        <v>1485</v>
      </c>
      <c r="R714" s="150" t="s">
        <v>1485</v>
      </c>
      <c r="S714" s="150" t="s">
        <v>21023</v>
      </c>
      <c r="T714" s="150" t="s">
        <v>1485</v>
      </c>
      <c r="U714" s="150" t="s">
        <v>3827</v>
      </c>
      <c r="V714" s="150" t="s">
        <v>20958</v>
      </c>
      <c r="W714" s="150" t="s">
        <v>1485</v>
      </c>
      <c r="X714" s="150" t="s">
        <v>1485</v>
      </c>
      <c r="Y714" s="150" t="s">
        <v>1485</v>
      </c>
      <c r="Z714" s="150" t="s">
        <v>1485</v>
      </c>
      <c r="AA714" s="150" t="s">
        <v>1485</v>
      </c>
      <c r="AB714" s="150" t="s">
        <v>21030</v>
      </c>
      <c r="AC714" s="150" t="s">
        <v>7885</v>
      </c>
      <c r="AD714" t="str">
        <f>IFERROR(IF(COUNTIF(C714:L714,"Feed Ingredient")&gt;0,INDEX(ani_diet!U:U,MATCH(M714,ani_diet!E:E,0)),""),"")</f>
        <v>Zea mays Straw</v>
      </c>
      <c r="AE714" s="129" t="str">
        <f>IF(IFERROR(IF(MATCH("Feed Ingredient", AOM[[#This Row],[L1]:[L10]],0)&gt;0, TRUE, FALSE), FALSE)=TRUE,IFERROR(VLOOKUP(M714, ani_diet!D:D, 1, FALSE), "No Match"),FALSE)</f>
        <v>No Match</v>
      </c>
    </row>
    <row r="715" spans="1:31" ht="14.5" x14ac:dyDescent="0.35">
      <c r="A715" s="150" t="s">
        <v>1485</v>
      </c>
      <c r="B715" s="150" t="s">
        <v>21049</v>
      </c>
      <c r="C715" s="150" t="s">
        <v>19447</v>
      </c>
      <c r="D715" s="150" t="s">
        <v>19449</v>
      </c>
      <c r="E715" s="150" t="s">
        <v>19707</v>
      </c>
      <c r="F715" s="150" t="s">
        <v>20565</v>
      </c>
      <c r="G715" s="150" t="s">
        <v>20566</v>
      </c>
      <c r="H715" s="150" t="s">
        <v>20888</v>
      </c>
      <c r="I715" s="150" t="s">
        <v>20910</v>
      </c>
      <c r="J715" s="150" t="s">
        <v>3825</v>
      </c>
      <c r="K715" s="150" t="s">
        <v>21027</v>
      </c>
      <c r="L715" s="150" t="s">
        <v>21050</v>
      </c>
      <c r="M715" s="150" t="str" cm="1">
        <f t="array" ref="M715">LOOKUP(2,1/(C715:L715&lt;&gt;""),C715:L715)</f>
        <v>Maize Straw Ground Urea Treated</v>
      </c>
      <c r="N715" s="150" t="s">
        <v>21051</v>
      </c>
      <c r="O715" s="150" t="s">
        <v>1485</v>
      </c>
      <c r="P715" s="150" t="s">
        <v>1485</v>
      </c>
      <c r="Q715" s="150" t="s">
        <v>1485</v>
      </c>
      <c r="R715" s="150" t="s">
        <v>1485</v>
      </c>
      <c r="S715" s="150" t="s">
        <v>21023</v>
      </c>
      <c r="T715" s="150" t="s">
        <v>1485</v>
      </c>
      <c r="U715" s="150" t="s">
        <v>3827</v>
      </c>
      <c r="V715" s="150" t="s">
        <v>20958</v>
      </c>
      <c r="W715" s="150" t="s">
        <v>1485</v>
      </c>
      <c r="X715" s="150" t="s">
        <v>1485</v>
      </c>
      <c r="Y715" s="150" t="s">
        <v>1485</v>
      </c>
      <c r="Z715" s="150" t="s">
        <v>1485</v>
      </c>
      <c r="AA715" s="150" t="s">
        <v>1485</v>
      </c>
      <c r="AB715" s="150" t="s">
        <v>21030</v>
      </c>
      <c r="AC715" s="150" t="s">
        <v>7885</v>
      </c>
      <c r="AD715" t="str">
        <f>IFERROR(IF(COUNTIF(C715:L715,"Feed Ingredient")&gt;0,INDEX(ani_diet!U:U,MATCH(M715,ani_diet!E:E,0)),""),"")</f>
        <v>Zea mays Straw</v>
      </c>
      <c r="AE715" s="129" t="str">
        <f>IF(IFERROR(IF(MATCH("Feed Ingredient", AOM[[#This Row],[L1]:[L10]],0)&gt;0, TRUE, FALSE), FALSE)=TRUE,IFERROR(VLOOKUP(M715, ani_diet!D:D, 1, FALSE), "No Match"),FALSE)</f>
        <v>No Match</v>
      </c>
    </row>
    <row r="716" spans="1:31" ht="14.5" x14ac:dyDescent="0.35">
      <c r="A716" s="150" t="s">
        <v>1485</v>
      </c>
      <c r="B716" s="150" t="s">
        <v>21052</v>
      </c>
      <c r="C716" s="150" t="s">
        <v>19447</v>
      </c>
      <c r="D716" s="150" t="s">
        <v>19449</v>
      </c>
      <c r="E716" s="150" t="s">
        <v>19707</v>
      </c>
      <c r="F716" s="150" t="s">
        <v>20565</v>
      </c>
      <c r="G716" s="150" t="s">
        <v>20566</v>
      </c>
      <c r="H716" s="150" t="s">
        <v>20888</v>
      </c>
      <c r="I716" s="150" t="s">
        <v>20910</v>
      </c>
      <c r="J716" s="150" t="s">
        <v>3825</v>
      </c>
      <c r="K716" s="150" t="s">
        <v>21027</v>
      </c>
      <c r="L716" s="150"/>
      <c r="M716" s="150" t="str" cm="1">
        <f t="array" ref="M716">LOOKUP(2,1/(C716:L716&lt;&gt;""),C716:L716)</f>
        <v>Maize Straw</v>
      </c>
      <c r="N716" s="150" t="s">
        <v>21053</v>
      </c>
      <c r="O716" s="150" t="s">
        <v>1485</v>
      </c>
      <c r="P716" s="150" t="s">
        <v>1485</v>
      </c>
      <c r="Q716" s="150" t="s">
        <v>1485</v>
      </c>
      <c r="R716" s="150" t="s">
        <v>1485</v>
      </c>
      <c r="S716" s="150" t="s">
        <v>21023</v>
      </c>
      <c r="T716" s="150" t="s">
        <v>1485</v>
      </c>
      <c r="U716" s="150" t="s">
        <v>3827</v>
      </c>
      <c r="V716" s="150" t="s">
        <v>20958</v>
      </c>
      <c r="W716" s="150" t="s">
        <v>1485</v>
      </c>
      <c r="X716" s="150" t="s">
        <v>1485</v>
      </c>
      <c r="Y716" s="150" t="s">
        <v>1485</v>
      </c>
      <c r="Z716" s="150" t="s">
        <v>1485</v>
      </c>
      <c r="AA716" s="150" t="s">
        <v>1485</v>
      </c>
      <c r="AB716" s="150" t="s">
        <v>21030</v>
      </c>
      <c r="AC716" s="150" t="s">
        <v>7885</v>
      </c>
      <c r="AD716" t="str">
        <f>IFERROR(IF(COUNTIF(C716:L716,"Feed Ingredient")&gt;0,INDEX(ani_diet!U:U,MATCH(M716,ani_diet!E:E,0)),""),"")</f>
        <v>Zea mays Straw</v>
      </c>
      <c r="AE716" s="129" t="str">
        <f>IF(IFERROR(IF(MATCH("Feed Ingredient", AOM[[#This Row],[L1]:[L10]],0)&gt;0, TRUE, FALSE), FALSE)=TRUE,IFERROR(VLOOKUP(M716, ani_diet!D:D, 1, FALSE), "No Match"),FALSE)</f>
        <v>Maize Straw</v>
      </c>
    </row>
    <row r="717" spans="1:31" ht="14.5" x14ac:dyDescent="0.35">
      <c r="A717" s="150"/>
      <c r="B717" s="150" t="s">
        <v>21054</v>
      </c>
      <c r="C717" s="150" t="s">
        <v>19447</v>
      </c>
      <c r="D717" s="150" t="s">
        <v>19449</v>
      </c>
      <c r="E717" s="150" t="s">
        <v>19707</v>
      </c>
      <c r="F717" s="150" t="s">
        <v>20565</v>
      </c>
      <c r="G717" s="150" t="s">
        <v>20566</v>
      </c>
      <c r="H717" s="150" t="s">
        <v>20888</v>
      </c>
      <c r="I717" s="150" t="s">
        <v>20910</v>
      </c>
      <c r="J717" s="150" t="s">
        <v>3825</v>
      </c>
      <c r="K717" s="150" t="s">
        <v>7885</v>
      </c>
      <c r="L717" s="150"/>
      <c r="M717" s="150" t="s">
        <v>7885</v>
      </c>
      <c r="N717" s="150" t="s">
        <v>21055</v>
      </c>
      <c r="O717" s="150" t="s">
        <v>1485</v>
      </c>
      <c r="P717" s="150" t="s">
        <v>1485</v>
      </c>
      <c r="Q717" s="150" t="s">
        <v>1485</v>
      </c>
      <c r="R717" s="150" t="s">
        <v>1485</v>
      </c>
      <c r="S717" s="150" t="s">
        <v>21023</v>
      </c>
      <c r="T717" s="150" t="s">
        <v>1485</v>
      </c>
      <c r="U717" s="150" t="s">
        <v>3827</v>
      </c>
      <c r="V717" s="150" t="s">
        <v>20958</v>
      </c>
      <c r="W717" s="150" t="s">
        <v>1485</v>
      </c>
      <c r="X717" s="150" t="s">
        <v>1485</v>
      </c>
      <c r="Y717" s="150" t="s">
        <v>1485</v>
      </c>
      <c r="Z717" s="150" t="s">
        <v>1485</v>
      </c>
      <c r="AA717" s="150" t="s">
        <v>1485</v>
      </c>
      <c r="AB717" s="150" t="s">
        <v>21030</v>
      </c>
      <c r="AC717" s="150" t="s">
        <v>7885</v>
      </c>
      <c r="AD717" t="str">
        <f>IFERROR(IF(COUNTIF(C717:L717,"Feed Ingredient")&gt;0,INDEX(ani_diet!U:U,MATCH(M717,ani_diet!E:E,0)),""),"")</f>
        <v>Zea mays Stover</v>
      </c>
      <c r="AE717" s="129" t="str">
        <f>IF(IFERROR(IF(MATCH("Feed Ingredient", AOM[[#This Row],[L1]:[L10]],0)&gt;0, TRUE, FALSE), FALSE)=TRUE,IFERROR(VLOOKUP(M717, ani_diet!D:D, 1, FALSE), "No Match"),FALSE)</f>
        <v>Maize Stover</v>
      </c>
    </row>
    <row r="718" spans="1:31" ht="14.5" x14ac:dyDescent="0.35">
      <c r="A718" s="150" t="s">
        <v>1485</v>
      </c>
      <c r="B718" s="150" t="s">
        <v>21056</v>
      </c>
      <c r="C718" s="150" t="s">
        <v>19447</v>
      </c>
      <c r="D718" s="150" t="s">
        <v>19449</v>
      </c>
      <c r="E718" s="150" t="s">
        <v>19707</v>
      </c>
      <c r="F718" s="150" t="s">
        <v>20565</v>
      </c>
      <c r="G718" s="150" t="s">
        <v>20566</v>
      </c>
      <c r="H718" s="150" t="s">
        <v>20888</v>
      </c>
      <c r="I718" s="150" t="s">
        <v>20910</v>
      </c>
      <c r="J718" s="150" t="s">
        <v>21057</v>
      </c>
      <c r="K718" s="150"/>
      <c r="L718" s="150"/>
      <c r="M718" s="150" t="str" cm="1">
        <f t="array" ref="M718">LOOKUP(2,1/(C718:L718&lt;&gt;""),C718:L718)</f>
        <v>Malt Sprout</v>
      </c>
      <c r="N718" s="150"/>
      <c r="O718" s="150" t="s">
        <v>1485</v>
      </c>
      <c r="P718" s="150" t="s">
        <v>1485</v>
      </c>
      <c r="Q718" s="150" t="s">
        <v>1485</v>
      </c>
      <c r="R718" s="150" t="s">
        <v>1485</v>
      </c>
      <c r="S718" s="150"/>
      <c r="T718" s="150" t="s">
        <v>1485</v>
      </c>
      <c r="U718" s="150"/>
      <c r="V718" s="150"/>
      <c r="W718" s="150" t="s">
        <v>1485</v>
      </c>
      <c r="X718" s="150" t="s">
        <v>1485</v>
      </c>
      <c r="Y718" s="150" t="s">
        <v>1485</v>
      </c>
      <c r="Z718" s="150" t="s">
        <v>1485</v>
      </c>
      <c r="AA718" s="150" t="s">
        <v>1485</v>
      </c>
      <c r="AB718" s="150"/>
      <c r="AC718" s="150" t="s">
        <v>7885</v>
      </c>
      <c r="AD718" t="str">
        <f>IFERROR(IF(COUNTIF(C718:L718,"Feed Ingredient")&gt;0,INDEX(ani_diet!U:U,MATCH(M718,ani_diet!E:E,0)),""),"")</f>
        <v/>
      </c>
      <c r="AE718" s="129" t="str">
        <f>IF(IFERROR(IF(MATCH("Feed Ingredient", AOM[[#This Row],[L1]:[L10]],0)&gt;0, TRUE, FALSE), FALSE)=TRUE,IFERROR(VLOOKUP(M718, ani_diet!D:D, 1, FALSE), "No Match"),FALSE)</f>
        <v>Malt Sprout</v>
      </c>
    </row>
    <row r="719" spans="1:31" ht="14.5" x14ac:dyDescent="0.35">
      <c r="A719" s="150" t="s">
        <v>1485</v>
      </c>
      <c r="B719" s="150" t="s">
        <v>21058</v>
      </c>
      <c r="C719" s="150" t="s">
        <v>19447</v>
      </c>
      <c r="D719" s="150" t="s">
        <v>19449</v>
      </c>
      <c r="E719" s="150" t="s">
        <v>19707</v>
      </c>
      <c r="F719" s="150" t="s">
        <v>20565</v>
      </c>
      <c r="G719" s="150" t="s">
        <v>20566</v>
      </c>
      <c r="H719" s="150" t="s">
        <v>20888</v>
      </c>
      <c r="I719" s="150" t="s">
        <v>20910</v>
      </c>
      <c r="J719" s="150" t="s">
        <v>21059</v>
      </c>
      <c r="K719" s="150" t="s">
        <v>21060</v>
      </c>
      <c r="L719" s="150"/>
      <c r="M719" s="150" t="str" cm="1">
        <f t="array" ref="M719">LOOKUP(2,1/(C719:L719&lt;&gt;""),C719:L719)</f>
        <v>Millet Bran</v>
      </c>
      <c r="N719" s="150"/>
      <c r="O719" s="150" t="s">
        <v>1485</v>
      </c>
      <c r="P719" s="150" t="s">
        <v>1485</v>
      </c>
      <c r="Q719" s="150" t="s">
        <v>1485</v>
      </c>
      <c r="R719" s="150" t="s">
        <v>1485</v>
      </c>
      <c r="S719" s="150" t="s">
        <v>21023</v>
      </c>
      <c r="T719" s="150" t="s">
        <v>1485</v>
      </c>
      <c r="U719" s="150"/>
      <c r="V719" s="150" t="s">
        <v>20958</v>
      </c>
      <c r="W719" s="150" t="s">
        <v>1485</v>
      </c>
      <c r="X719" s="150" t="s">
        <v>1485</v>
      </c>
      <c r="Y719" s="150" t="s">
        <v>1485</v>
      </c>
      <c r="Z719" s="150" t="s">
        <v>1485</v>
      </c>
      <c r="AA719" s="150" t="s">
        <v>1485</v>
      </c>
      <c r="AB719" s="150"/>
      <c r="AC719" s="150" t="s">
        <v>7885</v>
      </c>
      <c r="AD719" t="str">
        <f>IFERROR(IF(COUNTIF(C719:L719,"Feed Ingredient")&gt;0,INDEX(ani_diet!U:U,MATCH(M719,ani_diet!E:E,0)),""),"")</f>
        <v/>
      </c>
      <c r="AE719" s="129" t="str">
        <f>IF(IFERROR(IF(MATCH("Feed Ingredient", AOM[[#This Row],[L1]:[L10]],0)&gt;0, TRUE, FALSE), FALSE)=TRUE,IFERROR(VLOOKUP(M719, ani_diet!D:D, 1, FALSE), "No Match"),FALSE)</f>
        <v>Millet Bran</v>
      </c>
    </row>
    <row r="720" spans="1:31" ht="14.5" x14ac:dyDescent="0.35">
      <c r="A720" s="150" t="s">
        <v>1485</v>
      </c>
      <c r="B720" s="150" t="s">
        <v>21061</v>
      </c>
      <c r="C720" s="150" t="s">
        <v>19447</v>
      </c>
      <c r="D720" s="150" t="s">
        <v>19449</v>
      </c>
      <c r="E720" s="150" t="s">
        <v>19707</v>
      </c>
      <c r="F720" s="150" t="s">
        <v>20565</v>
      </c>
      <c r="G720" s="150" t="s">
        <v>20566</v>
      </c>
      <c r="H720" s="150" t="s">
        <v>20888</v>
      </c>
      <c r="I720" s="150" t="s">
        <v>20910</v>
      </c>
      <c r="J720" s="150" t="s">
        <v>21059</v>
      </c>
      <c r="K720" s="150" t="s">
        <v>18770</v>
      </c>
      <c r="L720" s="150"/>
      <c r="M720" s="150" t="str" cm="1">
        <f t="array" ref="M720">LOOKUP(2,1/(C720:L720&lt;&gt;""),C720:L720)</f>
        <v>Millet Straw</v>
      </c>
      <c r="N720" s="150"/>
      <c r="O720" s="150" t="s">
        <v>1485</v>
      </c>
      <c r="P720" s="150" t="s">
        <v>1485</v>
      </c>
      <c r="Q720" s="150" t="s">
        <v>1485</v>
      </c>
      <c r="R720" s="150" t="s">
        <v>1485</v>
      </c>
      <c r="S720" s="150" t="s">
        <v>21023</v>
      </c>
      <c r="T720" s="150" t="s">
        <v>1485</v>
      </c>
      <c r="U720" s="150"/>
      <c r="V720" s="150" t="s">
        <v>20958</v>
      </c>
      <c r="W720" s="150" t="s">
        <v>1485</v>
      </c>
      <c r="X720" s="150" t="s">
        <v>1485</v>
      </c>
      <c r="Y720" s="150" t="s">
        <v>1485</v>
      </c>
      <c r="Z720" s="150" t="s">
        <v>1485</v>
      </c>
      <c r="AA720" s="150" t="s">
        <v>1485</v>
      </c>
      <c r="AB720" s="150"/>
      <c r="AC720" s="150" t="s">
        <v>7885</v>
      </c>
      <c r="AD720" t="str">
        <f>IFERROR(IF(COUNTIF(C720:L720,"Feed Ingredient")&gt;0,INDEX(ani_diet!U:U,MATCH(M720,ani_diet!E:E,0)),""),"")</f>
        <v/>
      </c>
      <c r="AE720" s="129" t="str">
        <f>IF(IFERROR(IF(MATCH("Feed Ingredient", AOM[[#This Row],[L1]:[L10]],0)&gt;0, TRUE, FALSE), FALSE)=TRUE,IFERROR(VLOOKUP(M720, ani_diet!D:D, 1, FALSE), "No Match"),FALSE)</f>
        <v>Millet Straw</v>
      </c>
    </row>
    <row r="721" spans="1:31" ht="14.5" x14ac:dyDescent="0.35">
      <c r="A721" s="150" t="s">
        <v>1485</v>
      </c>
      <c r="B721" s="150" t="s">
        <v>21062</v>
      </c>
      <c r="C721" s="150" t="s">
        <v>19447</v>
      </c>
      <c r="D721" s="150" t="s">
        <v>19449</v>
      </c>
      <c r="E721" s="150" t="s">
        <v>19707</v>
      </c>
      <c r="F721" s="150" t="s">
        <v>20565</v>
      </c>
      <c r="G721" s="150" t="s">
        <v>20566</v>
      </c>
      <c r="H721" s="150" t="s">
        <v>20888</v>
      </c>
      <c r="I721" s="150" t="s">
        <v>20910</v>
      </c>
      <c r="J721" s="150" t="s">
        <v>3835</v>
      </c>
      <c r="K721" s="150" t="s">
        <v>21063</v>
      </c>
      <c r="L721" s="150" t="s">
        <v>21064</v>
      </c>
      <c r="M721" s="150" t="str" cm="1">
        <f t="array" ref="M721">LOOKUP(2,1/(C721:L721&lt;&gt;""),C721:L721)</f>
        <v>Oat Leaves Dried</v>
      </c>
      <c r="N721" s="150" t="s">
        <v>21065</v>
      </c>
      <c r="O721" s="150" t="s">
        <v>1485</v>
      </c>
      <c r="P721" s="150" t="s">
        <v>1485</v>
      </c>
      <c r="Q721" s="150" t="s">
        <v>1485</v>
      </c>
      <c r="R721" s="150" t="s">
        <v>1485</v>
      </c>
      <c r="S721" s="150" t="s">
        <v>21066</v>
      </c>
      <c r="T721" s="150" t="s">
        <v>1485</v>
      </c>
      <c r="U721" s="150" t="s">
        <v>3836</v>
      </c>
      <c r="V721" s="150" t="s">
        <v>21067</v>
      </c>
      <c r="W721" s="150" t="s">
        <v>1485</v>
      </c>
      <c r="X721" s="150" t="s">
        <v>1485</v>
      </c>
      <c r="Y721" s="150" t="s">
        <v>1485</v>
      </c>
      <c r="Z721" s="150" t="s">
        <v>1485</v>
      </c>
      <c r="AA721" s="150" t="s">
        <v>1485</v>
      </c>
      <c r="AB721" s="150" t="s">
        <v>21068</v>
      </c>
      <c r="AC721" s="150" t="s">
        <v>21065</v>
      </c>
      <c r="AD721" t="str">
        <f>IFERROR(IF(COUNTIF(C721:L721,"Feed Ingredient")&gt;0,INDEX(ani_diet!U:U,MATCH(M721,ani_diet!E:E,0)),""),"")</f>
        <v>Avena sativa Leaves</v>
      </c>
      <c r="AE721" s="129" t="str">
        <f>IF(IFERROR(IF(MATCH("Feed Ingredient", AOM[[#This Row],[L1]:[L10]],0)&gt;0, TRUE, FALSE), FALSE)=TRUE,IFERROR(VLOOKUP(M721, ani_diet!D:D, 1, FALSE), "No Match"),FALSE)</f>
        <v>No Match</v>
      </c>
    </row>
    <row r="722" spans="1:31" ht="14.5" x14ac:dyDescent="0.35">
      <c r="A722" s="150" t="s">
        <v>1485</v>
      </c>
      <c r="B722" s="150" t="s">
        <v>21069</v>
      </c>
      <c r="C722" s="150" t="s">
        <v>19447</v>
      </c>
      <c r="D722" s="150" t="s">
        <v>19449</v>
      </c>
      <c r="E722" s="150" t="s">
        <v>19707</v>
      </c>
      <c r="F722" s="150" t="s">
        <v>20565</v>
      </c>
      <c r="G722" s="150" t="s">
        <v>20566</v>
      </c>
      <c r="H722" s="150" t="s">
        <v>20888</v>
      </c>
      <c r="I722" s="150" t="s">
        <v>20910</v>
      </c>
      <c r="J722" s="150" t="s">
        <v>3835</v>
      </c>
      <c r="K722" s="150" t="s">
        <v>21063</v>
      </c>
      <c r="L722" s="150" t="s">
        <v>21070</v>
      </c>
      <c r="M722" s="150" t="str" cm="1">
        <f t="array" ref="M722">LOOKUP(2,1/(C722:L722&lt;&gt;""),C722:L722)</f>
        <v>Oat Leaves Dried Ground</v>
      </c>
      <c r="N722" s="150" t="s">
        <v>21071</v>
      </c>
      <c r="O722" s="150" t="s">
        <v>1485</v>
      </c>
      <c r="P722" s="150" t="s">
        <v>1485</v>
      </c>
      <c r="Q722" s="150" t="s">
        <v>1485</v>
      </c>
      <c r="R722" s="150" t="s">
        <v>1485</v>
      </c>
      <c r="S722" s="150" t="s">
        <v>21072</v>
      </c>
      <c r="T722" s="150" t="s">
        <v>1485</v>
      </c>
      <c r="U722" s="150" t="s">
        <v>21073</v>
      </c>
      <c r="V722" s="150" t="s">
        <v>21067</v>
      </c>
      <c r="W722" s="150" t="s">
        <v>1485</v>
      </c>
      <c r="X722" s="150" t="s">
        <v>1485</v>
      </c>
      <c r="Y722" s="150" t="s">
        <v>1485</v>
      </c>
      <c r="Z722" s="150" t="s">
        <v>1485</v>
      </c>
      <c r="AA722" s="150" t="s">
        <v>1485</v>
      </c>
      <c r="AB722" s="150" t="s">
        <v>21074</v>
      </c>
      <c r="AC722" s="150" t="s">
        <v>21075</v>
      </c>
      <c r="AD722" t="str">
        <f>IFERROR(IF(COUNTIF(C722:L722,"Feed Ingredient")&gt;0,INDEX(ani_diet!U:U,MATCH(M722,ani_diet!E:E,0)),""),"")</f>
        <v>Avena sativa  Leaves</v>
      </c>
      <c r="AE722" s="129" t="str">
        <f>IF(IFERROR(IF(MATCH("Feed Ingredient", AOM[[#This Row],[L1]:[L10]],0)&gt;0, TRUE, FALSE), FALSE)=TRUE,IFERROR(VLOOKUP(M722, ani_diet!D:D, 1, FALSE), "No Match"),FALSE)</f>
        <v>No Match</v>
      </c>
    </row>
    <row r="723" spans="1:31" ht="14.5" x14ac:dyDescent="0.35">
      <c r="A723" s="150" t="s">
        <v>1485</v>
      </c>
      <c r="B723" s="150" t="s">
        <v>21076</v>
      </c>
      <c r="C723" s="150" t="s">
        <v>19447</v>
      </c>
      <c r="D723" s="150" t="s">
        <v>19449</v>
      </c>
      <c r="E723" s="150" t="s">
        <v>19707</v>
      </c>
      <c r="F723" s="150" t="s">
        <v>20565</v>
      </c>
      <c r="G723" s="150" t="s">
        <v>20566</v>
      </c>
      <c r="H723" s="150" t="s">
        <v>20888</v>
      </c>
      <c r="I723" s="150" t="s">
        <v>20910</v>
      </c>
      <c r="J723" s="150" t="s">
        <v>3835</v>
      </c>
      <c r="K723" s="150" t="s">
        <v>21075</v>
      </c>
      <c r="L723" s="150"/>
      <c r="M723" s="150" t="str" cm="1">
        <f t="array" ref="M723">LOOKUP(2,1/(C723:L723&lt;&gt;""),C723:L723)</f>
        <v>Oat Fodder</v>
      </c>
      <c r="N723" s="150"/>
      <c r="O723" s="150" t="s">
        <v>1485</v>
      </c>
      <c r="P723" s="150" t="s">
        <v>1485</v>
      </c>
      <c r="Q723" s="150" t="s">
        <v>1485</v>
      </c>
      <c r="R723" s="150" t="s">
        <v>1485</v>
      </c>
      <c r="S723" s="150" t="s">
        <v>21072</v>
      </c>
      <c r="T723" s="150" t="s">
        <v>1485</v>
      </c>
      <c r="U723" s="150" t="s">
        <v>21073</v>
      </c>
      <c r="V723" s="150" t="s">
        <v>21067</v>
      </c>
      <c r="W723" s="150" t="s">
        <v>1485</v>
      </c>
      <c r="X723" s="150" t="s">
        <v>1485</v>
      </c>
      <c r="Y723" s="150" t="s">
        <v>1485</v>
      </c>
      <c r="Z723" s="150" t="s">
        <v>1485</v>
      </c>
      <c r="AA723" s="150" t="s">
        <v>1485</v>
      </c>
      <c r="AB723" s="150" t="s">
        <v>21074</v>
      </c>
      <c r="AC723" s="150" t="s">
        <v>21075</v>
      </c>
      <c r="AD723" t="str">
        <f>IFERROR(IF(COUNTIF(C723:L723,"Feed Ingredient")&gt;0,INDEX(ani_diet!U:U,MATCH(M723,ani_diet!E:E,0)),""),"")</f>
        <v xml:space="preserve">Avena sativa </v>
      </c>
      <c r="AE723" s="129" t="str">
        <f>IF(IFERROR(IF(MATCH("Feed Ingredient", AOM[[#This Row],[L1]:[L10]],0)&gt;0, TRUE, FALSE), FALSE)=TRUE,IFERROR(VLOOKUP(M723, ani_diet!D:D, 1, FALSE), "No Match"),FALSE)</f>
        <v>Oat Fodder</v>
      </c>
    </row>
    <row r="724" spans="1:31" ht="14.5" x14ac:dyDescent="0.35">
      <c r="A724" s="150" t="s">
        <v>1485</v>
      </c>
      <c r="B724" s="150" t="s">
        <v>21077</v>
      </c>
      <c r="C724" s="150" t="s">
        <v>19447</v>
      </c>
      <c r="D724" s="150" t="s">
        <v>19449</v>
      </c>
      <c r="E724" s="150" t="s">
        <v>19707</v>
      </c>
      <c r="F724" s="150" t="s">
        <v>20565</v>
      </c>
      <c r="G724" s="150" t="s">
        <v>20566</v>
      </c>
      <c r="H724" s="150" t="s">
        <v>20888</v>
      </c>
      <c r="I724" s="150" t="s">
        <v>20910</v>
      </c>
      <c r="J724" s="150" t="s">
        <v>3835</v>
      </c>
      <c r="K724" s="150" t="s">
        <v>21078</v>
      </c>
      <c r="L724" s="150"/>
      <c r="M724" s="150" t="str" cm="1">
        <f t="array" ref="M724">LOOKUP(2,1/(C724:L724&lt;&gt;""),C724:L724)</f>
        <v>Oat Straw</v>
      </c>
      <c r="N724" s="150" t="s">
        <v>21079</v>
      </c>
      <c r="O724" s="150" t="s">
        <v>1485</v>
      </c>
      <c r="P724" s="150" t="s">
        <v>1485</v>
      </c>
      <c r="Q724" s="150" t="s">
        <v>1485</v>
      </c>
      <c r="R724" s="150" t="s">
        <v>1485</v>
      </c>
      <c r="S724" s="150"/>
      <c r="T724" s="150" t="s">
        <v>1485</v>
      </c>
      <c r="U724" s="150" t="s">
        <v>3836</v>
      </c>
      <c r="V724" s="150"/>
      <c r="W724" s="150" t="s">
        <v>1485</v>
      </c>
      <c r="X724" s="150" t="s">
        <v>1485</v>
      </c>
      <c r="Y724" s="150" t="s">
        <v>1485</v>
      </c>
      <c r="Z724" s="150" t="s">
        <v>1485</v>
      </c>
      <c r="AA724" s="150" t="s">
        <v>1485</v>
      </c>
      <c r="AB724" s="150"/>
      <c r="AC724" s="150" t="s">
        <v>21065</v>
      </c>
      <c r="AD724" t="str">
        <f>IFERROR(IF(COUNTIF(C724:L724,"Feed Ingredient")&gt;0,INDEX(ani_diet!U:U,MATCH(M724,ani_diet!E:E,0)),""),"")</f>
        <v>Avena sativa Straw</v>
      </c>
      <c r="AE724" s="129" t="str">
        <f>IF(IFERROR(IF(MATCH("Feed Ingredient", AOM[[#This Row],[L1]:[L10]],0)&gt;0, TRUE, FALSE), FALSE)=TRUE,IFERROR(VLOOKUP(M724, ani_diet!D:D, 1, FALSE), "No Match"),FALSE)</f>
        <v>Oat Straw</v>
      </c>
    </row>
    <row r="725" spans="1:31" ht="14.5" x14ac:dyDescent="0.35">
      <c r="A725" s="150" t="s">
        <v>1485</v>
      </c>
      <c r="B725" s="150" t="s">
        <v>21080</v>
      </c>
      <c r="C725" s="150" t="s">
        <v>19447</v>
      </c>
      <c r="D725" s="150" t="s">
        <v>19449</v>
      </c>
      <c r="E725" s="150" t="s">
        <v>19707</v>
      </c>
      <c r="F725" s="150" t="s">
        <v>20565</v>
      </c>
      <c r="G725" s="150" t="s">
        <v>20566</v>
      </c>
      <c r="H725" s="150" t="s">
        <v>20888</v>
      </c>
      <c r="I725" s="150" t="s">
        <v>20910</v>
      </c>
      <c r="J725" s="150" t="s">
        <v>21081</v>
      </c>
      <c r="K725" s="150"/>
      <c r="L725" s="150"/>
      <c r="M725" s="150" t="str" cm="1">
        <f t="array" ref="M725">LOOKUP(2,1/(C725:L725&lt;&gt;""),C725:L725)</f>
        <v>Pollard</v>
      </c>
      <c r="N725" s="150"/>
      <c r="O725" s="150" t="s">
        <v>1485</v>
      </c>
      <c r="P725" s="150" t="s">
        <v>1485</v>
      </c>
      <c r="Q725" s="150" t="s">
        <v>1485</v>
      </c>
      <c r="R725" s="150" t="s">
        <v>1485</v>
      </c>
      <c r="S725" s="150"/>
      <c r="T725" s="150" t="s">
        <v>1485</v>
      </c>
      <c r="U725" s="150"/>
      <c r="V725" s="150"/>
      <c r="W725" s="150" t="s">
        <v>1485</v>
      </c>
      <c r="X725" s="150" t="s">
        <v>1485</v>
      </c>
      <c r="Y725" s="150" t="s">
        <v>1485</v>
      </c>
      <c r="Z725" s="150" t="s">
        <v>1485</v>
      </c>
      <c r="AA725" s="150" t="s">
        <v>1485</v>
      </c>
      <c r="AB725" s="150"/>
      <c r="AC725" s="150" t="s">
        <v>7915</v>
      </c>
      <c r="AD725" t="str">
        <f>IFERROR(IF(COUNTIF(C725:L725,"Feed Ingredient")&gt;0,INDEX(ani_diet!U:U,MATCH(M725,ani_diet!E:E,0)),""),"")</f>
        <v/>
      </c>
      <c r="AE725" s="129" t="str">
        <f>IF(IFERROR(IF(MATCH("Feed Ingredient", AOM[[#This Row],[L1]:[L10]],0)&gt;0, TRUE, FALSE), FALSE)=TRUE,IFERROR(VLOOKUP(M725, ani_diet!D:D, 1, FALSE), "No Match"),FALSE)</f>
        <v>Pollard</v>
      </c>
    </row>
    <row r="726" spans="1:31" ht="14.5" x14ac:dyDescent="0.35">
      <c r="A726" s="150" t="s">
        <v>1485</v>
      </c>
      <c r="B726" s="150" t="s">
        <v>21082</v>
      </c>
      <c r="C726" s="150" t="s">
        <v>19447</v>
      </c>
      <c r="D726" s="150" t="s">
        <v>19449</v>
      </c>
      <c r="E726" s="150" t="s">
        <v>19707</v>
      </c>
      <c r="F726" s="150" t="s">
        <v>20565</v>
      </c>
      <c r="G726" s="150" t="s">
        <v>20566</v>
      </c>
      <c r="H726" s="150" t="s">
        <v>20888</v>
      </c>
      <c r="I726" s="150" t="s">
        <v>20910</v>
      </c>
      <c r="J726" s="150" t="s">
        <v>3865</v>
      </c>
      <c r="K726" s="150" t="s">
        <v>7915</v>
      </c>
      <c r="L726" s="150"/>
      <c r="M726" s="150" t="str" cm="1">
        <f t="array" ref="M726">LOOKUP(2,1/(C726:L726&lt;&gt;""),C726:L726)</f>
        <v>Rice Bran</v>
      </c>
      <c r="N726" s="150"/>
      <c r="O726" s="150" t="s">
        <v>1485</v>
      </c>
      <c r="P726" s="150" t="s">
        <v>1485</v>
      </c>
      <c r="Q726" s="150" t="s">
        <v>1485</v>
      </c>
      <c r="R726" s="150" t="s">
        <v>1485</v>
      </c>
      <c r="S726" s="150" t="s">
        <v>21083</v>
      </c>
      <c r="T726" s="150" t="s">
        <v>1485</v>
      </c>
      <c r="U726" s="150" t="s">
        <v>21084</v>
      </c>
      <c r="V726" s="150" t="s">
        <v>21085</v>
      </c>
      <c r="W726" s="150" t="s">
        <v>1485</v>
      </c>
      <c r="X726" s="150" t="s">
        <v>1485</v>
      </c>
      <c r="Y726" s="150" t="s">
        <v>1485</v>
      </c>
      <c r="Z726" s="150" t="s">
        <v>1485</v>
      </c>
      <c r="AA726" s="150" t="s">
        <v>1485</v>
      </c>
      <c r="AB726" s="150" t="s">
        <v>21086</v>
      </c>
      <c r="AC726" s="150" t="s">
        <v>7915</v>
      </c>
      <c r="AD726" t="str">
        <f>IFERROR(IF(COUNTIF(C726:L726,"Feed Ingredient")&gt;0,INDEX(ani_diet!U:U,MATCH(M726,ani_diet!E:E,0)),""),"")</f>
        <v>Oryza sativa  Bran</v>
      </c>
      <c r="AE726" s="129" t="str">
        <f>IF(IFERROR(IF(MATCH("Feed Ingredient", AOM[[#This Row],[L1]:[L10]],0)&gt;0, TRUE, FALSE), FALSE)=TRUE,IFERROR(VLOOKUP(M726, ani_diet!D:D, 1, FALSE), "No Match"),FALSE)</f>
        <v>Rice Bran</v>
      </c>
    </row>
    <row r="727" spans="1:31" ht="14.5" x14ac:dyDescent="0.35">
      <c r="A727" s="150" t="s">
        <v>1485</v>
      </c>
      <c r="B727" s="150" t="s">
        <v>21087</v>
      </c>
      <c r="C727" s="150" t="s">
        <v>19447</v>
      </c>
      <c r="D727" s="150" t="s">
        <v>19449</v>
      </c>
      <c r="E727" s="150" t="s">
        <v>19707</v>
      </c>
      <c r="F727" s="150" t="s">
        <v>20565</v>
      </c>
      <c r="G727" s="150" t="s">
        <v>20566</v>
      </c>
      <c r="H727" s="150" t="s">
        <v>20888</v>
      </c>
      <c r="I727" s="150" t="s">
        <v>20910</v>
      </c>
      <c r="J727" s="150" t="s">
        <v>3865</v>
      </c>
      <c r="K727" s="150" t="s">
        <v>7915</v>
      </c>
      <c r="L727" s="150" t="s">
        <v>21088</v>
      </c>
      <c r="M727" s="150" t="str" cm="1">
        <f t="array" ref="M727">LOOKUP(2,1/(C727:L727&lt;&gt;""),C727:L727)</f>
        <v>Rice Bran Solvent</v>
      </c>
      <c r="N727" s="150" t="s">
        <v>21089</v>
      </c>
      <c r="O727" s="150" t="s">
        <v>1485</v>
      </c>
      <c r="P727" s="150" t="s">
        <v>1485</v>
      </c>
      <c r="Q727" s="150" t="s">
        <v>1485</v>
      </c>
      <c r="R727" s="150" t="s">
        <v>1485</v>
      </c>
      <c r="S727" s="150" t="s">
        <v>21083</v>
      </c>
      <c r="T727" s="150" t="s">
        <v>1485</v>
      </c>
      <c r="U727" s="150" t="s">
        <v>21084</v>
      </c>
      <c r="V727" s="150" t="s">
        <v>21085</v>
      </c>
      <c r="W727" s="150" t="s">
        <v>1485</v>
      </c>
      <c r="X727" s="150" t="s">
        <v>1485</v>
      </c>
      <c r="Y727" s="150" t="s">
        <v>1485</v>
      </c>
      <c r="Z727" s="150" t="s">
        <v>1485</v>
      </c>
      <c r="AA727" s="150" t="s">
        <v>1485</v>
      </c>
      <c r="AB727" s="150" t="s">
        <v>21086</v>
      </c>
      <c r="AC727" s="150" t="s">
        <v>7915</v>
      </c>
      <c r="AD727" t="str">
        <f>IFERROR(IF(COUNTIF(C727:L727,"Feed Ingredient")&gt;0,INDEX(ani_diet!U:U,MATCH(M727,ani_diet!E:E,0)),""),"")</f>
        <v xml:space="preserve">Oryza sativa </v>
      </c>
      <c r="AE727" s="129" t="str">
        <f>IF(IFERROR(IF(MATCH("Feed Ingredient", AOM[[#This Row],[L1]:[L10]],0)&gt;0, TRUE, FALSE), FALSE)=TRUE,IFERROR(VLOOKUP(M727, ani_diet!D:D, 1, FALSE), "No Match"),FALSE)</f>
        <v>Rice Bran Solvent</v>
      </c>
    </row>
    <row r="728" spans="1:31" ht="14.5" x14ac:dyDescent="0.35">
      <c r="A728" s="150" t="s">
        <v>1485</v>
      </c>
      <c r="B728" s="150" t="s">
        <v>21090</v>
      </c>
      <c r="C728" s="150" t="s">
        <v>19447</v>
      </c>
      <c r="D728" s="150" t="s">
        <v>19449</v>
      </c>
      <c r="E728" s="150" t="s">
        <v>19707</v>
      </c>
      <c r="F728" s="150" t="s">
        <v>20565</v>
      </c>
      <c r="G728" s="150" t="s">
        <v>20566</v>
      </c>
      <c r="H728" s="150" t="s">
        <v>20888</v>
      </c>
      <c r="I728" s="150" t="s">
        <v>20910</v>
      </c>
      <c r="J728" s="150" t="s">
        <v>3865</v>
      </c>
      <c r="K728" s="150" t="s">
        <v>21091</v>
      </c>
      <c r="L728" s="150"/>
      <c r="M728" s="150" t="str" cm="1">
        <f t="array" ref="M728">LOOKUP(2,1/(C728:L728&lt;&gt;""),C728:L728)</f>
        <v>Rice Hull</v>
      </c>
      <c r="N728" s="150"/>
      <c r="O728" s="150" t="s">
        <v>1485</v>
      </c>
      <c r="P728" s="150" t="s">
        <v>1485</v>
      </c>
      <c r="Q728" s="150" t="s">
        <v>1485</v>
      </c>
      <c r="R728" s="150" t="s">
        <v>1485</v>
      </c>
      <c r="S728" s="150" t="s">
        <v>21092</v>
      </c>
      <c r="T728" s="150" t="s">
        <v>1485</v>
      </c>
      <c r="U728" s="150" t="s">
        <v>21084</v>
      </c>
      <c r="V728" s="150" t="s">
        <v>21085</v>
      </c>
      <c r="W728" s="150" t="s">
        <v>1485</v>
      </c>
      <c r="X728" s="150" t="s">
        <v>1485</v>
      </c>
      <c r="Y728" s="150" t="s">
        <v>1485</v>
      </c>
      <c r="Z728" s="150" t="s">
        <v>1485</v>
      </c>
      <c r="AA728" s="150" t="s">
        <v>1485</v>
      </c>
      <c r="AB728" s="150" t="s">
        <v>21093</v>
      </c>
      <c r="AC728" s="150" t="s">
        <v>21094</v>
      </c>
      <c r="AD728" t="str">
        <f>IFERROR(IF(COUNTIF(C728:L728,"Feed Ingredient")&gt;0,INDEX(ani_diet!U:U,MATCH(M728,ani_diet!E:E,0)),""),"")</f>
        <v>Oryza sativa  Hull</v>
      </c>
      <c r="AE728" s="129" t="str">
        <f>IF(IFERROR(IF(MATCH("Feed Ingredient", AOM[[#This Row],[L1]:[L10]],0)&gt;0, TRUE, FALSE), FALSE)=TRUE,IFERROR(VLOOKUP(M728, ani_diet!D:D, 1, FALSE), "No Match"),FALSE)</f>
        <v>Rice Hull</v>
      </c>
    </row>
    <row r="729" spans="1:31" ht="14.5" x14ac:dyDescent="0.35">
      <c r="A729" s="150" t="s">
        <v>1485</v>
      </c>
      <c r="B729" s="150" t="s">
        <v>21095</v>
      </c>
      <c r="C729" s="150" t="s">
        <v>19447</v>
      </c>
      <c r="D729" s="150" t="s">
        <v>19449</v>
      </c>
      <c r="E729" s="150" t="s">
        <v>19707</v>
      </c>
      <c r="F729" s="150" t="s">
        <v>20565</v>
      </c>
      <c r="G729" s="150" t="s">
        <v>20566</v>
      </c>
      <c r="H729" s="150" t="s">
        <v>20888</v>
      </c>
      <c r="I729" s="150" t="s">
        <v>20910</v>
      </c>
      <c r="J729" s="150" t="s">
        <v>3865</v>
      </c>
      <c r="K729" s="150" t="s">
        <v>21094</v>
      </c>
      <c r="L729" s="150" t="s">
        <v>21096</v>
      </c>
      <c r="M729" s="150" t="str" cm="1">
        <f t="array" ref="M729">LOOKUP(2,1/(C729:L729&lt;&gt;""),C729:L729)</f>
        <v>Rice Husk Dried Urea Treated</v>
      </c>
      <c r="N729" s="150"/>
      <c r="O729" s="150" t="s">
        <v>1485</v>
      </c>
      <c r="P729" s="150" t="s">
        <v>1485</v>
      </c>
      <c r="Q729" s="150" t="s">
        <v>1485</v>
      </c>
      <c r="R729" s="150" t="s">
        <v>1485</v>
      </c>
      <c r="S729" s="150" t="s">
        <v>21092</v>
      </c>
      <c r="T729" s="150" t="s">
        <v>1485</v>
      </c>
      <c r="U729" s="150" t="s">
        <v>21084</v>
      </c>
      <c r="V729" s="150" t="s">
        <v>21085</v>
      </c>
      <c r="W729" s="150" t="s">
        <v>1485</v>
      </c>
      <c r="X729" s="150" t="s">
        <v>1485</v>
      </c>
      <c r="Y729" s="150" t="s">
        <v>1485</v>
      </c>
      <c r="Z729" s="150" t="s">
        <v>1485</v>
      </c>
      <c r="AA729" s="150" t="s">
        <v>1485</v>
      </c>
      <c r="AB729" s="150"/>
      <c r="AC729" s="150" t="s">
        <v>21094</v>
      </c>
      <c r="AD729" t="str">
        <f>IFERROR(IF(COUNTIF(C729:L729,"Feed Ingredient")&gt;0,INDEX(ani_diet!U:U,MATCH(M729,ani_diet!E:E,0)),""),"")</f>
        <v>Oryza sativa  Husk</v>
      </c>
      <c r="AE729" s="129" t="str">
        <f>IF(IFERROR(IF(MATCH("Feed Ingredient", AOM[[#This Row],[L1]:[L10]],0)&gt;0, TRUE, FALSE), FALSE)=TRUE,IFERROR(VLOOKUP(M729, ani_diet!D:D, 1, FALSE), "No Match"),FALSE)</f>
        <v>No Match</v>
      </c>
    </row>
    <row r="730" spans="1:31" ht="14.5" x14ac:dyDescent="0.35">
      <c r="A730" s="150" t="s">
        <v>1485</v>
      </c>
      <c r="B730" s="150" t="s">
        <v>21097</v>
      </c>
      <c r="C730" s="150" t="s">
        <v>19447</v>
      </c>
      <c r="D730" s="150" t="s">
        <v>19449</v>
      </c>
      <c r="E730" s="150" t="s">
        <v>19707</v>
      </c>
      <c r="F730" s="150" t="s">
        <v>20565</v>
      </c>
      <c r="G730" s="150" t="s">
        <v>20566</v>
      </c>
      <c r="H730" s="150" t="s">
        <v>20888</v>
      </c>
      <c r="I730" s="150" t="s">
        <v>20910</v>
      </c>
      <c r="J730" s="150" t="s">
        <v>3865</v>
      </c>
      <c r="K730" s="150" t="s">
        <v>21094</v>
      </c>
      <c r="L730" s="150"/>
      <c r="M730" s="150" t="str" cm="1">
        <f t="array" ref="M730">LOOKUP(2,1/(C730:L730&lt;&gt;""),C730:L730)</f>
        <v>Rice Husk</v>
      </c>
      <c r="N730" s="150"/>
      <c r="O730" s="150" t="s">
        <v>1485</v>
      </c>
      <c r="P730" s="150" t="s">
        <v>1485</v>
      </c>
      <c r="Q730" s="150" t="s">
        <v>1485</v>
      </c>
      <c r="R730" s="150" t="s">
        <v>1485</v>
      </c>
      <c r="S730" s="150" t="s">
        <v>21092</v>
      </c>
      <c r="T730" s="150" t="s">
        <v>1485</v>
      </c>
      <c r="U730" s="150" t="s">
        <v>21084</v>
      </c>
      <c r="V730" s="150" t="s">
        <v>21085</v>
      </c>
      <c r="W730" s="150" t="s">
        <v>1485</v>
      </c>
      <c r="X730" s="150" t="s">
        <v>1485</v>
      </c>
      <c r="Y730" s="150" t="s">
        <v>1485</v>
      </c>
      <c r="Z730" s="150" t="s">
        <v>1485</v>
      </c>
      <c r="AA730" s="150" t="s">
        <v>1485</v>
      </c>
      <c r="AB730" s="150"/>
      <c r="AC730" s="150" t="s">
        <v>21094</v>
      </c>
      <c r="AD730" t="str">
        <f>IFERROR(IF(COUNTIF(C730:L730,"Feed Ingredient")&gt;0,INDEX(ani_diet!U:U,MATCH(M730,ani_diet!E:E,0)),""),"")</f>
        <v>Oryza sativa  Husk</v>
      </c>
      <c r="AE730" s="129" t="str">
        <f>IF(IFERROR(IF(MATCH("Feed Ingredient", AOM[[#This Row],[L1]:[L10]],0)&gt;0, TRUE, FALSE), FALSE)=TRUE,IFERROR(VLOOKUP(M730, ani_diet!D:D, 1, FALSE), "No Match"),FALSE)</f>
        <v>Rice Husk</v>
      </c>
    </row>
    <row r="731" spans="1:31" ht="14.5" x14ac:dyDescent="0.35">
      <c r="A731" s="150" t="s">
        <v>1485</v>
      </c>
      <c r="B731" s="150" t="s">
        <v>21098</v>
      </c>
      <c r="C731" s="150" t="s">
        <v>19447</v>
      </c>
      <c r="D731" s="150" t="s">
        <v>19449</v>
      </c>
      <c r="E731" s="150" t="s">
        <v>19707</v>
      </c>
      <c r="F731" s="150" t="s">
        <v>20565</v>
      </c>
      <c r="G731" s="150" t="s">
        <v>20566</v>
      </c>
      <c r="H731" s="150" t="s">
        <v>20888</v>
      </c>
      <c r="I731" s="150" t="s">
        <v>20910</v>
      </c>
      <c r="J731" s="150" t="s">
        <v>3865</v>
      </c>
      <c r="K731" s="150" t="s">
        <v>21099</v>
      </c>
      <c r="L731" s="150"/>
      <c r="M731" s="150" t="str" cm="1">
        <f t="array" ref="M731">LOOKUP(2,1/(C731:L731&lt;&gt;""),C731:L731)</f>
        <v>Rice Offal</v>
      </c>
      <c r="N731" s="150"/>
      <c r="O731" s="150" t="s">
        <v>1485</v>
      </c>
      <c r="P731" s="150" t="s">
        <v>1485</v>
      </c>
      <c r="Q731" s="150" t="s">
        <v>1485</v>
      </c>
      <c r="R731" s="150" t="s">
        <v>1485</v>
      </c>
      <c r="S731" s="150" t="s">
        <v>1485</v>
      </c>
      <c r="T731" s="150" t="s">
        <v>1485</v>
      </c>
      <c r="U731" s="150" t="s">
        <v>21084</v>
      </c>
      <c r="V731" s="150" t="s">
        <v>21085</v>
      </c>
      <c r="W731" s="150" t="s">
        <v>1485</v>
      </c>
      <c r="X731" s="150" t="s">
        <v>1485</v>
      </c>
      <c r="Y731" s="150" t="s">
        <v>1485</v>
      </c>
      <c r="Z731" s="150" t="s">
        <v>1485</v>
      </c>
      <c r="AA731" s="150" t="s">
        <v>1485</v>
      </c>
      <c r="AB731" s="150"/>
      <c r="AC731" s="150" t="s">
        <v>21099</v>
      </c>
      <c r="AD731" t="str">
        <f>IFERROR(IF(COUNTIF(C731:L731,"Feed Ingredient")&gt;0,INDEX(ani_diet!U:U,MATCH(M731,ani_diet!E:E,0)),""),"")</f>
        <v>Oryza sativa  Offal</v>
      </c>
      <c r="AE731" s="129" t="str">
        <f>IF(IFERROR(IF(MATCH("Feed Ingredient", AOM[[#This Row],[L1]:[L10]],0)&gt;0, TRUE, FALSE), FALSE)=TRUE,IFERROR(VLOOKUP(M731, ani_diet!D:D, 1, FALSE), "No Match"),FALSE)</f>
        <v>Rice Offal</v>
      </c>
    </row>
    <row r="732" spans="1:31" ht="14.5" x14ac:dyDescent="0.35">
      <c r="A732" s="150" t="s">
        <v>1485</v>
      </c>
      <c r="B732" s="150" t="s">
        <v>21100</v>
      </c>
      <c r="C732" s="150" t="s">
        <v>19447</v>
      </c>
      <c r="D732" s="150" t="s">
        <v>19449</v>
      </c>
      <c r="E732" s="150" t="s">
        <v>19707</v>
      </c>
      <c r="F732" s="150" t="s">
        <v>20565</v>
      </c>
      <c r="G732" s="150" t="s">
        <v>20566</v>
      </c>
      <c r="H732" s="150" t="s">
        <v>20888</v>
      </c>
      <c r="I732" s="150" t="s">
        <v>20910</v>
      </c>
      <c r="J732" s="150" t="s">
        <v>3865</v>
      </c>
      <c r="K732" s="150" t="s">
        <v>21101</v>
      </c>
      <c r="L732" s="150"/>
      <c r="M732" s="150" t="str" cm="1">
        <f t="array" ref="M732">LOOKUP(2,1/(C732:L732&lt;&gt;""),C732:L732)</f>
        <v>Rice Polish</v>
      </c>
      <c r="N732" s="150"/>
      <c r="O732" s="150" t="s">
        <v>1485</v>
      </c>
      <c r="P732" s="150" t="s">
        <v>1485</v>
      </c>
      <c r="Q732" s="150" t="s">
        <v>1485</v>
      </c>
      <c r="R732" s="150" t="s">
        <v>1485</v>
      </c>
      <c r="S732" s="150" t="s">
        <v>21102</v>
      </c>
      <c r="T732" s="150" t="s">
        <v>1485</v>
      </c>
      <c r="U732" s="150" t="s">
        <v>21084</v>
      </c>
      <c r="V732" s="150" t="s">
        <v>21085</v>
      </c>
      <c r="W732" s="150" t="s">
        <v>1485</v>
      </c>
      <c r="X732" s="150" t="s">
        <v>1485</v>
      </c>
      <c r="Y732" s="150" t="s">
        <v>1485</v>
      </c>
      <c r="Z732" s="150"/>
      <c r="AA732" s="150" t="s">
        <v>1485</v>
      </c>
      <c r="AB732" s="151" t="s">
        <v>21103</v>
      </c>
      <c r="AC732" s="150" t="s">
        <v>21101</v>
      </c>
      <c r="AD732" t="str">
        <f>IFERROR(IF(COUNTIF(C732:L732,"Feed Ingredient")&gt;0,INDEX(ani_diet!U:U,MATCH(M732,ani_diet!E:E,0)),""),"")</f>
        <v>Oryza sativa  Polish</v>
      </c>
      <c r="AE732" s="129" t="str">
        <f>IF(IFERROR(IF(MATCH("Feed Ingredient", AOM[[#This Row],[L1]:[L10]],0)&gt;0, TRUE, FALSE), FALSE)=TRUE,IFERROR(VLOOKUP(M732, ani_diet!D:D, 1, FALSE), "No Match"),FALSE)</f>
        <v>Rice Polish</v>
      </c>
    </row>
    <row r="733" spans="1:31" ht="14.5" x14ac:dyDescent="0.35">
      <c r="A733" s="150" t="s">
        <v>1485</v>
      </c>
      <c r="B733" s="150" t="s">
        <v>21104</v>
      </c>
      <c r="C733" s="150" t="s">
        <v>19447</v>
      </c>
      <c r="D733" s="150" t="s">
        <v>19449</v>
      </c>
      <c r="E733" s="150" t="s">
        <v>19707</v>
      </c>
      <c r="F733" s="150" t="s">
        <v>20565</v>
      </c>
      <c r="G733" s="150" t="s">
        <v>20566</v>
      </c>
      <c r="H733" s="150" t="s">
        <v>20888</v>
      </c>
      <c r="I733" s="150" t="s">
        <v>20910</v>
      </c>
      <c r="J733" s="150" t="s">
        <v>3865</v>
      </c>
      <c r="K733" s="150" t="s">
        <v>7799</v>
      </c>
      <c r="L733" s="150"/>
      <c r="M733" s="150" t="str" cm="1">
        <f t="array" ref="M733">LOOKUP(2,1/(C733:L733&lt;&gt;""),C733:L733)</f>
        <v>Rice Straw</v>
      </c>
      <c r="N733" s="150"/>
      <c r="O733" s="150" t="s">
        <v>1485</v>
      </c>
      <c r="P733" s="150" t="s">
        <v>1485</v>
      </c>
      <c r="Q733" s="150" t="s">
        <v>1485</v>
      </c>
      <c r="R733" s="150" t="s">
        <v>1485</v>
      </c>
      <c r="S733" s="150" t="s">
        <v>21105</v>
      </c>
      <c r="T733" s="150" t="s">
        <v>1485</v>
      </c>
      <c r="U733" s="150" t="s">
        <v>21084</v>
      </c>
      <c r="V733" s="150" t="s">
        <v>21085</v>
      </c>
      <c r="W733" s="150" t="s">
        <v>1485</v>
      </c>
      <c r="X733" s="150" t="s">
        <v>1485</v>
      </c>
      <c r="Y733" s="150" t="s">
        <v>1485</v>
      </c>
      <c r="Z733" s="150" t="s">
        <v>1485</v>
      </c>
      <c r="AA733" s="150" t="s">
        <v>1485</v>
      </c>
      <c r="AB733" s="150" t="s">
        <v>21106</v>
      </c>
      <c r="AC733" s="150" t="s">
        <v>7799</v>
      </c>
      <c r="AD733" t="str">
        <f>IFERROR(IF(COUNTIF(C733:L733,"Feed Ingredient")&gt;0,INDEX(ani_diet!U:U,MATCH(M733,ani_diet!E:E,0)),""),"")</f>
        <v>Oryza sativa  Straw</v>
      </c>
      <c r="AE733" s="129" t="str">
        <f>IF(IFERROR(IF(MATCH("Feed Ingredient", AOM[[#This Row],[L1]:[L10]],0)&gt;0, TRUE, FALSE), FALSE)=TRUE,IFERROR(VLOOKUP(M733, ani_diet!D:D, 1, FALSE), "No Match"),FALSE)</f>
        <v>Rice Straw</v>
      </c>
    </row>
    <row r="734" spans="1:31" ht="14.5" x14ac:dyDescent="0.35">
      <c r="A734" s="150" t="s">
        <v>1485</v>
      </c>
      <c r="B734" s="150" t="s">
        <v>21107</v>
      </c>
      <c r="C734" s="150" t="s">
        <v>19447</v>
      </c>
      <c r="D734" s="150" t="s">
        <v>19449</v>
      </c>
      <c r="E734" s="150" t="s">
        <v>19707</v>
      </c>
      <c r="F734" s="150" t="s">
        <v>20565</v>
      </c>
      <c r="G734" s="150" t="s">
        <v>20566</v>
      </c>
      <c r="H734" s="150" t="s">
        <v>20888</v>
      </c>
      <c r="I734" s="150" t="s">
        <v>20910</v>
      </c>
      <c r="J734" s="150" t="s">
        <v>3865</v>
      </c>
      <c r="K734" s="150" t="s">
        <v>7799</v>
      </c>
      <c r="L734" s="150" t="s">
        <v>21108</v>
      </c>
      <c r="M734" s="150" t="str" cm="1">
        <f t="array" ref="M734">LOOKUP(2,1/(C734:L734&lt;&gt;""),C734:L734)</f>
        <v>Spent Rice Straw</v>
      </c>
      <c r="N734" s="150"/>
      <c r="O734" s="150" t="s">
        <v>1485</v>
      </c>
      <c r="P734" s="150" t="s">
        <v>1485</v>
      </c>
      <c r="Q734" s="150" t="s">
        <v>1485</v>
      </c>
      <c r="R734" s="150" t="s">
        <v>1485</v>
      </c>
      <c r="S734" s="150" t="s">
        <v>21105</v>
      </c>
      <c r="T734" s="150" t="s">
        <v>1485</v>
      </c>
      <c r="U734" s="150" t="s">
        <v>21084</v>
      </c>
      <c r="V734" s="150" t="s">
        <v>21085</v>
      </c>
      <c r="W734" s="150" t="s">
        <v>1485</v>
      </c>
      <c r="X734" s="150" t="s">
        <v>1485</v>
      </c>
      <c r="Y734" s="150" t="s">
        <v>1485</v>
      </c>
      <c r="Z734" s="150" t="s">
        <v>1485</v>
      </c>
      <c r="AA734" s="150" t="s">
        <v>1485</v>
      </c>
      <c r="AB734" s="150" t="s">
        <v>21106</v>
      </c>
      <c r="AC734" s="150" t="s">
        <v>7799</v>
      </c>
      <c r="AD734" t="str">
        <f>IFERROR(IF(COUNTIF(C734:L734,"Feed Ingredient")&gt;0,INDEX(ani_diet!U:U,MATCH(M734,ani_diet!E:E,0)),""),"")</f>
        <v>Oryza sativa  Straw</v>
      </c>
      <c r="AE734" s="129" t="str">
        <f>IF(IFERROR(IF(MATCH("Feed Ingredient", AOM[[#This Row],[L1]:[L10]],0)&gt;0, TRUE, FALSE), FALSE)=TRUE,IFERROR(VLOOKUP(M734, ani_diet!D:D, 1, FALSE), "No Match"),FALSE)</f>
        <v>Spent Rice Straw</v>
      </c>
    </row>
    <row r="735" spans="1:31" ht="14.5" x14ac:dyDescent="0.35">
      <c r="A735" s="150" t="s">
        <v>1485</v>
      </c>
      <c r="B735" s="150" t="s">
        <v>21109</v>
      </c>
      <c r="C735" s="150" t="s">
        <v>19447</v>
      </c>
      <c r="D735" s="150" t="s">
        <v>19449</v>
      </c>
      <c r="E735" s="150" t="s">
        <v>19707</v>
      </c>
      <c r="F735" s="150" t="s">
        <v>20565</v>
      </c>
      <c r="G735" s="150" t="s">
        <v>20566</v>
      </c>
      <c r="H735" s="150" t="s">
        <v>20888</v>
      </c>
      <c r="I735" s="150" t="s">
        <v>20910</v>
      </c>
      <c r="J735" s="150" t="s">
        <v>3871</v>
      </c>
      <c r="K735" s="150" t="s">
        <v>21110</v>
      </c>
      <c r="L735" s="150"/>
      <c r="M735" s="150" t="str" cm="1">
        <f t="array" ref="M735">LOOKUP(2,1/(C735:L735&lt;&gt;""),C735:L735)</f>
        <v>Rye Bran</v>
      </c>
      <c r="N735" s="150"/>
      <c r="O735" s="150" t="s">
        <v>1485</v>
      </c>
      <c r="P735" s="150" t="s">
        <v>1485</v>
      </c>
      <c r="Q735" s="150" t="s">
        <v>1485</v>
      </c>
      <c r="R735" s="150" t="s">
        <v>1485</v>
      </c>
      <c r="S735" s="150" t="s">
        <v>21111</v>
      </c>
      <c r="T735" s="150" t="s">
        <v>1485</v>
      </c>
      <c r="U735" s="150" t="s">
        <v>21112</v>
      </c>
      <c r="V735" s="150" t="s">
        <v>21113</v>
      </c>
      <c r="W735" s="150" t="s">
        <v>1485</v>
      </c>
      <c r="X735" s="150" t="s">
        <v>1485</v>
      </c>
      <c r="Y735" s="150" t="s">
        <v>1485</v>
      </c>
      <c r="Z735" s="150" t="s">
        <v>1485</v>
      </c>
      <c r="AA735" s="150" t="s">
        <v>1485</v>
      </c>
      <c r="AB735" s="150" t="s">
        <v>21114</v>
      </c>
      <c r="AC735" s="150" t="s">
        <v>21110</v>
      </c>
      <c r="AD735" t="str">
        <f>IFERROR(IF(COUNTIF(C735:L735,"Feed Ingredient")&gt;0,INDEX(ani_diet!U:U,MATCH(M735,ani_diet!E:E,0)),""),"")</f>
        <v>Secale cereale  Bran</v>
      </c>
      <c r="AE735" s="129" t="str">
        <f>IF(IFERROR(IF(MATCH("Feed Ingredient", AOM[[#This Row],[L1]:[L10]],0)&gt;0, TRUE, FALSE), FALSE)=TRUE,IFERROR(VLOOKUP(M735, ani_diet!D:D, 1, FALSE), "No Match"),FALSE)</f>
        <v>Rye Bran</v>
      </c>
    </row>
    <row r="736" spans="1:31" ht="14.5" x14ac:dyDescent="0.35">
      <c r="A736" s="150" t="s">
        <v>1485</v>
      </c>
      <c r="B736" s="150" t="s">
        <v>21115</v>
      </c>
      <c r="C736" s="150" t="s">
        <v>19447</v>
      </c>
      <c r="D736" s="150" t="s">
        <v>19449</v>
      </c>
      <c r="E736" s="150" t="s">
        <v>19707</v>
      </c>
      <c r="F736" s="150" t="s">
        <v>20565</v>
      </c>
      <c r="G736" s="150" t="s">
        <v>20566</v>
      </c>
      <c r="H736" s="150" t="s">
        <v>20888</v>
      </c>
      <c r="I736" s="150" t="s">
        <v>20910</v>
      </c>
      <c r="J736" s="150" t="s">
        <v>3877</v>
      </c>
      <c r="K736" s="150" t="s">
        <v>21116</v>
      </c>
      <c r="L736" s="150"/>
      <c r="M736" s="150" t="str" cm="1">
        <f t="array" ref="M736">LOOKUP(2,1/(C736:L736&lt;&gt;""),C736:L736)</f>
        <v>Sorghum Bran</v>
      </c>
      <c r="N736" s="150" t="s">
        <v>21117</v>
      </c>
      <c r="O736" s="150" t="s">
        <v>1485</v>
      </c>
      <c r="P736" s="150" t="s">
        <v>1485</v>
      </c>
      <c r="Q736" s="150" t="s">
        <v>1485</v>
      </c>
      <c r="R736" s="150" t="s">
        <v>1485</v>
      </c>
      <c r="S736" s="150" t="s">
        <v>1485</v>
      </c>
      <c r="T736" s="150" t="s">
        <v>1485</v>
      </c>
      <c r="U736" s="150" t="s">
        <v>3879</v>
      </c>
      <c r="V736" s="150" t="s">
        <v>21118</v>
      </c>
      <c r="W736" s="150" t="s">
        <v>1485</v>
      </c>
      <c r="X736" s="150" t="s">
        <v>1485</v>
      </c>
      <c r="Y736" s="150" t="s">
        <v>1485</v>
      </c>
      <c r="Z736" s="150" t="s">
        <v>1485</v>
      </c>
      <c r="AA736" s="150" t="s">
        <v>1485</v>
      </c>
      <c r="AB736" s="150" t="s">
        <v>21119</v>
      </c>
      <c r="AC736" s="150" t="s">
        <v>7921</v>
      </c>
      <c r="AD736" t="str">
        <f>IFERROR(IF(COUNTIF(C736:L736,"Feed Ingredient")&gt;0,INDEX(ani_diet!U:U,MATCH(M736,ani_diet!E:E,0)),""),"")</f>
        <v/>
      </c>
      <c r="AE736" s="129" t="str">
        <f>IF(IFERROR(IF(MATCH("Feed Ingredient", AOM[[#This Row],[L1]:[L10]],0)&gt;0, TRUE, FALSE), FALSE)=TRUE,IFERROR(VLOOKUP(M736, ani_diet!D:D, 1, FALSE), "No Match"),FALSE)</f>
        <v>No Match</v>
      </c>
    </row>
    <row r="737" spans="1:31" ht="14.5" x14ac:dyDescent="0.35">
      <c r="A737" s="150" t="s">
        <v>1485</v>
      </c>
      <c r="B737" s="150" t="s">
        <v>21120</v>
      </c>
      <c r="C737" s="150" t="s">
        <v>19447</v>
      </c>
      <c r="D737" s="150" t="s">
        <v>19449</v>
      </c>
      <c r="E737" s="150" t="s">
        <v>19707</v>
      </c>
      <c r="F737" s="150" t="s">
        <v>20565</v>
      </c>
      <c r="G737" s="150" t="s">
        <v>20566</v>
      </c>
      <c r="H737" s="150" t="s">
        <v>20888</v>
      </c>
      <c r="I737" s="150" t="s">
        <v>20910</v>
      </c>
      <c r="J737" s="150" t="s">
        <v>3877</v>
      </c>
      <c r="K737" s="150" t="s">
        <v>21121</v>
      </c>
      <c r="L737" s="150" t="s">
        <v>21122</v>
      </c>
      <c r="M737" s="150" t="str" cm="1">
        <f t="array" ref="M737">LOOKUP(2,1/(C737:L737&lt;&gt;""),C737:L737)</f>
        <v>Sorghum Brewers Grain Dried</v>
      </c>
      <c r="N737" s="150" t="s">
        <v>21123</v>
      </c>
      <c r="O737" s="150" t="s">
        <v>1485</v>
      </c>
      <c r="P737" s="150" t="s">
        <v>1485</v>
      </c>
      <c r="Q737" s="150" t="s">
        <v>1485</v>
      </c>
      <c r="R737" s="150" t="s">
        <v>1485</v>
      </c>
      <c r="S737" s="150" t="s">
        <v>1485</v>
      </c>
      <c r="T737" s="150" t="s">
        <v>1485</v>
      </c>
      <c r="U737" s="150" t="s">
        <v>3879</v>
      </c>
      <c r="V737" s="150" t="s">
        <v>21118</v>
      </c>
      <c r="W737" s="150" t="s">
        <v>1485</v>
      </c>
      <c r="X737" s="150" t="s">
        <v>1485</v>
      </c>
      <c r="Y737" s="150" t="s">
        <v>1485</v>
      </c>
      <c r="Z737" s="150" t="s">
        <v>1485</v>
      </c>
      <c r="AA737" s="150" t="s">
        <v>1485</v>
      </c>
      <c r="AB737" s="150"/>
      <c r="AC737" s="150" t="s">
        <v>7921</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5" x14ac:dyDescent="0.35">
      <c r="A738" s="150" t="s">
        <v>1485</v>
      </c>
      <c r="B738" s="150" t="s">
        <v>21124</v>
      </c>
      <c r="C738" s="150" t="s">
        <v>19447</v>
      </c>
      <c r="D738" s="150" t="s">
        <v>19449</v>
      </c>
      <c r="E738" s="150" t="s">
        <v>19707</v>
      </c>
      <c r="F738" s="150" t="s">
        <v>20565</v>
      </c>
      <c r="G738" s="150" t="s">
        <v>20566</v>
      </c>
      <c r="H738" s="150" t="s">
        <v>20888</v>
      </c>
      <c r="I738" s="150" t="s">
        <v>20910</v>
      </c>
      <c r="J738" s="150" t="s">
        <v>3877</v>
      </c>
      <c r="K738" s="150" t="s">
        <v>21121</v>
      </c>
      <c r="L738" s="150"/>
      <c r="M738" s="150" t="str" cm="1">
        <f t="array" ref="M738">LOOKUP(2,1/(C738:L738&lt;&gt;""),C738:L738)</f>
        <v>Sorghum Brewers Grain</v>
      </c>
      <c r="N738" s="150" t="s">
        <v>21125</v>
      </c>
      <c r="O738" s="150" t="s">
        <v>1485</v>
      </c>
      <c r="P738" s="150" t="s">
        <v>1485</v>
      </c>
      <c r="Q738" s="150" t="s">
        <v>1485</v>
      </c>
      <c r="R738" s="150" t="s">
        <v>1485</v>
      </c>
      <c r="S738" s="150" t="s">
        <v>1485</v>
      </c>
      <c r="T738" s="150" t="s">
        <v>1485</v>
      </c>
      <c r="U738" s="150" t="s">
        <v>3879</v>
      </c>
      <c r="V738" s="150" t="s">
        <v>21118</v>
      </c>
      <c r="W738" s="150" t="s">
        <v>1485</v>
      </c>
      <c r="X738" s="150" t="s">
        <v>1485</v>
      </c>
      <c r="Y738" s="150" t="s">
        <v>1485</v>
      </c>
      <c r="Z738" s="150" t="s">
        <v>1485</v>
      </c>
      <c r="AA738" s="150" t="s">
        <v>1485</v>
      </c>
      <c r="AB738" s="150"/>
      <c r="AC738" s="150" t="s">
        <v>7921</v>
      </c>
      <c r="AD738" t="str">
        <f>IFERROR(IF(COUNTIF(C738:L738,"Feed Ingredient")&gt;0,INDEX(ani_diet!U:U,MATCH(M738,ani_diet!E:E,0)),""),"")</f>
        <v/>
      </c>
      <c r="AE738" s="129" t="str">
        <f>IF(IFERROR(IF(MATCH("Feed Ingredient", AOM[[#This Row],[L1]:[L10]],0)&gt;0, TRUE, FALSE), FALSE)=TRUE,IFERROR(VLOOKUP(M738, ani_diet!D:D, 1, FALSE), "No Match"),FALSE)</f>
        <v>Sorghum Brewers Grain</v>
      </c>
    </row>
    <row r="739" spans="1:31" ht="14.5" x14ac:dyDescent="0.35">
      <c r="A739" s="150" t="s">
        <v>1485</v>
      </c>
      <c r="B739" s="150" t="s">
        <v>21126</v>
      </c>
      <c r="C739" s="150" t="s">
        <v>19447</v>
      </c>
      <c r="D739" s="150" t="s">
        <v>19449</v>
      </c>
      <c r="E739" s="150" t="s">
        <v>19707</v>
      </c>
      <c r="F739" s="150" t="s">
        <v>20565</v>
      </c>
      <c r="G739" s="150" t="s">
        <v>20566</v>
      </c>
      <c r="H739" s="150" t="s">
        <v>20888</v>
      </c>
      <c r="I739" s="150" t="s">
        <v>20910</v>
      </c>
      <c r="J739" s="150" t="s">
        <v>3877</v>
      </c>
      <c r="K739" s="150" t="s">
        <v>21127</v>
      </c>
      <c r="L739" s="150"/>
      <c r="M739" s="150" t="str" cm="1">
        <f t="array" ref="M739">LOOKUP(2,1/(C739:L739&lt;&gt;""),C739:L739)</f>
        <v>Sorghum Ground</v>
      </c>
      <c r="N739" s="150" t="s">
        <v>21128</v>
      </c>
      <c r="O739" s="150" t="s">
        <v>1485</v>
      </c>
      <c r="P739" s="150" t="s">
        <v>1485</v>
      </c>
      <c r="Q739" s="150" t="s">
        <v>1485</v>
      </c>
      <c r="R739" s="150" t="s">
        <v>1485</v>
      </c>
      <c r="S739" s="150" t="s">
        <v>1485</v>
      </c>
      <c r="T739" s="150" t="s">
        <v>1485</v>
      </c>
      <c r="U739" s="150" t="s">
        <v>3879</v>
      </c>
      <c r="V739" s="150" t="s">
        <v>21118</v>
      </c>
      <c r="W739" s="150" t="s">
        <v>1485</v>
      </c>
      <c r="X739" s="150" t="s">
        <v>1485</v>
      </c>
      <c r="Y739" s="150" t="s">
        <v>1485</v>
      </c>
      <c r="Z739" s="150" t="s">
        <v>1485</v>
      </c>
      <c r="AA739" s="150" t="s">
        <v>1485</v>
      </c>
      <c r="AB739" s="150" t="s">
        <v>21119</v>
      </c>
      <c r="AC739" s="150" t="s">
        <v>7921</v>
      </c>
      <c r="AD739" t="str">
        <f>IFERROR(IF(COUNTIF(C739:L739,"Feed Ingredient")&gt;0,INDEX(ani_diet!U:U,MATCH(M739,ani_diet!E:E,0)),""),"")</f>
        <v>Sorghum bicolor</v>
      </c>
      <c r="AE739" s="129" t="str">
        <f>IF(IFERROR(IF(MATCH("Feed Ingredient", AOM[[#This Row],[L1]:[L10]],0)&gt;0, TRUE, FALSE), FALSE)=TRUE,IFERROR(VLOOKUP(M739, ani_diet!D:D, 1, FALSE), "No Match"),FALSE)</f>
        <v>No Match</v>
      </c>
    </row>
    <row r="740" spans="1:31" ht="14.5" x14ac:dyDescent="0.35">
      <c r="A740" s="150" t="s">
        <v>1485</v>
      </c>
      <c r="B740" s="150" t="s">
        <v>21129</v>
      </c>
      <c r="C740" s="150" t="s">
        <v>19447</v>
      </c>
      <c r="D740" s="150" t="s">
        <v>19449</v>
      </c>
      <c r="E740" s="150" t="s">
        <v>19707</v>
      </c>
      <c r="F740" s="150" t="s">
        <v>20565</v>
      </c>
      <c r="G740" s="150" t="s">
        <v>20566</v>
      </c>
      <c r="H740" s="150" t="s">
        <v>20888</v>
      </c>
      <c r="I740" s="150" t="s">
        <v>20910</v>
      </c>
      <c r="J740" s="150" t="s">
        <v>3877</v>
      </c>
      <c r="K740" s="150" t="s">
        <v>21130</v>
      </c>
      <c r="L740" s="150" t="s">
        <v>21131</v>
      </c>
      <c r="M740" s="150" t="str" cm="1">
        <f t="array" ref="M740">LOOKUP(2,1/(C740:L740&lt;&gt;""),C740:L740)</f>
        <v>Sorghum Sprout Dried Ground</v>
      </c>
      <c r="N740" s="150" t="s">
        <v>21132</v>
      </c>
      <c r="O740" s="150" t="s">
        <v>1485</v>
      </c>
      <c r="P740" s="150" t="s">
        <v>1485</v>
      </c>
      <c r="Q740" s="150" t="s">
        <v>1485</v>
      </c>
      <c r="R740" s="150" t="s">
        <v>1485</v>
      </c>
      <c r="S740" s="150" t="s">
        <v>1485</v>
      </c>
      <c r="T740" s="150" t="s">
        <v>1485</v>
      </c>
      <c r="U740" s="150" t="s">
        <v>3879</v>
      </c>
      <c r="V740" s="150" t="s">
        <v>21118</v>
      </c>
      <c r="W740" s="150" t="s">
        <v>1485</v>
      </c>
      <c r="X740" s="150" t="s">
        <v>1485</v>
      </c>
      <c r="Y740" s="150" t="s">
        <v>1485</v>
      </c>
      <c r="Z740" s="150" t="s">
        <v>1485</v>
      </c>
      <c r="AA740" s="150" t="s">
        <v>1485</v>
      </c>
      <c r="AB740" s="150"/>
      <c r="AC740" s="150" t="s">
        <v>7921</v>
      </c>
      <c r="AD740" t="str">
        <f>IFERROR(IF(COUNTIF(C740:L740,"Feed Ingredient")&gt;0,INDEX(ani_diet!U:U,MATCH(M740,ani_diet!E:E,0)),""),"")</f>
        <v>Sorghum bicolor</v>
      </c>
      <c r="AE740" s="129" t="str">
        <f>IF(IFERROR(IF(MATCH("Feed Ingredient", AOM[[#This Row],[L1]:[L10]],0)&gt;0, TRUE, FALSE), FALSE)=TRUE,IFERROR(VLOOKUP(M740, ani_diet!D:D, 1, FALSE), "No Match"),FALSE)</f>
        <v>No Match</v>
      </c>
    </row>
    <row r="741" spans="1:31" ht="14.5" x14ac:dyDescent="0.35">
      <c r="A741" s="150" t="s">
        <v>1485</v>
      </c>
      <c r="B741" s="150" t="s">
        <v>21133</v>
      </c>
      <c r="C741" s="150" t="s">
        <v>19447</v>
      </c>
      <c r="D741" s="150" t="s">
        <v>19449</v>
      </c>
      <c r="E741" s="150" t="s">
        <v>19707</v>
      </c>
      <c r="F741" s="150" t="s">
        <v>20565</v>
      </c>
      <c r="G741" s="150" t="s">
        <v>20566</v>
      </c>
      <c r="H741" s="150" t="s">
        <v>20888</v>
      </c>
      <c r="I741" s="150" t="s">
        <v>20910</v>
      </c>
      <c r="J741" s="150" t="s">
        <v>3877</v>
      </c>
      <c r="K741" s="150" t="s">
        <v>21121</v>
      </c>
      <c r="L741" s="150" t="s">
        <v>21134</v>
      </c>
      <c r="M741" s="150" t="str" cm="1">
        <f t="array" ref="M741">LOOKUP(2,1/(C741:L741&lt;&gt;""),C741:L741)</f>
        <v>Sorghum Brewers Grain Dried Refermented</v>
      </c>
      <c r="N741" s="150" t="s">
        <v>21135</v>
      </c>
      <c r="O741" s="150" t="s">
        <v>1485</v>
      </c>
      <c r="P741" s="150" t="s">
        <v>1485</v>
      </c>
      <c r="Q741" s="150" t="s">
        <v>1485</v>
      </c>
      <c r="R741" s="150" t="s">
        <v>1485</v>
      </c>
      <c r="S741" s="150" t="s">
        <v>1485</v>
      </c>
      <c r="T741" s="150" t="s">
        <v>1485</v>
      </c>
      <c r="U741" s="150" t="s">
        <v>3879</v>
      </c>
      <c r="V741" s="150" t="s">
        <v>21118</v>
      </c>
      <c r="W741" s="150" t="s">
        <v>1485</v>
      </c>
      <c r="X741" s="150" t="s">
        <v>1485</v>
      </c>
      <c r="Y741" s="150" t="s">
        <v>1485</v>
      </c>
      <c r="Z741" s="150" t="s">
        <v>1485</v>
      </c>
      <c r="AA741" s="150" t="s">
        <v>1485</v>
      </c>
      <c r="AB741" s="150"/>
      <c r="AC741" s="150" t="s">
        <v>7921</v>
      </c>
      <c r="AD741" t="str">
        <f>IFERROR(IF(COUNTIF(C741:L741,"Feed Ingredient")&gt;0,INDEX(ani_diet!U:U,MATCH(M741,ani_diet!E:E,0)),""),"")</f>
        <v>Sorghum bicolor Brewers Grain</v>
      </c>
      <c r="AE741" s="129" t="str">
        <f>IF(IFERROR(IF(MATCH("Feed Ingredient", AOM[[#This Row],[L1]:[L10]],0)&gt;0, TRUE, FALSE), FALSE)=TRUE,IFERROR(VLOOKUP(M741, ani_diet!D:D, 1, FALSE), "No Match"),FALSE)</f>
        <v>No Match</v>
      </c>
    </row>
    <row r="742" spans="1:31" ht="14.5" x14ac:dyDescent="0.35">
      <c r="A742" s="150"/>
      <c r="B742" s="150" t="s">
        <v>21136</v>
      </c>
      <c r="C742" s="150" t="s">
        <v>19447</v>
      </c>
      <c r="D742" s="150" t="s">
        <v>19449</v>
      </c>
      <c r="E742" s="150" t="s">
        <v>19707</v>
      </c>
      <c r="F742" s="150" t="s">
        <v>20565</v>
      </c>
      <c r="G742" s="150" t="s">
        <v>20566</v>
      </c>
      <c r="H742" s="150" t="s">
        <v>20888</v>
      </c>
      <c r="I742" s="150" t="s">
        <v>20910</v>
      </c>
      <c r="J742" s="150" t="s">
        <v>3877</v>
      </c>
      <c r="K742" s="150" t="s">
        <v>21121</v>
      </c>
      <c r="L742" s="150" t="s">
        <v>21137</v>
      </c>
      <c r="M742" s="150" t="str" cm="1">
        <f t="array" ref="M742">LOOKUP(2,1/(C742:L742&lt;&gt;""),C742:L742)</f>
        <v>Sorghum Brewers Grain Refermented</v>
      </c>
      <c r="N742" s="150" t="s">
        <v>21138</v>
      </c>
      <c r="O742" s="150" t="s">
        <v>1485</v>
      </c>
      <c r="P742" s="150" t="s">
        <v>1485</v>
      </c>
      <c r="Q742" s="150" t="s">
        <v>1485</v>
      </c>
      <c r="R742" s="150" t="s">
        <v>1485</v>
      </c>
      <c r="S742" s="150" t="s">
        <v>1485</v>
      </c>
      <c r="T742" s="150" t="s">
        <v>1485</v>
      </c>
      <c r="U742" s="150" t="s">
        <v>3879</v>
      </c>
      <c r="V742" s="150" t="s">
        <v>21118</v>
      </c>
      <c r="W742" s="150" t="s">
        <v>1485</v>
      </c>
      <c r="X742" s="150" t="s">
        <v>1485</v>
      </c>
      <c r="Y742" s="150" t="s">
        <v>1485</v>
      </c>
      <c r="Z742" s="150" t="s">
        <v>1485</v>
      </c>
      <c r="AA742" s="150" t="s">
        <v>1485</v>
      </c>
      <c r="AB742" s="150"/>
      <c r="AC742" s="150" t="s">
        <v>7921</v>
      </c>
      <c r="AD742" t="str">
        <f>IFERROR(IF(COUNTIF(C742:L742,"Feed Ingredient")&gt;0,INDEX(ani_diet!U:U,MATCH(M742,ani_diet!E:E,0)),""),"")</f>
        <v>Sorghum bicolor Brewers Grain</v>
      </c>
      <c r="AE742" s="129" t="str">
        <f>IF(IFERROR(IF(MATCH("Feed Ingredient", AOM[[#This Row],[L1]:[L10]],0)&gt;0, TRUE, FALSE), FALSE)=TRUE,IFERROR(VLOOKUP(M742, ani_diet!D:D, 1, FALSE), "No Match"),FALSE)</f>
        <v>No Match</v>
      </c>
    </row>
    <row r="743" spans="1:31" ht="14.5" x14ac:dyDescent="0.35">
      <c r="A743" s="150" t="s">
        <v>1485</v>
      </c>
      <c r="B743" s="150" t="s">
        <v>21139</v>
      </c>
      <c r="C743" s="150" t="s">
        <v>19447</v>
      </c>
      <c r="D743" s="150" t="s">
        <v>19449</v>
      </c>
      <c r="E743" s="150" t="s">
        <v>19707</v>
      </c>
      <c r="F743" s="150" t="s">
        <v>20565</v>
      </c>
      <c r="G743" s="150" t="s">
        <v>20566</v>
      </c>
      <c r="H743" s="150" t="s">
        <v>20888</v>
      </c>
      <c r="I743" s="150" t="s">
        <v>20910</v>
      </c>
      <c r="J743" s="150" t="s">
        <v>3877</v>
      </c>
      <c r="K743" s="150" t="s">
        <v>7921</v>
      </c>
      <c r="L743" s="150"/>
      <c r="M743" s="150" t="str" cm="1">
        <f t="array" ref="M743">LOOKUP(2,1/(C743:L743&lt;&gt;""),C743:L743)</f>
        <v>Sorghum Straw</v>
      </c>
      <c r="N743" s="150" t="s">
        <v>21140</v>
      </c>
      <c r="O743" s="150" t="s">
        <v>1485</v>
      </c>
      <c r="P743" s="150" t="s">
        <v>1485</v>
      </c>
      <c r="Q743" s="150" t="s">
        <v>1485</v>
      </c>
      <c r="R743" s="150" t="s">
        <v>1485</v>
      </c>
      <c r="S743" s="150" t="s">
        <v>1485</v>
      </c>
      <c r="T743" s="150" t="s">
        <v>1485</v>
      </c>
      <c r="U743" s="150" t="s">
        <v>3879</v>
      </c>
      <c r="V743" s="150" t="s">
        <v>21118</v>
      </c>
      <c r="W743" s="150" t="s">
        <v>1485</v>
      </c>
      <c r="X743" s="150" t="s">
        <v>1485</v>
      </c>
      <c r="Y743" s="150" t="s">
        <v>1485</v>
      </c>
      <c r="Z743" s="150" t="s">
        <v>1485</v>
      </c>
      <c r="AA743" s="150" t="s">
        <v>1485</v>
      </c>
      <c r="AB743" s="150" t="s">
        <v>21141</v>
      </c>
      <c r="AC743" s="150" t="s">
        <v>7921</v>
      </c>
      <c r="AD743" t="str">
        <f>IFERROR(IF(COUNTIF(C743:L743,"Feed Ingredient")&gt;0,INDEX(ani_diet!U:U,MATCH(M743,ani_diet!E:E,0)),""),"")</f>
        <v>Sorghum bicolor Straw</v>
      </c>
      <c r="AE743" s="129" t="str">
        <f>IF(IFERROR(IF(MATCH("Feed Ingredient", AOM[[#This Row],[L1]:[L10]],0)&gt;0, TRUE, FALSE), FALSE)=TRUE,IFERROR(VLOOKUP(M743, ani_diet!D:D, 1, FALSE), "No Match"),FALSE)</f>
        <v>Sorghum Straw</v>
      </c>
    </row>
    <row r="744" spans="1:31" ht="14.5" x14ac:dyDescent="0.35">
      <c r="A744" s="150" t="s">
        <v>1485</v>
      </c>
      <c r="B744" s="150" t="s">
        <v>21142</v>
      </c>
      <c r="C744" s="150" t="s">
        <v>19447</v>
      </c>
      <c r="D744" s="150" t="s">
        <v>19449</v>
      </c>
      <c r="E744" s="150" t="s">
        <v>19707</v>
      </c>
      <c r="F744" s="150" t="s">
        <v>20565</v>
      </c>
      <c r="G744" s="150" t="s">
        <v>20566</v>
      </c>
      <c r="H744" s="150" t="s">
        <v>20888</v>
      </c>
      <c r="I744" s="150" t="s">
        <v>20910</v>
      </c>
      <c r="J744" s="150" t="s">
        <v>3877</v>
      </c>
      <c r="K744" s="150" t="s">
        <v>7921</v>
      </c>
      <c r="L744" s="150" t="s">
        <v>21143</v>
      </c>
      <c r="M744" s="150" t="str" cm="1">
        <f t="array" ref="M744">LOOKUP(2,1/(C744:L744&lt;&gt;""),C744:L744)</f>
        <v>Sorghum Straw Alkali Treated Dried</v>
      </c>
      <c r="N744" s="150"/>
      <c r="O744" s="150"/>
      <c r="P744" s="150"/>
      <c r="Q744" s="150"/>
      <c r="R744" s="150"/>
      <c r="S744" s="150"/>
      <c r="T744" s="150"/>
      <c r="U744" s="150" t="s">
        <v>3879</v>
      </c>
      <c r="V744" s="150"/>
      <c r="W744" s="150"/>
      <c r="X744" s="150"/>
      <c r="Y744" s="150"/>
      <c r="Z744" s="150"/>
      <c r="AA744" s="150"/>
      <c r="AB744" s="150"/>
      <c r="AC744" s="150"/>
      <c r="AD744" t="str">
        <f>IFERROR(IF(COUNTIF(C744:L744,"Feed Ingredient")&gt;0,INDEX(ani_diet!U:U,MATCH(M744,ani_diet!E:E,0)),""),"")</f>
        <v>Sorghum bicolor Straw</v>
      </c>
      <c r="AE744" s="129" t="str">
        <f>IF(IFERROR(IF(MATCH("Feed Ingredient", AOM[[#This Row],[L1]:[L10]],0)&gt;0, TRUE, FALSE), FALSE)=TRUE,IFERROR(VLOOKUP(M744, ani_diet!D:D, 1, FALSE), "No Match"),FALSE)</f>
        <v>No Match</v>
      </c>
    </row>
    <row r="745" spans="1:31" ht="14.5" x14ac:dyDescent="0.35">
      <c r="A745" s="150" t="s">
        <v>1485</v>
      </c>
      <c r="B745" s="150" t="s">
        <v>21144</v>
      </c>
      <c r="C745" s="150" t="s">
        <v>19447</v>
      </c>
      <c r="D745" s="150" t="s">
        <v>19449</v>
      </c>
      <c r="E745" s="150" t="s">
        <v>19707</v>
      </c>
      <c r="F745" s="150" t="s">
        <v>20565</v>
      </c>
      <c r="G745" s="150" t="s">
        <v>20566</v>
      </c>
      <c r="H745" s="150" t="s">
        <v>20888</v>
      </c>
      <c r="I745" s="150" t="s">
        <v>20910</v>
      </c>
      <c r="J745" s="150" t="s">
        <v>21145</v>
      </c>
      <c r="K745" s="150" t="s">
        <v>1485</v>
      </c>
      <c r="L745" s="150"/>
      <c r="M745" s="150" t="str" cm="1">
        <f t="array" ref="M745">LOOKUP(2,1/(C745:L745&lt;&gt;""),C745:L745)</f>
        <v>Unspecified Straw</v>
      </c>
      <c r="N745" s="150"/>
      <c r="O745" s="150" t="s">
        <v>1485</v>
      </c>
      <c r="P745" s="150" t="s">
        <v>1485</v>
      </c>
      <c r="Q745" s="150" t="s">
        <v>1485</v>
      </c>
      <c r="R745" s="150" t="s">
        <v>1485</v>
      </c>
      <c r="S745" s="150" t="s">
        <v>21146</v>
      </c>
      <c r="T745" s="150" t="s">
        <v>1485</v>
      </c>
      <c r="U745" s="150"/>
      <c r="V745" s="150" t="s">
        <v>1485</v>
      </c>
      <c r="W745" s="150" t="s">
        <v>1485</v>
      </c>
      <c r="X745" s="150" t="s">
        <v>1485</v>
      </c>
      <c r="Y745" s="150" t="s">
        <v>1485</v>
      </c>
      <c r="Z745" s="150" t="s">
        <v>1485</v>
      </c>
      <c r="AA745" s="150" t="s">
        <v>1485</v>
      </c>
      <c r="AB745" s="150" t="s">
        <v>20920</v>
      </c>
      <c r="AC745" s="150" t="s">
        <v>5904</v>
      </c>
      <c r="AD745" t="str">
        <f>IFERROR(IF(COUNTIF(C745:L745,"Feed Ingredient")&gt;0,INDEX(ani_diet!U:U,MATCH(M745,ani_diet!E:E,0)),""),"")</f>
        <v/>
      </c>
      <c r="AE745" s="129" t="str">
        <f>IF(IFERROR(IF(MATCH("Feed Ingredient", AOM[[#This Row],[L1]:[L10]],0)&gt;0, TRUE, FALSE), FALSE)=TRUE,IFERROR(VLOOKUP(M745, ani_diet!D:D, 1, FALSE), "No Match"),FALSE)</f>
        <v>Unspecified Straw</v>
      </c>
    </row>
    <row r="746" spans="1:31" ht="14.5" x14ac:dyDescent="0.35">
      <c r="A746" s="150"/>
      <c r="B746" s="150" t="s">
        <v>21147</v>
      </c>
      <c r="C746" s="150" t="s">
        <v>19447</v>
      </c>
      <c r="D746" s="150" t="s">
        <v>19449</v>
      </c>
      <c r="E746" s="150" t="s">
        <v>19707</v>
      </c>
      <c r="F746" s="150" t="s">
        <v>20565</v>
      </c>
      <c r="G746" s="150" t="s">
        <v>20566</v>
      </c>
      <c r="H746" s="150" t="s">
        <v>20888</v>
      </c>
      <c r="I746" s="150" t="s">
        <v>20910</v>
      </c>
      <c r="J746" s="150" t="s">
        <v>21148</v>
      </c>
      <c r="K746" s="150"/>
      <c r="L746" s="150"/>
      <c r="M746" s="150" t="str" cm="1">
        <f t="array" ref="M746">LOOKUP(2,1/(C746:L746&lt;&gt;""),C746:L746)</f>
        <v>Tata</v>
      </c>
      <c r="N746" s="150"/>
      <c r="O746" s="150" t="s">
        <v>1485</v>
      </c>
      <c r="P746" s="150" t="s">
        <v>1485</v>
      </c>
      <c r="Q746" s="150" t="s">
        <v>1485</v>
      </c>
      <c r="R746" s="150" t="s">
        <v>1485</v>
      </c>
      <c r="S746" s="150" t="s">
        <v>1485</v>
      </c>
      <c r="T746" s="150" t="s">
        <v>1485</v>
      </c>
      <c r="U746" s="150"/>
      <c r="V746" s="150" t="s">
        <v>1485</v>
      </c>
      <c r="W746" s="150" t="s">
        <v>1485</v>
      </c>
      <c r="X746" s="150" t="s">
        <v>1485</v>
      </c>
      <c r="Y746" s="150" t="s">
        <v>1485</v>
      </c>
      <c r="Z746" s="150" t="s">
        <v>1485</v>
      </c>
      <c r="AA746" s="150" t="s">
        <v>1485</v>
      </c>
      <c r="AB746" s="150" t="s">
        <v>1485</v>
      </c>
      <c r="AC746" s="150" t="s">
        <v>21149</v>
      </c>
      <c r="AD746" t="str">
        <f>IFERROR(IF(COUNTIF(C746:L746,"Feed Ingredient")&gt;0,INDEX(ani_diet!U:U,MATCH(M746,ani_diet!E:E,0)),""),"")</f>
        <v/>
      </c>
      <c r="AE746" s="129" t="str">
        <f>IF(IFERROR(IF(MATCH("Feed Ingredient", AOM[[#This Row],[L1]:[L10]],0)&gt;0, TRUE, FALSE), FALSE)=TRUE,IFERROR(VLOOKUP(M746, ani_diet!D:D, 1, FALSE), "No Match"),FALSE)</f>
        <v>Tata</v>
      </c>
    </row>
    <row r="747" spans="1:31" ht="14.5" x14ac:dyDescent="0.35">
      <c r="A747" s="150" t="s">
        <v>1485</v>
      </c>
      <c r="B747" s="150" t="s">
        <v>21150</v>
      </c>
      <c r="C747" s="150" t="s">
        <v>19447</v>
      </c>
      <c r="D747" s="150" t="s">
        <v>19449</v>
      </c>
      <c r="E747" s="150" t="s">
        <v>19707</v>
      </c>
      <c r="F747" s="150" t="s">
        <v>20565</v>
      </c>
      <c r="G747" s="150" t="s">
        <v>20566</v>
      </c>
      <c r="H747" s="150" t="s">
        <v>20888</v>
      </c>
      <c r="I747" s="150" t="s">
        <v>20910</v>
      </c>
      <c r="J747" s="150" t="s">
        <v>21148</v>
      </c>
      <c r="K747" s="150" t="s">
        <v>21151</v>
      </c>
      <c r="L747" s="150"/>
      <c r="M747" s="150" t="str" cm="1">
        <f t="array" ref="M747">LOOKUP(2,1/(C747:L747&lt;&gt;""),C747:L747)</f>
        <v>Tata Dried</v>
      </c>
      <c r="N747" s="150"/>
      <c r="O747" s="150" t="s">
        <v>1485</v>
      </c>
      <c r="P747" s="150" t="s">
        <v>1485</v>
      </c>
      <c r="Q747" s="150" t="s">
        <v>1485</v>
      </c>
      <c r="R747" s="150" t="s">
        <v>1485</v>
      </c>
      <c r="S747" s="150" t="s">
        <v>1485</v>
      </c>
      <c r="T747" s="150" t="s">
        <v>1485</v>
      </c>
      <c r="U747" s="150"/>
      <c r="V747" s="150" t="s">
        <v>1485</v>
      </c>
      <c r="W747" s="150" t="s">
        <v>1485</v>
      </c>
      <c r="X747" s="150" t="s">
        <v>1485</v>
      </c>
      <c r="Y747" s="150" t="s">
        <v>1485</v>
      </c>
      <c r="Z747" s="150" t="s">
        <v>1485</v>
      </c>
      <c r="AA747" s="150" t="s">
        <v>1485</v>
      </c>
      <c r="AB747" s="150" t="s">
        <v>1485</v>
      </c>
      <c r="AC747" s="150" t="s">
        <v>21149</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ht="14.5" x14ac:dyDescent="0.35">
      <c r="A748" s="169"/>
      <c r="B748" s="150" t="s">
        <v>28908</v>
      </c>
      <c r="C748" s="150" t="s">
        <v>19447</v>
      </c>
      <c r="D748" s="150" t="s">
        <v>19449</v>
      </c>
      <c r="E748" s="150" t="s">
        <v>19707</v>
      </c>
      <c r="F748" s="150" t="s">
        <v>20565</v>
      </c>
      <c r="G748" s="150" t="s">
        <v>20566</v>
      </c>
      <c r="H748" s="150" t="s">
        <v>20888</v>
      </c>
      <c r="I748" s="150" t="s">
        <v>20910</v>
      </c>
      <c r="J748" s="150" t="s">
        <v>3884</v>
      </c>
      <c r="K748" s="150" t="s">
        <v>18776</v>
      </c>
      <c r="L748" s="169"/>
      <c r="M748" s="150" t="str" cm="1">
        <f t="array" ref="M748">LOOKUP(2,1/(C748:L748&lt;&gt;""),C748:L748)</f>
        <v>Teff Straw</v>
      </c>
      <c r="N748" s="169"/>
      <c r="O748" s="169"/>
      <c r="P748" s="169"/>
      <c r="Q748" s="169"/>
      <c r="R748" s="169"/>
      <c r="S748" s="169"/>
      <c r="T748" s="169"/>
      <c r="U748" s="169"/>
      <c r="V748" s="169"/>
      <c r="W748" s="169"/>
      <c r="X748" s="169"/>
      <c r="Y748" s="169"/>
      <c r="Z748" s="169"/>
      <c r="AA748" s="169"/>
      <c r="AB748" s="169"/>
      <c r="AC748" s="169"/>
      <c r="AD748" s="166" t="str">
        <f>IFERROR(IF(COUNTIF(C748:L748,"Feed Ingredient")&gt;0,INDEX(ani_diet!U:U,MATCH(M748,ani_diet!E:E,0)),""),"")</f>
        <v/>
      </c>
      <c r="AE748" s="167" t="str">
        <f>IF(IFERROR(IF(MATCH("Feed Ingredient", AOM[[#This Row],[L1]:[L10]],0)&gt;0, TRUE, FALSE), FALSE)=TRUE,IFERROR(VLOOKUP(M748, ani_diet!D:D, 1, FALSE), "No Match"),FALSE)</f>
        <v>Teff Straw</v>
      </c>
    </row>
    <row r="749" spans="1:31" ht="14.5" x14ac:dyDescent="0.35">
      <c r="A749" s="150" t="s">
        <v>1485</v>
      </c>
      <c r="B749" s="150" t="s">
        <v>21152</v>
      </c>
      <c r="C749" s="150" t="s">
        <v>19447</v>
      </c>
      <c r="D749" s="150" t="s">
        <v>19449</v>
      </c>
      <c r="E749" s="150" t="s">
        <v>19707</v>
      </c>
      <c r="F749" s="150" t="s">
        <v>20565</v>
      </c>
      <c r="G749" s="150" t="s">
        <v>20566</v>
      </c>
      <c r="H749" s="150" t="s">
        <v>20888</v>
      </c>
      <c r="I749" s="150" t="s">
        <v>20910</v>
      </c>
      <c r="J749" s="150" t="s">
        <v>3884</v>
      </c>
      <c r="K749" s="150" t="s">
        <v>18776</v>
      </c>
      <c r="L749" s="150" t="s">
        <v>21153</v>
      </c>
      <c r="M749" s="150" t="str" cm="1">
        <f t="array" ref="M749">LOOKUP(2,1/(C749:L749&lt;&gt;""),C749:L749)</f>
        <v>Teff Straw Crushed</v>
      </c>
      <c r="N749" s="150"/>
      <c r="O749" s="150" t="s">
        <v>1485</v>
      </c>
      <c r="P749" s="150" t="s">
        <v>1485</v>
      </c>
      <c r="Q749" s="150" t="s">
        <v>1485</v>
      </c>
      <c r="R749" s="150" t="s">
        <v>1485</v>
      </c>
      <c r="S749" s="150" t="s">
        <v>1485</v>
      </c>
      <c r="T749" s="150" t="s">
        <v>1485</v>
      </c>
      <c r="U749" s="150" t="s">
        <v>3886</v>
      </c>
      <c r="V749" s="150" t="s">
        <v>1485</v>
      </c>
      <c r="W749" s="150" t="s">
        <v>1485</v>
      </c>
      <c r="X749" s="150" t="s">
        <v>1485</v>
      </c>
      <c r="Y749" s="150" t="s">
        <v>1485</v>
      </c>
      <c r="Z749" s="150" t="s">
        <v>1485</v>
      </c>
      <c r="AA749" s="150" t="s">
        <v>1485</v>
      </c>
      <c r="AB749" s="150" t="s">
        <v>1485</v>
      </c>
      <c r="AC749" s="150"/>
      <c r="AD749" t="str">
        <f>IFERROR(IF(COUNTIF(C749:L749,"Feed Ingredient")&gt;0,INDEX(ani_diet!U:U,MATCH(M749,ani_diet!E:E,0)),""),"")</f>
        <v>Eragrostis tef Straw</v>
      </c>
      <c r="AE749" s="129" t="str">
        <f>IF(IFERROR(IF(MATCH("Feed Ingredient", AOM[[#This Row],[L1]:[L10]],0)&gt;0, TRUE, FALSE), FALSE)=TRUE,IFERROR(VLOOKUP(M749, ani_diet!D:D, 1, FALSE), "No Match"),FALSE)</f>
        <v>No Match</v>
      </c>
    </row>
    <row r="750" spans="1:31" ht="14.5" x14ac:dyDescent="0.35">
      <c r="A750" s="160"/>
      <c r="B750" s="161" t="s">
        <v>21154</v>
      </c>
      <c r="C750" s="161" t="s">
        <v>19447</v>
      </c>
      <c r="D750" s="161" t="s">
        <v>19449</v>
      </c>
      <c r="E750" s="161" t="s">
        <v>19707</v>
      </c>
      <c r="F750" s="161" t="s">
        <v>20565</v>
      </c>
      <c r="G750" s="161" t="s">
        <v>20566</v>
      </c>
      <c r="H750" s="161" t="s">
        <v>20888</v>
      </c>
      <c r="I750" s="161" t="s">
        <v>20910</v>
      </c>
      <c r="J750" s="161" t="s">
        <v>3884</v>
      </c>
      <c r="K750" s="161" t="s">
        <v>18776</v>
      </c>
      <c r="L750" s="161"/>
      <c r="M750" s="150" t="str" cm="1">
        <f t="array" ref="M750">LOOKUP(2,1/(C750:L750&lt;&gt;""),C750:L750)</f>
        <v>Teff Straw</v>
      </c>
      <c r="N750" s="161"/>
      <c r="O750" s="161"/>
      <c r="P750" s="161"/>
      <c r="Q750" s="161"/>
      <c r="R750" s="161"/>
      <c r="S750" s="161"/>
      <c r="T750" s="161"/>
      <c r="U750" s="161" t="s">
        <v>3886</v>
      </c>
      <c r="V750" s="161"/>
      <c r="W750" s="161"/>
      <c r="X750" s="161"/>
      <c r="Y750" s="161"/>
      <c r="Z750" s="161"/>
      <c r="AA750" s="161"/>
      <c r="AB750" s="161"/>
      <c r="AC750" s="161"/>
      <c r="AD750" s="162" t="s">
        <v>21155</v>
      </c>
      <c r="AE750" s="163" t="s">
        <v>3683</v>
      </c>
    </row>
    <row r="751" spans="1:31" ht="14.5" x14ac:dyDescent="0.35">
      <c r="A751" s="150" t="s">
        <v>1485</v>
      </c>
      <c r="B751" s="150" t="s">
        <v>21156</v>
      </c>
      <c r="C751" s="150" t="s">
        <v>19447</v>
      </c>
      <c r="D751" s="150" t="s">
        <v>19449</v>
      </c>
      <c r="E751" s="150" t="s">
        <v>19707</v>
      </c>
      <c r="F751" s="150" t="s">
        <v>20565</v>
      </c>
      <c r="G751" s="150" t="s">
        <v>20566</v>
      </c>
      <c r="H751" s="150" t="s">
        <v>20888</v>
      </c>
      <c r="I751" s="150" t="s">
        <v>20910</v>
      </c>
      <c r="J751" s="150" t="s">
        <v>21157</v>
      </c>
      <c r="K751" s="150" t="s">
        <v>1485</v>
      </c>
      <c r="L751" s="150"/>
      <c r="M751" s="150" t="str" cm="1">
        <f t="array" ref="M751">LOOKUP(2,1/(C751:L751&lt;&gt;""),C751:L751)</f>
        <v>Unspecified Silage</v>
      </c>
      <c r="N751" s="150"/>
      <c r="O751" s="150" t="s">
        <v>1485</v>
      </c>
      <c r="P751" s="150" t="s">
        <v>1485</v>
      </c>
      <c r="Q751" s="150" t="s">
        <v>1485</v>
      </c>
      <c r="R751" s="150" t="s">
        <v>1485</v>
      </c>
      <c r="S751" s="150" t="s">
        <v>1485</v>
      </c>
      <c r="T751" s="150" t="s">
        <v>1485</v>
      </c>
      <c r="U751" s="150"/>
      <c r="V751" s="150" t="s">
        <v>1485</v>
      </c>
      <c r="W751" s="150" t="s">
        <v>1485</v>
      </c>
      <c r="X751" s="150" t="s">
        <v>1485</v>
      </c>
      <c r="Y751" s="150" t="s">
        <v>1485</v>
      </c>
      <c r="Z751" s="150" t="s">
        <v>1485</v>
      </c>
      <c r="AA751" s="150" t="s">
        <v>1485</v>
      </c>
      <c r="AB751" s="150" t="s">
        <v>1485</v>
      </c>
      <c r="AC751" s="150" t="s">
        <v>1485</v>
      </c>
      <c r="AD751" t="str">
        <f>IFERROR(IF(COUNTIF(C751:L751,"Feed Ingredient")&gt;0,INDEX(ani_diet!U:U,MATCH(M751,ani_diet!E:E,0)),""),"")</f>
        <v/>
      </c>
      <c r="AE751" s="129" t="str">
        <f>IF(IFERROR(IF(MATCH("Feed Ingredient", AOM[[#This Row],[L1]:[L10]],0)&gt;0, TRUE, FALSE), FALSE)=TRUE,IFERROR(VLOOKUP(M751, ani_diet!D:D, 1, FALSE), "No Match"),FALSE)</f>
        <v>No Match</v>
      </c>
    </row>
    <row r="752" spans="1:31" ht="14.5" x14ac:dyDescent="0.35">
      <c r="A752" s="150" t="s">
        <v>1485</v>
      </c>
      <c r="B752" s="150" t="s">
        <v>21158</v>
      </c>
      <c r="C752" s="150" t="s">
        <v>19447</v>
      </c>
      <c r="D752" s="150" t="s">
        <v>19449</v>
      </c>
      <c r="E752" s="150" t="s">
        <v>19707</v>
      </c>
      <c r="F752" s="150" t="s">
        <v>20565</v>
      </c>
      <c r="G752" s="150" t="s">
        <v>20566</v>
      </c>
      <c r="H752" s="150" t="s">
        <v>20888</v>
      </c>
      <c r="I752" s="150" t="s">
        <v>20910</v>
      </c>
      <c r="J752" s="150" t="s">
        <v>3897</v>
      </c>
      <c r="K752" s="150" t="s">
        <v>7938</v>
      </c>
      <c r="L752" s="150" t="s">
        <v>21159</v>
      </c>
      <c r="M752" s="150" t="str" cm="1">
        <f t="array" ref="M752">LOOKUP(2,1/(C752:L752&lt;&gt;""),C752:L752)</f>
        <v>Wheat Bran Ground</v>
      </c>
      <c r="N752" s="150" t="s">
        <v>21160</v>
      </c>
      <c r="O752" s="150" t="s">
        <v>1485</v>
      </c>
      <c r="P752" s="150" t="s">
        <v>1485</v>
      </c>
      <c r="Q752" s="150" t="s">
        <v>1485</v>
      </c>
      <c r="R752" s="150" t="s">
        <v>1485</v>
      </c>
      <c r="S752" s="150" t="s">
        <v>21161</v>
      </c>
      <c r="T752" s="150" t="s">
        <v>1485</v>
      </c>
      <c r="U752" s="150" t="s">
        <v>3899</v>
      </c>
      <c r="V752" s="150" t="s">
        <v>21162</v>
      </c>
      <c r="W752" s="150" t="s">
        <v>1485</v>
      </c>
      <c r="X752" s="150" t="s">
        <v>1485</v>
      </c>
      <c r="Y752" s="150" t="s">
        <v>1485</v>
      </c>
      <c r="Z752" s="150" t="s">
        <v>1485</v>
      </c>
      <c r="AA752" s="150" t="s">
        <v>1485</v>
      </c>
      <c r="AB752" s="150" t="s">
        <v>21163</v>
      </c>
      <c r="AC752" s="150" t="s">
        <v>7938</v>
      </c>
      <c r="AD752" t="str">
        <f>IFERROR(IF(COUNTIF(C752:L752,"Feed Ingredient")&gt;0,INDEX(ani_diet!U:U,MATCH(M752,ani_diet!E:E,0)),""),"")</f>
        <v>Triticum aestivum Bran</v>
      </c>
      <c r="AE752" s="129" t="str">
        <f>IF(IFERROR(IF(MATCH("Feed Ingredient", AOM[[#This Row],[L1]:[L10]],0)&gt;0, TRUE, FALSE), FALSE)=TRUE,IFERROR(VLOOKUP(M752, ani_diet!D:D, 1, FALSE), "No Match"),FALSE)</f>
        <v>No Match</v>
      </c>
    </row>
    <row r="753" spans="1:31" ht="14.5" x14ac:dyDescent="0.35">
      <c r="A753" s="150" t="s">
        <v>1485</v>
      </c>
      <c r="B753" s="150" t="s">
        <v>21164</v>
      </c>
      <c r="C753" s="150" t="s">
        <v>19447</v>
      </c>
      <c r="D753" s="150" t="s">
        <v>19449</v>
      </c>
      <c r="E753" s="150" t="s">
        <v>19707</v>
      </c>
      <c r="F753" s="150" t="s">
        <v>20565</v>
      </c>
      <c r="G753" s="150" t="s">
        <v>20566</v>
      </c>
      <c r="H753" s="150" t="s">
        <v>20888</v>
      </c>
      <c r="I753" s="150" t="s">
        <v>20910</v>
      </c>
      <c r="J753" s="150" t="s">
        <v>3897</v>
      </c>
      <c r="K753" s="150" t="s">
        <v>7938</v>
      </c>
      <c r="L753" s="150" t="s">
        <v>21165</v>
      </c>
      <c r="M753" s="150" t="str" cm="1">
        <f t="array" ref="M753">LOOKUP(2,1/(C753:L753&lt;&gt;""),C753:L753)</f>
        <v>Wheat Bran Remoulage</v>
      </c>
      <c r="N753" s="150"/>
      <c r="O753" s="150" t="s">
        <v>1485</v>
      </c>
      <c r="P753" s="150" t="s">
        <v>1485</v>
      </c>
      <c r="Q753" s="150" t="s">
        <v>1485</v>
      </c>
      <c r="R753" s="150" t="s">
        <v>1485</v>
      </c>
      <c r="S753" s="150" t="s">
        <v>21161</v>
      </c>
      <c r="T753" s="150" t="s">
        <v>1485</v>
      </c>
      <c r="U753" s="150" t="s">
        <v>3899</v>
      </c>
      <c r="V753" s="150" t="s">
        <v>21162</v>
      </c>
      <c r="W753" s="150" t="s">
        <v>1485</v>
      </c>
      <c r="X753" s="150" t="s">
        <v>1485</v>
      </c>
      <c r="Y753" s="150" t="s">
        <v>1485</v>
      </c>
      <c r="Z753" s="150" t="s">
        <v>1485</v>
      </c>
      <c r="AA753" s="150" t="s">
        <v>1485</v>
      </c>
      <c r="AB753" s="150" t="s">
        <v>21163</v>
      </c>
      <c r="AC753" s="150" t="s">
        <v>21165</v>
      </c>
      <c r="AD753" t="str">
        <f>IFERROR(IF(COUNTIF(C753:L753,"Feed Ingredient")&gt;0,INDEX(ani_diet!U:U,MATCH(M753,ani_diet!E:E,0)),""),"")</f>
        <v/>
      </c>
      <c r="AE753" s="129" t="str">
        <f>IF(IFERROR(IF(MATCH("Feed Ingredient", AOM[[#This Row],[L1]:[L10]],0)&gt;0, TRUE, FALSE), FALSE)=TRUE,IFERROR(VLOOKUP(M753, ani_diet!D:D, 1, FALSE), "No Match"),FALSE)</f>
        <v>No Match</v>
      </c>
    </row>
    <row r="754" spans="1:31" ht="14.5" x14ac:dyDescent="0.35">
      <c r="A754" s="150" t="s">
        <v>1485</v>
      </c>
      <c r="B754" s="150" t="s">
        <v>21166</v>
      </c>
      <c r="C754" s="150" t="s">
        <v>19447</v>
      </c>
      <c r="D754" s="150" t="s">
        <v>19449</v>
      </c>
      <c r="E754" s="150" t="s">
        <v>19707</v>
      </c>
      <c r="F754" s="150" t="s">
        <v>20565</v>
      </c>
      <c r="G754" s="150" t="s">
        <v>20566</v>
      </c>
      <c r="H754" s="150" t="s">
        <v>20888</v>
      </c>
      <c r="I754" s="150" t="s">
        <v>20910</v>
      </c>
      <c r="J754" s="150" t="s">
        <v>3897</v>
      </c>
      <c r="K754" s="150" t="s">
        <v>7938</v>
      </c>
      <c r="L754" s="150"/>
      <c r="M754" s="150" t="str" cm="1">
        <f t="array" ref="M754">LOOKUP(2,1/(C754:L754&lt;&gt;""),C754:L754)</f>
        <v>Wheat Bran</v>
      </c>
      <c r="N754" s="150" t="s">
        <v>21167</v>
      </c>
      <c r="O754" s="150" t="s">
        <v>1485</v>
      </c>
      <c r="P754" s="150" t="s">
        <v>1485</v>
      </c>
      <c r="Q754" s="150" t="s">
        <v>1485</v>
      </c>
      <c r="R754" s="150" t="s">
        <v>1485</v>
      </c>
      <c r="S754" s="150" t="s">
        <v>21161</v>
      </c>
      <c r="T754" s="150" t="s">
        <v>1485</v>
      </c>
      <c r="U754" s="150" t="s">
        <v>3899</v>
      </c>
      <c r="V754" s="150" t="s">
        <v>21162</v>
      </c>
      <c r="W754" s="150" t="s">
        <v>1485</v>
      </c>
      <c r="X754" s="150" t="s">
        <v>1485</v>
      </c>
      <c r="Y754" s="150" t="s">
        <v>1485</v>
      </c>
      <c r="Z754" s="150" t="s">
        <v>1485</v>
      </c>
      <c r="AA754" s="150" t="s">
        <v>1485</v>
      </c>
      <c r="AB754" s="150" t="s">
        <v>21163</v>
      </c>
      <c r="AC754" s="150" t="s">
        <v>7938</v>
      </c>
      <c r="AD754" t="str">
        <f>IFERROR(IF(COUNTIF(C754:L754,"Feed Ingredient")&gt;0,INDEX(ani_diet!U:U,MATCH(M754,ani_diet!E:E,0)),""),"")</f>
        <v>Triticum aestivum Bran</v>
      </c>
      <c r="AE754" s="129" t="str">
        <f>IF(IFERROR(IF(MATCH("Feed Ingredient", AOM[[#This Row],[L1]:[L10]],0)&gt;0, TRUE, FALSE), FALSE)=TRUE,IFERROR(VLOOKUP(M754, ani_diet!D:D, 1, FALSE), "No Match"),FALSE)</f>
        <v>Wheat Bran</v>
      </c>
    </row>
    <row r="755" spans="1:31" ht="14.5" x14ac:dyDescent="0.35">
      <c r="A755" s="150" t="s">
        <v>1485</v>
      </c>
      <c r="B755" s="150" t="s">
        <v>21168</v>
      </c>
      <c r="C755" s="150" t="s">
        <v>19447</v>
      </c>
      <c r="D755" s="150" t="s">
        <v>19449</v>
      </c>
      <c r="E755" s="150" t="s">
        <v>19707</v>
      </c>
      <c r="F755" s="150" t="s">
        <v>20565</v>
      </c>
      <c r="G755" s="150" t="s">
        <v>20566</v>
      </c>
      <c r="H755" s="150" t="s">
        <v>20888</v>
      </c>
      <c r="I755" s="150" t="s">
        <v>20910</v>
      </c>
      <c r="J755" s="150" t="s">
        <v>3897</v>
      </c>
      <c r="K755" s="150" t="s">
        <v>21169</v>
      </c>
      <c r="L755" s="150"/>
      <c r="M755" s="150" t="str" cm="1">
        <f t="array" ref="M755">LOOKUP(2,1/(C755:L755&lt;&gt;""),C755:L755)</f>
        <v>Wheat Dried</v>
      </c>
      <c r="N755" s="150" t="s">
        <v>21170</v>
      </c>
      <c r="O755" s="150" t="s">
        <v>1485</v>
      </c>
      <c r="P755" s="150" t="s">
        <v>1485</v>
      </c>
      <c r="Q755" s="150" t="s">
        <v>1485</v>
      </c>
      <c r="R755" s="150" t="s">
        <v>1485</v>
      </c>
      <c r="S755" s="150" t="s">
        <v>21171</v>
      </c>
      <c r="T755" s="150" t="s">
        <v>1485</v>
      </c>
      <c r="U755" s="150" t="s">
        <v>3899</v>
      </c>
      <c r="V755" s="150" t="s">
        <v>21162</v>
      </c>
      <c r="W755" s="150" t="s">
        <v>1485</v>
      </c>
      <c r="X755" s="150" t="s">
        <v>1485</v>
      </c>
      <c r="Y755" s="150" t="s">
        <v>1485</v>
      </c>
      <c r="Z755" s="150" t="s">
        <v>1485</v>
      </c>
      <c r="AA755" s="150" t="s">
        <v>1485</v>
      </c>
      <c r="AB755" s="150" t="s">
        <v>21172</v>
      </c>
      <c r="AC755" s="150" t="s">
        <v>21170</v>
      </c>
      <c r="AD755" t="str">
        <f>IFERROR(IF(COUNTIF(C755:L755,"Feed Ingredient")&gt;0,INDEX(ani_diet!U:U,MATCH(M755,ani_diet!E:E,0)),""),"")</f>
        <v>Triticum aestivum</v>
      </c>
      <c r="AE755" s="129" t="str">
        <f>IF(IFERROR(IF(MATCH("Feed Ingredient", AOM[[#This Row],[L1]:[L10]],0)&gt;0, TRUE, FALSE), FALSE)=TRUE,IFERROR(VLOOKUP(M755, ani_diet!D:D, 1, FALSE), "No Match"),FALSE)</f>
        <v>No Match</v>
      </c>
    </row>
    <row r="756" spans="1:31" ht="14.5" x14ac:dyDescent="0.35">
      <c r="A756" s="150" t="s">
        <v>1485</v>
      </c>
      <c r="B756" s="150" t="s">
        <v>21173</v>
      </c>
      <c r="C756" s="150" t="s">
        <v>19447</v>
      </c>
      <c r="D756" s="150" t="s">
        <v>19449</v>
      </c>
      <c r="E756" s="150" t="s">
        <v>19707</v>
      </c>
      <c r="F756" s="150" t="s">
        <v>20565</v>
      </c>
      <c r="G756" s="150" t="s">
        <v>20566</v>
      </c>
      <c r="H756" s="150" t="s">
        <v>20888</v>
      </c>
      <c r="I756" s="150" t="s">
        <v>20910</v>
      </c>
      <c r="J756" s="150" t="s">
        <v>3897</v>
      </c>
      <c r="K756" s="150" t="s">
        <v>21174</v>
      </c>
      <c r="L756" s="150" t="s">
        <v>21175</v>
      </c>
      <c r="M756" s="150" t="str" cm="1">
        <f t="array" ref="M756">LOOKUP(2,1/(C756:L756&lt;&gt;""),C756:L756)</f>
        <v>Wheat Ground Remoulage</v>
      </c>
      <c r="N756" s="150" t="s">
        <v>21176</v>
      </c>
      <c r="O756" s="150" t="s">
        <v>1485</v>
      </c>
      <c r="P756" s="150" t="s">
        <v>1485</v>
      </c>
      <c r="Q756" s="150" t="s">
        <v>1485</v>
      </c>
      <c r="R756" s="150" t="s">
        <v>1485</v>
      </c>
      <c r="S756" s="150" t="s">
        <v>1485</v>
      </c>
      <c r="T756" s="150" t="s">
        <v>1485</v>
      </c>
      <c r="U756" s="150" t="s">
        <v>3899</v>
      </c>
      <c r="V756" s="150" t="s">
        <v>21162</v>
      </c>
      <c r="W756" s="150" t="s">
        <v>1485</v>
      </c>
      <c r="X756" s="150" t="s">
        <v>1485</v>
      </c>
      <c r="Y756" s="150" t="s">
        <v>1485</v>
      </c>
      <c r="Z756" s="150" t="s">
        <v>1485</v>
      </c>
      <c r="AA756" s="150" t="s">
        <v>1485</v>
      </c>
      <c r="AB756" s="150" t="s">
        <v>21177</v>
      </c>
      <c r="AC756" s="150" t="s">
        <v>21178</v>
      </c>
      <c r="AD756" t="str">
        <f>IFERROR(IF(COUNTIF(C756:L756,"Feed Ingredient")&gt;0,INDEX(ani_diet!U:U,MATCH(M756,ani_diet!E:E,0)),""),"")</f>
        <v>Triticum aestivum</v>
      </c>
      <c r="AE756" s="129" t="str">
        <f>IF(IFERROR(IF(MATCH("Feed Ingredient", AOM[[#This Row],[L1]:[L10]],0)&gt;0, TRUE, FALSE), FALSE)=TRUE,IFERROR(VLOOKUP(M756, ani_diet!D:D, 1, FALSE), "No Match"),FALSE)</f>
        <v>No Match</v>
      </c>
    </row>
    <row r="757" spans="1:31" ht="14.5" x14ac:dyDescent="0.35">
      <c r="A757" s="150" t="s">
        <v>1485</v>
      </c>
      <c r="B757" s="150" t="s">
        <v>21179</v>
      </c>
      <c r="C757" s="150" t="s">
        <v>19447</v>
      </c>
      <c r="D757" s="150" t="s">
        <v>19449</v>
      </c>
      <c r="E757" s="150" t="s">
        <v>19707</v>
      </c>
      <c r="F757" s="150" t="s">
        <v>20565</v>
      </c>
      <c r="G757" s="150" t="s">
        <v>20566</v>
      </c>
      <c r="H757" s="150" t="s">
        <v>20888</v>
      </c>
      <c r="I757" s="150" t="s">
        <v>20910</v>
      </c>
      <c r="J757" s="150" t="s">
        <v>3897</v>
      </c>
      <c r="K757" s="150" t="s">
        <v>21180</v>
      </c>
      <c r="L757" s="150" t="s">
        <v>21181</v>
      </c>
      <c r="M757" s="150" t="str" cm="1">
        <f t="array" ref="M757">LOOKUP(2,1/(C757:L757&lt;&gt;""),C757:L757)</f>
        <v>Wheat Offal Ground</v>
      </c>
      <c r="N757" s="150" t="s">
        <v>21182</v>
      </c>
      <c r="O757" s="150" t="s">
        <v>1485</v>
      </c>
      <c r="P757" s="150" t="s">
        <v>1485</v>
      </c>
      <c r="Q757" s="150" t="s">
        <v>1485</v>
      </c>
      <c r="R757" s="150" t="s">
        <v>1485</v>
      </c>
      <c r="S757" s="150" t="s">
        <v>1485</v>
      </c>
      <c r="T757" s="150" t="s">
        <v>1485</v>
      </c>
      <c r="U757" s="150" t="s">
        <v>3899</v>
      </c>
      <c r="V757" s="150" t="s">
        <v>21162</v>
      </c>
      <c r="W757" s="150" t="s">
        <v>1485</v>
      </c>
      <c r="X757" s="150" t="s">
        <v>1485</v>
      </c>
      <c r="Y757" s="150" t="s">
        <v>1485</v>
      </c>
      <c r="Z757" s="150" t="s">
        <v>1485</v>
      </c>
      <c r="AA757" s="150" t="s">
        <v>1485</v>
      </c>
      <c r="AB757" s="150" t="s">
        <v>1485</v>
      </c>
      <c r="AC757" s="150" t="s">
        <v>21180</v>
      </c>
      <c r="AD757" t="str">
        <f>IFERROR(IF(COUNTIF(C757:L757,"Feed Ingredient")&gt;0,INDEX(ani_diet!U:U,MATCH(M757,ani_diet!E:E,0)),""),"")</f>
        <v>Triticum aestivum Offal</v>
      </c>
      <c r="AE757" s="129" t="str">
        <f>IF(IFERROR(IF(MATCH("Feed Ingredient", AOM[[#This Row],[L1]:[L10]],0)&gt;0, TRUE, FALSE), FALSE)=TRUE,IFERROR(VLOOKUP(M757, ani_diet!D:D, 1, FALSE), "No Match"),FALSE)</f>
        <v>No Match</v>
      </c>
    </row>
    <row r="758" spans="1:31" ht="14.5" x14ac:dyDescent="0.35">
      <c r="A758" s="150" t="s">
        <v>1485</v>
      </c>
      <c r="B758" s="150" t="s">
        <v>21183</v>
      </c>
      <c r="C758" s="150" t="s">
        <v>19447</v>
      </c>
      <c r="D758" s="150" t="s">
        <v>19449</v>
      </c>
      <c r="E758" s="150" t="s">
        <v>19707</v>
      </c>
      <c r="F758" s="150" t="s">
        <v>20565</v>
      </c>
      <c r="G758" s="150" t="s">
        <v>20566</v>
      </c>
      <c r="H758" s="150" t="s">
        <v>20888</v>
      </c>
      <c r="I758" s="150" t="s">
        <v>20910</v>
      </c>
      <c r="J758" s="150" t="s">
        <v>3897</v>
      </c>
      <c r="K758" s="150" t="s">
        <v>21180</v>
      </c>
      <c r="L758" s="150"/>
      <c r="M758" s="150" t="str" cm="1">
        <f t="array" ref="M758">LOOKUP(2,1/(C758:L758&lt;&gt;""),C758:L758)</f>
        <v>Wheat Offal</v>
      </c>
      <c r="N758" s="150"/>
      <c r="O758" s="150" t="s">
        <v>1485</v>
      </c>
      <c r="P758" s="150" t="s">
        <v>1485</v>
      </c>
      <c r="Q758" s="150" t="s">
        <v>1485</v>
      </c>
      <c r="R758" s="150" t="s">
        <v>1485</v>
      </c>
      <c r="S758" s="150" t="s">
        <v>1485</v>
      </c>
      <c r="T758" s="150" t="s">
        <v>1485</v>
      </c>
      <c r="U758" s="150" t="s">
        <v>3899</v>
      </c>
      <c r="V758" s="150" t="s">
        <v>21162</v>
      </c>
      <c r="W758" s="150" t="s">
        <v>1485</v>
      </c>
      <c r="X758" s="150" t="s">
        <v>1485</v>
      </c>
      <c r="Y758" s="150" t="s">
        <v>1485</v>
      </c>
      <c r="Z758" s="150" t="s">
        <v>1485</v>
      </c>
      <c r="AA758" s="150" t="s">
        <v>1485</v>
      </c>
      <c r="AB758" s="150" t="s">
        <v>1485</v>
      </c>
      <c r="AC758" s="150" t="s">
        <v>21180</v>
      </c>
      <c r="AD758" t="str">
        <f>IFERROR(IF(COUNTIF(C758:L758,"Feed Ingredient")&gt;0,INDEX(ani_diet!U:U,MATCH(M758,ani_diet!E:E,0)),""),"")</f>
        <v>Triticum aestivum Offal</v>
      </c>
      <c r="AE758" s="129" t="str">
        <f>IF(IFERROR(IF(MATCH("Feed Ingredient", AOM[[#This Row],[L1]:[L10]],0)&gt;0, TRUE, FALSE), FALSE)=TRUE,IFERROR(VLOOKUP(M758, ani_diet!D:D, 1, FALSE), "No Match"),FALSE)</f>
        <v>Wheat Offal</v>
      </c>
    </row>
    <row r="759" spans="1:31" ht="14.5" x14ac:dyDescent="0.35">
      <c r="A759" s="150" t="s">
        <v>1485</v>
      </c>
      <c r="B759" s="150" t="s">
        <v>21184</v>
      </c>
      <c r="C759" s="150" t="s">
        <v>19447</v>
      </c>
      <c r="D759" s="150" t="s">
        <v>19449</v>
      </c>
      <c r="E759" s="150" t="s">
        <v>19707</v>
      </c>
      <c r="F759" s="150" t="s">
        <v>20565</v>
      </c>
      <c r="G759" s="150" t="s">
        <v>20566</v>
      </c>
      <c r="H759" s="150" t="s">
        <v>20888</v>
      </c>
      <c r="I759" s="150" t="s">
        <v>20910</v>
      </c>
      <c r="J759" s="150" t="s">
        <v>3897</v>
      </c>
      <c r="K759" s="150" t="s">
        <v>21185</v>
      </c>
      <c r="L759" s="150"/>
      <c r="M759" s="150" t="str" cm="1">
        <f t="array" ref="M759">LOOKUP(2,1/(C759:L759&lt;&gt;""),C759:L759)</f>
        <v>Wheat Shorts</v>
      </c>
      <c r="N759" s="150"/>
      <c r="O759" s="150" t="s">
        <v>1485</v>
      </c>
      <c r="P759" s="150" t="s">
        <v>1485</v>
      </c>
      <c r="Q759" s="150" t="s">
        <v>1485</v>
      </c>
      <c r="R759" s="150" t="s">
        <v>1485</v>
      </c>
      <c r="S759" s="150" t="s">
        <v>1485</v>
      </c>
      <c r="T759" s="150" t="s">
        <v>1485</v>
      </c>
      <c r="U759" s="150" t="s">
        <v>3899</v>
      </c>
      <c r="V759" s="150" t="s">
        <v>21162</v>
      </c>
      <c r="W759" s="150" t="s">
        <v>1485</v>
      </c>
      <c r="X759" s="150" t="s">
        <v>1485</v>
      </c>
      <c r="Y759" s="150" t="s">
        <v>1485</v>
      </c>
      <c r="Z759" s="150" t="s">
        <v>1485</v>
      </c>
      <c r="AA759" s="150" t="s">
        <v>1485</v>
      </c>
      <c r="AB759" s="150" t="s">
        <v>1485</v>
      </c>
      <c r="AC759" s="150" t="s">
        <v>21186</v>
      </c>
      <c r="AD759" t="str">
        <f>IFERROR(IF(COUNTIF(C759:L759,"Feed Ingredient")&gt;0,INDEX(ani_diet!U:U,MATCH(M759,ani_diet!E:E,0)),""),"")</f>
        <v>Triticum aestivum Shorts</v>
      </c>
      <c r="AE759" s="129" t="str">
        <f>IF(IFERROR(IF(MATCH("Feed Ingredient", AOM[[#This Row],[L1]:[L10]],0)&gt;0, TRUE, FALSE), FALSE)=TRUE,IFERROR(VLOOKUP(M759, ani_diet!D:D, 1, FALSE), "No Match"),FALSE)</f>
        <v>Wheat Shorts</v>
      </c>
    </row>
    <row r="760" spans="1:31" ht="14.5" x14ac:dyDescent="0.35">
      <c r="A760" s="150" t="s">
        <v>1485</v>
      </c>
      <c r="B760" s="150" t="s">
        <v>21187</v>
      </c>
      <c r="C760" s="150" t="s">
        <v>19447</v>
      </c>
      <c r="D760" s="150" t="s">
        <v>19449</v>
      </c>
      <c r="E760" s="150" t="s">
        <v>19707</v>
      </c>
      <c r="F760" s="150" t="s">
        <v>20565</v>
      </c>
      <c r="G760" s="150" t="s">
        <v>20566</v>
      </c>
      <c r="H760" s="150" t="s">
        <v>20888</v>
      </c>
      <c r="I760" s="150" t="s">
        <v>20910</v>
      </c>
      <c r="J760" s="150" t="s">
        <v>3897</v>
      </c>
      <c r="K760" s="150" t="s">
        <v>7822</v>
      </c>
      <c r="L760" s="150" t="s">
        <v>21188</v>
      </c>
      <c r="M760" s="150" t="str" cm="1">
        <f t="array" ref="M760">LOOKUP(2,1/(C760:L760&lt;&gt;""),C760:L760)</f>
        <v>Wheat Straw Dried Urea Treated</v>
      </c>
      <c r="N760" s="150"/>
      <c r="O760" s="150" t="s">
        <v>1485</v>
      </c>
      <c r="P760" s="150" t="s">
        <v>1485</v>
      </c>
      <c r="Q760" s="150" t="s">
        <v>1485</v>
      </c>
      <c r="R760" s="150" t="s">
        <v>1485</v>
      </c>
      <c r="S760" s="150" t="s">
        <v>21171</v>
      </c>
      <c r="T760" s="150" t="s">
        <v>1485</v>
      </c>
      <c r="U760" s="150" t="s">
        <v>3899</v>
      </c>
      <c r="V760" s="150" t="s">
        <v>21162</v>
      </c>
      <c r="W760" s="150" t="s">
        <v>1485</v>
      </c>
      <c r="X760" s="150" t="s">
        <v>1485</v>
      </c>
      <c r="Y760" s="150" t="s">
        <v>1485</v>
      </c>
      <c r="Z760" s="150" t="s">
        <v>1485</v>
      </c>
      <c r="AA760" s="150" t="s">
        <v>1485</v>
      </c>
      <c r="AB760" s="150" t="s">
        <v>20920</v>
      </c>
      <c r="AC760" s="150" t="s">
        <v>7822</v>
      </c>
      <c r="AD760" t="str">
        <f>IFERROR(IF(COUNTIF(C760:L760,"Feed Ingredient")&gt;0,INDEX(ani_diet!U:U,MATCH(M760,ani_diet!E:E,0)),""),"")</f>
        <v>Triticum aestivum Straw</v>
      </c>
      <c r="AE760" s="129" t="str">
        <f>IF(IFERROR(IF(MATCH("Feed Ingredient", AOM[[#This Row],[L1]:[L10]],0)&gt;0, TRUE, FALSE), FALSE)=TRUE,IFERROR(VLOOKUP(M760, ani_diet!D:D, 1, FALSE), "No Match"),FALSE)</f>
        <v>No Match</v>
      </c>
    </row>
    <row r="761" spans="1:31" ht="14.5" x14ac:dyDescent="0.35">
      <c r="A761" s="150" t="s">
        <v>1485</v>
      </c>
      <c r="B761" s="150" t="s">
        <v>21189</v>
      </c>
      <c r="C761" s="150" t="s">
        <v>19447</v>
      </c>
      <c r="D761" s="150" t="s">
        <v>19449</v>
      </c>
      <c r="E761" s="150" t="s">
        <v>19707</v>
      </c>
      <c r="F761" s="150" t="s">
        <v>20565</v>
      </c>
      <c r="G761" s="150" t="s">
        <v>20566</v>
      </c>
      <c r="H761" s="150" t="s">
        <v>20888</v>
      </c>
      <c r="I761" s="150" t="s">
        <v>20910</v>
      </c>
      <c r="J761" s="150" t="s">
        <v>3897</v>
      </c>
      <c r="K761" s="150" t="s">
        <v>7822</v>
      </c>
      <c r="L761" s="150" t="s">
        <v>21190</v>
      </c>
      <c r="M761" s="150" t="str" cm="1">
        <f t="array" ref="M761">LOOKUP(2,1/(C761:L761&lt;&gt;""),C761:L761)</f>
        <v>Wheat Straw Lime Treated Urea Treated</v>
      </c>
      <c r="N761" s="150"/>
      <c r="O761" s="150" t="s">
        <v>1485</v>
      </c>
      <c r="P761" s="150" t="s">
        <v>1485</v>
      </c>
      <c r="Q761" s="150" t="s">
        <v>1485</v>
      </c>
      <c r="R761" s="150" t="s">
        <v>1485</v>
      </c>
      <c r="S761" s="150" t="s">
        <v>21171</v>
      </c>
      <c r="T761" s="150" t="s">
        <v>1485</v>
      </c>
      <c r="U761" s="150" t="s">
        <v>3899</v>
      </c>
      <c r="V761" s="150" t="s">
        <v>21162</v>
      </c>
      <c r="W761" s="150" t="s">
        <v>1485</v>
      </c>
      <c r="X761" s="150" t="s">
        <v>1485</v>
      </c>
      <c r="Y761" s="150" t="s">
        <v>1485</v>
      </c>
      <c r="Z761" s="150" t="s">
        <v>1485</v>
      </c>
      <c r="AA761" s="150" t="s">
        <v>1485</v>
      </c>
      <c r="AB761" s="150"/>
      <c r="AC761" s="150" t="s">
        <v>7822</v>
      </c>
      <c r="AD761" t="str">
        <f>IFERROR(IF(COUNTIF(C761:L761,"Feed Ingredient")&gt;0,INDEX(ani_diet!U:U,MATCH(M761,ani_diet!E:E,0)),""),"")</f>
        <v>Triticum aestivum Straw</v>
      </c>
      <c r="AE761" s="129" t="str">
        <f>IF(IFERROR(IF(MATCH("Feed Ingredient", AOM[[#This Row],[L1]:[L10]],0)&gt;0, TRUE, FALSE), FALSE)=TRUE,IFERROR(VLOOKUP(M761, ani_diet!D:D, 1, FALSE), "No Match"),FALSE)</f>
        <v>No Match</v>
      </c>
    </row>
    <row r="762" spans="1:31" ht="14.5" x14ac:dyDescent="0.35">
      <c r="A762" s="150" t="s">
        <v>1485</v>
      </c>
      <c r="B762" s="150" t="s">
        <v>21191</v>
      </c>
      <c r="C762" s="150" t="s">
        <v>19447</v>
      </c>
      <c r="D762" s="150" t="s">
        <v>19449</v>
      </c>
      <c r="E762" s="150" t="s">
        <v>19707</v>
      </c>
      <c r="F762" s="150" t="s">
        <v>20565</v>
      </c>
      <c r="G762" s="150" t="s">
        <v>20566</v>
      </c>
      <c r="H762" s="150" t="s">
        <v>20888</v>
      </c>
      <c r="I762" s="150" t="s">
        <v>20910</v>
      </c>
      <c r="J762" s="150" t="s">
        <v>3897</v>
      </c>
      <c r="K762" s="150" t="s">
        <v>7822</v>
      </c>
      <c r="L762" s="150" t="s">
        <v>21192</v>
      </c>
      <c r="M762" s="150" t="str" cm="1">
        <f t="array" ref="M762">LOOKUP(2,1/(C762:L762&lt;&gt;""),C762:L762)</f>
        <v>Wheat Straw Ground</v>
      </c>
      <c r="N762" s="150" t="s">
        <v>21193</v>
      </c>
      <c r="O762" s="150" t="s">
        <v>1485</v>
      </c>
      <c r="P762" s="150" t="s">
        <v>1485</v>
      </c>
      <c r="Q762" s="150" t="s">
        <v>1485</v>
      </c>
      <c r="R762" s="150" t="s">
        <v>1485</v>
      </c>
      <c r="S762" s="150" t="s">
        <v>21171</v>
      </c>
      <c r="T762" s="150" t="s">
        <v>1485</v>
      </c>
      <c r="U762" s="150" t="s">
        <v>3899</v>
      </c>
      <c r="V762" s="150" t="s">
        <v>21162</v>
      </c>
      <c r="W762" s="150" t="s">
        <v>1485</v>
      </c>
      <c r="X762" s="150" t="s">
        <v>1485</v>
      </c>
      <c r="Y762" s="150" t="s">
        <v>1485</v>
      </c>
      <c r="Z762" s="150" t="s">
        <v>1485</v>
      </c>
      <c r="AA762" s="150" t="s">
        <v>1485</v>
      </c>
      <c r="AB762" s="150" t="s">
        <v>20920</v>
      </c>
      <c r="AC762" s="150" t="s">
        <v>7822</v>
      </c>
      <c r="AD762" t="str">
        <f>IFERROR(IF(COUNTIF(C762:L762,"Feed Ingredient")&gt;0,INDEX(ani_diet!U:U,MATCH(M762,ani_diet!E:E,0)),""),"")</f>
        <v>Triticum aestivum Straw</v>
      </c>
      <c r="AE762" s="129" t="str">
        <f>IF(IFERROR(IF(MATCH("Feed Ingredient", AOM[[#This Row],[L1]:[L10]],0)&gt;0, TRUE, FALSE), FALSE)=TRUE,IFERROR(VLOOKUP(M762, ani_diet!D:D, 1, FALSE), "No Match"),FALSE)</f>
        <v>No Match</v>
      </c>
    </row>
    <row r="763" spans="1:31" ht="14.5" x14ac:dyDescent="0.35">
      <c r="A763" s="150" t="s">
        <v>1485</v>
      </c>
      <c r="B763" s="150" t="s">
        <v>21194</v>
      </c>
      <c r="C763" s="150" t="s">
        <v>19447</v>
      </c>
      <c r="D763" s="150" t="s">
        <v>19449</v>
      </c>
      <c r="E763" s="150" t="s">
        <v>19707</v>
      </c>
      <c r="F763" s="150" t="s">
        <v>20565</v>
      </c>
      <c r="G763" s="150" t="s">
        <v>20566</v>
      </c>
      <c r="H763" s="150" t="s">
        <v>20888</v>
      </c>
      <c r="I763" s="150" t="s">
        <v>20910</v>
      </c>
      <c r="J763" s="150" t="s">
        <v>3897</v>
      </c>
      <c r="K763" s="150" t="s">
        <v>7822</v>
      </c>
      <c r="L763" s="150" t="s">
        <v>21195</v>
      </c>
      <c r="M763" s="150" t="str" cm="1">
        <f t="array" ref="M763">LOOKUP(2,1/(C763:L763&lt;&gt;""),C763:L763)</f>
        <v>Wheat Straw Urea Treated</v>
      </c>
      <c r="N763" s="150"/>
      <c r="O763" s="150" t="s">
        <v>1485</v>
      </c>
      <c r="P763" s="150" t="s">
        <v>1485</v>
      </c>
      <c r="Q763" s="150" t="s">
        <v>1485</v>
      </c>
      <c r="R763" s="150" t="s">
        <v>1485</v>
      </c>
      <c r="S763" s="150" t="s">
        <v>21171</v>
      </c>
      <c r="T763" s="150" t="s">
        <v>1485</v>
      </c>
      <c r="U763" s="150" t="s">
        <v>3899</v>
      </c>
      <c r="V763" s="150" t="s">
        <v>21162</v>
      </c>
      <c r="W763" s="150" t="s">
        <v>1485</v>
      </c>
      <c r="X763" s="150" t="s">
        <v>1485</v>
      </c>
      <c r="Y763" s="150" t="s">
        <v>1485</v>
      </c>
      <c r="Z763" s="150" t="s">
        <v>1485</v>
      </c>
      <c r="AA763" s="150" t="s">
        <v>1485</v>
      </c>
      <c r="AB763" s="150" t="s">
        <v>20920</v>
      </c>
      <c r="AC763" s="150" t="s">
        <v>7822</v>
      </c>
      <c r="AD763" t="str">
        <f>IFERROR(IF(COUNTIF(C763:L763,"Feed Ingredient")&gt;0,INDEX(ani_diet!U:U,MATCH(M763,ani_diet!E:E,0)),""),"")</f>
        <v>Triticum aestivum Straw</v>
      </c>
      <c r="AE763" s="129" t="str">
        <f>IF(IFERROR(IF(MATCH("Feed Ingredient", AOM[[#This Row],[L1]:[L10]],0)&gt;0, TRUE, FALSE), FALSE)=TRUE,IFERROR(VLOOKUP(M763, ani_diet!D:D, 1, FALSE), "No Match"),FALSE)</f>
        <v>No Match</v>
      </c>
    </row>
    <row r="764" spans="1:31" ht="14.5" x14ac:dyDescent="0.35">
      <c r="A764" s="150" t="s">
        <v>1485</v>
      </c>
      <c r="B764" s="150" t="s">
        <v>21196</v>
      </c>
      <c r="C764" s="150" t="s">
        <v>19447</v>
      </c>
      <c r="D764" s="150" t="s">
        <v>19449</v>
      </c>
      <c r="E764" s="150" t="s">
        <v>19707</v>
      </c>
      <c r="F764" s="150" t="s">
        <v>20565</v>
      </c>
      <c r="G764" s="150" t="s">
        <v>20566</v>
      </c>
      <c r="H764" s="150" t="s">
        <v>20888</v>
      </c>
      <c r="I764" s="150" t="s">
        <v>20910</v>
      </c>
      <c r="J764" s="150" t="s">
        <v>3897</v>
      </c>
      <c r="K764" s="150" t="s">
        <v>7822</v>
      </c>
      <c r="L764" s="150"/>
      <c r="M764" s="150" t="str" cm="1">
        <f t="array" ref="M764">LOOKUP(2,1/(C764:L764&lt;&gt;""),C764:L764)</f>
        <v>Wheat Straw</v>
      </c>
      <c r="N764" s="150"/>
      <c r="O764" s="150" t="s">
        <v>1485</v>
      </c>
      <c r="P764" s="150" t="s">
        <v>1485</v>
      </c>
      <c r="Q764" s="150" t="s">
        <v>1485</v>
      </c>
      <c r="R764" s="150" t="s">
        <v>1485</v>
      </c>
      <c r="S764" s="150" t="s">
        <v>21171</v>
      </c>
      <c r="T764" s="150" t="s">
        <v>1485</v>
      </c>
      <c r="U764" s="150" t="s">
        <v>3899</v>
      </c>
      <c r="V764" s="150" t="s">
        <v>21162</v>
      </c>
      <c r="W764" s="150" t="s">
        <v>1485</v>
      </c>
      <c r="X764" s="150" t="s">
        <v>1485</v>
      </c>
      <c r="Y764" s="150" t="s">
        <v>1485</v>
      </c>
      <c r="Z764" s="150" t="s">
        <v>1485</v>
      </c>
      <c r="AA764" s="150" t="s">
        <v>1485</v>
      </c>
      <c r="AB764" s="150" t="s">
        <v>20920</v>
      </c>
      <c r="AC764" s="150" t="s">
        <v>7822</v>
      </c>
      <c r="AD764" t="str">
        <f>IFERROR(IF(COUNTIF(C764:L764,"Feed Ingredient")&gt;0,INDEX(ani_diet!U:U,MATCH(M764,ani_diet!E:E,0)),""),"")</f>
        <v>Triticum aestivum Straw</v>
      </c>
      <c r="AE764" s="129" t="str">
        <f>IF(IFERROR(IF(MATCH("Feed Ingredient", AOM[[#This Row],[L1]:[L10]],0)&gt;0, TRUE, FALSE), FALSE)=TRUE,IFERROR(VLOOKUP(M764, ani_diet!D:D, 1, FALSE), "No Match"),FALSE)</f>
        <v>Wheat Straw</v>
      </c>
    </row>
    <row r="765" spans="1:31" ht="14.5" x14ac:dyDescent="0.35">
      <c r="A765" s="150" t="s">
        <v>1485</v>
      </c>
      <c r="B765" s="150" t="s">
        <v>21197</v>
      </c>
      <c r="C765" s="150" t="s">
        <v>19447</v>
      </c>
      <c r="D765" s="150" t="s">
        <v>19449</v>
      </c>
      <c r="E765" s="150" t="s">
        <v>19707</v>
      </c>
      <c r="F765" s="150" t="s">
        <v>20565</v>
      </c>
      <c r="G765" s="150" t="s">
        <v>20566</v>
      </c>
      <c r="H765" s="150" t="s">
        <v>20888</v>
      </c>
      <c r="I765" s="150" t="s">
        <v>21198</v>
      </c>
      <c r="J765" s="150" t="s">
        <v>3897</v>
      </c>
      <c r="K765" s="150" t="s">
        <v>21199</v>
      </c>
      <c r="L765" s="150"/>
      <c r="M765" s="150" t="str" cm="1">
        <f t="array" ref="M765">LOOKUP(2,1/(C765:L765&lt;&gt;""),C765:L765)</f>
        <v>Wheat Grain</v>
      </c>
      <c r="N765" s="150"/>
      <c r="O765" s="150" t="s">
        <v>1485</v>
      </c>
      <c r="P765" s="150" t="s">
        <v>1485</v>
      </c>
      <c r="Q765" s="150" t="s">
        <v>1485</v>
      </c>
      <c r="R765" s="150" t="s">
        <v>1485</v>
      </c>
      <c r="S765" s="150"/>
      <c r="T765" s="150" t="s">
        <v>1485</v>
      </c>
      <c r="U765" s="150" t="s">
        <v>3899</v>
      </c>
      <c r="V765" s="150" t="s">
        <v>21162</v>
      </c>
      <c r="W765" s="150" t="s">
        <v>1485</v>
      </c>
      <c r="X765" s="150" t="s">
        <v>1485</v>
      </c>
      <c r="Y765" s="150" t="s">
        <v>1485</v>
      </c>
      <c r="Z765" s="150" t="s">
        <v>1485</v>
      </c>
      <c r="AA765" s="150" t="s">
        <v>1485</v>
      </c>
      <c r="AB765" s="150" t="s">
        <v>21200</v>
      </c>
      <c r="AC765" s="150" t="s">
        <v>21165</v>
      </c>
      <c r="AD765" t="str">
        <f>IFERROR(IF(COUNTIF(C765:L765,"Feed Ingredient")&gt;0,INDEX(ani_diet!U:U,MATCH(M765,ani_diet!E:E,0)),""),"")</f>
        <v>Triticum aestivum Grain</v>
      </c>
      <c r="AE765" s="129" t="str">
        <f>IF(IFERROR(IF(MATCH("Feed Ingredient", AOM[[#This Row],[L1]:[L10]],0)&gt;0, TRUE, FALSE), FALSE)=TRUE,IFERROR(VLOOKUP(M765, ani_diet!D:D, 1, FALSE), "No Match"),FALSE)</f>
        <v>Wheat Grain</v>
      </c>
    </row>
    <row r="766" spans="1:31" ht="14.5" x14ac:dyDescent="0.35">
      <c r="A766" s="150" t="s">
        <v>1485</v>
      </c>
      <c r="B766" s="150" t="s">
        <v>21201</v>
      </c>
      <c r="C766" s="150" t="s">
        <v>19447</v>
      </c>
      <c r="D766" s="150" t="s">
        <v>19449</v>
      </c>
      <c r="E766" s="150" t="s">
        <v>19707</v>
      </c>
      <c r="F766" s="150" t="s">
        <v>20565</v>
      </c>
      <c r="G766" s="150" t="s">
        <v>20566</v>
      </c>
      <c r="H766" s="150" t="s">
        <v>20888</v>
      </c>
      <c r="I766" s="150" t="s">
        <v>21198</v>
      </c>
      <c r="J766" s="150" t="s">
        <v>3897</v>
      </c>
      <c r="K766" s="150" t="s">
        <v>21199</v>
      </c>
      <c r="L766" s="150" t="s">
        <v>21202</v>
      </c>
      <c r="M766" s="150" t="str" cm="1">
        <f t="array" ref="M766">LOOKUP(2,1/(C766:L766&lt;&gt;""),C766:L766)</f>
        <v>Wheat Grain Ground</v>
      </c>
      <c r="N766" s="150" t="s">
        <v>21203</v>
      </c>
      <c r="O766" s="150" t="s">
        <v>1485</v>
      </c>
      <c r="P766" s="150" t="s">
        <v>1485</v>
      </c>
      <c r="Q766" s="150" t="s">
        <v>1485</v>
      </c>
      <c r="R766" s="150" t="s">
        <v>1485</v>
      </c>
      <c r="S766" s="150"/>
      <c r="T766" s="150" t="s">
        <v>1485</v>
      </c>
      <c r="U766" s="150" t="s">
        <v>3899</v>
      </c>
      <c r="V766" s="150" t="s">
        <v>21162</v>
      </c>
      <c r="W766" s="150" t="s">
        <v>1485</v>
      </c>
      <c r="X766" s="150" t="s">
        <v>1485</v>
      </c>
      <c r="Y766" s="150" t="s">
        <v>1485</v>
      </c>
      <c r="Z766" s="150" t="s">
        <v>1485</v>
      </c>
      <c r="AA766" s="150" t="s">
        <v>1485</v>
      </c>
      <c r="AB766" s="150" t="s">
        <v>21200</v>
      </c>
      <c r="AC766" s="150" t="s">
        <v>21165</v>
      </c>
      <c r="AD766" t="str">
        <f>IFERROR(IF(COUNTIF(C766:L766,"Feed Ingredient")&gt;0,INDEX(ani_diet!U:U,MATCH(M766,ani_diet!E:E,0)),""),"")</f>
        <v>Triticum aestivum Grain</v>
      </c>
      <c r="AE766" s="129" t="str">
        <f>IF(IFERROR(IF(MATCH("Feed Ingredient", AOM[[#This Row],[L1]:[L10]],0)&gt;0, TRUE, FALSE), FALSE)=TRUE,IFERROR(VLOOKUP(M766, ani_diet!D:D, 1, FALSE), "No Match"),FALSE)</f>
        <v>No Match</v>
      </c>
    </row>
    <row r="767" spans="1:31" ht="14.5" x14ac:dyDescent="0.35">
      <c r="A767" s="150" t="s">
        <v>1485</v>
      </c>
      <c r="B767" s="150" t="s">
        <v>21204</v>
      </c>
      <c r="C767" s="150" t="s">
        <v>19447</v>
      </c>
      <c r="D767" s="150" t="s">
        <v>19449</v>
      </c>
      <c r="E767" s="150" t="s">
        <v>19707</v>
      </c>
      <c r="F767" s="150" t="s">
        <v>20565</v>
      </c>
      <c r="G767" s="150" t="s">
        <v>20566</v>
      </c>
      <c r="H767" s="150" t="s">
        <v>20888</v>
      </c>
      <c r="I767" s="150" t="s">
        <v>21205</v>
      </c>
      <c r="J767" s="150" t="s">
        <v>21206</v>
      </c>
      <c r="K767" s="150" t="s">
        <v>18748</v>
      </c>
      <c r="L767" s="150"/>
      <c r="M767" s="150" t="str" cm="1">
        <f t="array" ref="M767">LOOKUP(2,1/(C767:L767&lt;&gt;""),C767:L767)</f>
        <v>Banana Leaves</v>
      </c>
      <c r="N767" s="150"/>
      <c r="O767" s="150" t="s">
        <v>1485</v>
      </c>
      <c r="P767" s="150" t="s">
        <v>1485</v>
      </c>
      <c r="Q767" s="150" t="s">
        <v>1485</v>
      </c>
      <c r="R767" s="150" t="s">
        <v>1485</v>
      </c>
      <c r="S767" s="150" t="s">
        <v>21207</v>
      </c>
      <c r="T767" s="150" t="s">
        <v>1485</v>
      </c>
      <c r="U767" s="150" t="s">
        <v>21208</v>
      </c>
      <c r="V767" s="150" t="s">
        <v>21209</v>
      </c>
      <c r="W767" s="150" t="s">
        <v>1485</v>
      </c>
      <c r="X767" s="150" t="s">
        <v>1485</v>
      </c>
      <c r="Y767" s="150" t="s">
        <v>1485</v>
      </c>
      <c r="Z767" s="150" t="s">
        <v>1485</v>
      </c>
      <c r="AA767" s="150" t="s">
        <v>1485</v>
      </c>
      <c r="AB767" s="150" t="s">
        <v>21210</v>
      </c>
      <c r="AC767" s="150" t="s">
        <v>18748</v>
      </c>
      <c r="AD767" t="str">
        <f>IFERROR(IF(COUNTIF(C767:L767,"Feed Ingredient")&gt;0,INDEX(ani_diet!U:U,MATCH(M767,ani_diet!E:E,0)),""),"")</f>
        <v>Musa  Leaves</v>
      </c>
      <c r="AE767" s="129" t="str">
        <f>IF(IFERROR(IF(MATCH("Feed Ingredient", AOM[[#This Row],[L1]:[L10]],0)&gt;0, TRUE, FALSE), FALSE)=TRUE,IFERROR(VLOOKUP(M767, ani_diet!D:D, 1, FALSE), "No Match"),FALSE)</f>
        <v>Banana Leaves</v>
      </c>
    </row>
    <row r="768" spans="1:31" ht="14.5" x14ac:dyDescent="0.35">
      <c r="A768" s="150" t="s">
        <v>1485</v>
      </c>
      <c r="B768" s="150" t="s">
        <v>21211</v>
      </c>
      <c r="C768" s="150" t="s">
        <v>19447</v>
      </c>
      <c r="D768" s="150" t="s">
        <v>19449</v>
      </c>
      <c r="E768" s="150" t="s">
        <v>19707</v>
      </c>
      <c r="F768" s="150" t="s">
        <v>20565</v>
      </c>
      <c r="G768" s="150" t="s">
        <v>20566</v>
      </c>
      <c r="H768" s="150" t="s">
        <v>20888</v>
      </c>
      <c r="I768" s="150" t="s">
        <v>21205</v>
      </c>
      <c r="J768" s="150" t="s">
        <v>21206</v>
      </c>
      <c r="K768" s="150" t="s">
        <v>21212</v>
      </c>
      <c r="L768" s="150"/>
      <c r="M768" s="150" t="str" cm="1">
        <f t="array" ref="M768">LOOKUP(2,1/(C768:L768&lt;&gt;""),C768:L768)</f>
        <v>Banana Peel</v>
      </c>
      <c r="N768" s="150"/>
      <c r="O768" s="150" t="s">
        <v>1485</v>
      </c>
      <c r="P768" s="150" t="s">
        <v>1485</v>
      </c>
      <c r="Q768" s="150" t="s">
        <v>1485</v>
      </c>
      <c r="R768" s="150" t="s">
        <v>1485</v>
      </c>
      <c r="S768" s="150" t="s">
        <v>21207</v>
      </c>
      <c r="T768" s="150" t="s">
        <v>1485</v>
      </c>
      <c r="U768" s="150" t="s">
        <v>21208</v>
      </c>
      <c r="V768" s="150" t="s">
        <v>21209</v>
      </c>
      <c r="W768" s="150" t="s">
        <v>1485</v>
      </c>
      <c r="X768" s="150" t="s">
        <v>1485</v>
      </c>
      <c r="Y768" s="150" t="s">
        <v>1485</v>
      </c>
      <c r="Z768" s="150" t="s">
        <v>1485</v>
      </c>
      <c r="AA768" s="150" t="s">
        <v>1485</v>
      </c>
      <c r="AB768" s="151" t="s">
        <v>21213</v>
      </c>
      <c r="AC768" s="150" t="s">
        <v>18748</v>
      </c>
      <c r="AD768" t="str">
        <f>IFERROR(IF(COUNTIF(C768:L768,"Feed Ingredient")&gt;0,INDEX(ani_diet!U:U,MATCH(M768,ani_diet!E:E,0)),""),"")</f>
        <v>Musa  Peel</v>
      </c>
      <c r="AE768" s="129" t="str">
        <f>IF(IFERROR(IF(MATCH("Feed Ingredient", AOM[[#This Row],[L1]:[L10]],0)&gt;0, TRUE, FALSE), FALSE)=TRUE,IFERROR(VLOOKUP(M768, ani_diet!D:D, 1, FALSE), "No Match"),FALSE)</f>
        <v>Banana Peel</v>
      </c>
    </row>
    <row r="769" spans="1:31" ht="14.5" x14ac:dyDescent="0.35">
      <c r="A769" s="150" t="s">
        <v>1485</v>
      </c>
      <c r="B769" s="150" t="s">
        <v>21214</v>
      </c>
      <c r="C769" s="150" t="s">
        <v>19447</v>
      </c>
      <c r="D769" s="150" t="s">
        <v>19449</v>
      </c>
      <c r="E769" s="150" t="s">
        <v>19707</v>
      </c>
      <c r="F769" s="150" t="s">
        <v>20565</v>
      </c>
      <c r="G769" s="150" t="s">
        <v>20566</v>
      </c>
      <c r="H769" s="150" t="s">
        <v>20888</v>
      </c>
      <c r="I769" s="150" t="s">
        <v>21205</v>
      </c>
      <c r="J769" s="150" t="s">
        <v>21206</v>
      </c>
      <c r="K769" s="150" t="s">
        <v>21215</v>
      </c>
      <c r="L769" s="150"/>
      <c r="M769" s="150" t="str" cm="1">
        <f t="array" ref="M769">LOOKUP(2,1/(C769:L769&lt;&gt;""),C769:L769)</f>
        <v>Banana Pseudo-stem</v>
      </c>
      <c r="N769" s="150"/>
      <c r="O769" s="150" t="s">
        <v>1485</v>
      </c>
      <c r="P769" s="150" t="s">
        <v>1485</v>
      </c>
      <c r="Q769" s="150" t="s">
        <v>1485</v>
      </c>
      <c r="R769" s="150" t="s">
        <v>1485</v>
      </c>
      <c r="S769" s="150" t="s">
        <v>21207</v>
      </c>
      <c r="T769" s="150" t="s">
        <v>1485</v>
      </c>
      <c r="U769" s="150" t="s">
        <v>21208</v>
      </c>
      <c r="V769" s="150" t="s">
        <v>21209</v>
      </c>
      <c r="W769" s="150" t="s">
        <v>1485</v>
      </c>
      <c r="X769" s="150" t="s">
        <v>1485</v>
      </c>
      <c r="Y769" s="150" t="s">
        <v>1485</v>
      </c>
      <c r="Z769" s="150" t="s">
        <v>1485</v>
      </c>
      <c r="AA769" s="150" t="s">
        <v>1485</v>
      </c>
      <c r="AB769" s="150" t="s">
        <v>21210</v>
      </c>
      <c r="AC769" s="150" t="s">
        <v>18748</v>
      </c>
      <c r="AD769" t="str">
        <f>IFERROR(IF(COUNTIF(C769:L769,"Feed Ingredient")&gt;0,INDEX(ani_diet!U:U,MATCH(M769,ani_diet!E:E,0)),""),"")</f>
        <v>Musa  Pseudo-stem</v>
      </c>
      <c r="AE769" s="129" t="str">
        <f>IF(IFERROR(IF(MATCH("Feed Ingredient", AOM[[#This Row],[L1]:[L10]],0)&gt;0, TRUE, FALSE), FALSE)=TRUE,IFERROR(VLOOKUP(M769, ani_diet!D:D, 1, FALSE), "No Match"),FALSE)</f>
        <v>Banana Pseudo-stem</v>
      </c>
    </row>
    <row r="770" spans="1:31" ht="14.5" x14ac:dyDescent="0.35">
      <c r="A770" s="150" t="s">
        <v>1485</v>
      </c>
      <c r="B770" s="150" t="s">
        <v>21216</v>
      </c>
      <c r="C770" s="150" t="s">
        <v>19447</v>
      </c>
      <c r="D770" s="150" t="s">
        <v>19449</v>
      </c>
      <c r="E770" s="150" t="s">
        <v>19707</v>
      </c>
      <c r="F770" s="150" t="s">
        <v>20565</v>
      </c>
      <c r="G770" s="150" t="s">
        <v>20566</v>
      </c>
      <c r="H770" s="150" t="s">
        <v>20888</v>
      </c>
      <c r="I770" s="150" t="s">
        <v>21205</v>
      </c>
      <c r="J770" s="150" t="s">
        <v>846</v>
      </c>
      <c r="K770" s="150" t="s">
        <v>21217</v>
      </c>
      <c r="L770" s="150" t="s">
        <v>21218</v>
      </c>
      <c r="M770" s="150" t="str" cm="1">
        <f t="array" ref="M770">LOOKUP(2,1/(C770:L770&lt;&gt;""),C770:L770)</f>
        <v>Date Cull Dried Ground</v>
      </c>
      <c r="N770" s="150" t="s">
        <v>21219</v>
      </c>
      <c r="O770" s="150" t="s">
        <v>1485</v>
      </c>
      <c r="P770" s="150" t="s">
        <v>1485</v>
      </c>
      <c r="Q770" s="150" t="s">
        <v>1485</v>
      </c>
      <c r="R770" s="150" t="s">
        <v>1485</v>
      </c>
      <c r="S770" s="150" t="s">
        <v>1485</v>
      </c>
      <c r="T770" s="150" t="s">
        <v>1485</v>
      </c>
      <c r="U770" s="150" t="s">
        <v>4648</v>
      </c>
      <c r="V770" s="150" t="s">
        <v>21220</v>
      </c>
      <c r="W770" s="150" t="s">
        <v>1485</v>
      </c>
      <c r="X770" s="150" t="s">
        <v>1485</v>
      </c>
      <c r="Y770" s="150" t="s">
        <v>1485</v>
      </c>
      <c r="Z770" s="150" t="s">
        <v>1485</v>
      </c>
      <c r="AA770" s="150" t="s">
        <v>1485</v>
      </c>
      <c r="AB770" s="150"/>
      <c r="AC770" s="150" t="s">
        <v>21221</v>
      </c>
      <c r="AD770" t="str">
        <f>IFERROR(IF(COUNTIF(C770:L770,"Feed Ingredient")&gt;0,INDEX(ani_diet!U:U,MATCH(M770,ani_diet!E:E,0)),""),"")</f>
        <v>Phoenix dactylifera</v>
      </c>
      <c r="AE770" s="129" t="str">
        <f>IF(IFERROR(IF(MATCH("Feed Ingredient", AOM[[#This Row],[L1]:[L10]],0)&gt;0, TRUE, FALSE), FALSE)=TRUE,IFERROR(VLOOKUP(M770, ani_diet!D:D, 1, FALSE), "No Match"),FALSE)</f>
        <v>No Match</v>
      </c>
    </row>
    <row r="771" spans="1:31" ht="14.5" x14ac:dyDescent="0.35">
      <c r="A771" s="150" t="s">
        <v>1485</v>
      </c>
      <c r="B771" s="150" t="s">
        <v>21222</v>
      </c>
      <c r="C771" s="150" t="s">
        <v>19447</v>
      </c>
      <c r="D771" s="150" t="s">
        <v>19449</v>
      </c>
      <c r="E771" s="150" t="s">
        <v>19707</v>
      </c>
      <c r="F771" s="150" t="s">
        <v>20565</v>
      </c>
      <c r="G771" s="150" t="s">
        <v>20566</v>
      </c>
      <c r="H771" s="150" t="s">
        <v>20888</v>
      </c>
      <c r="I771" s="150" t="s">
        <v>21205</v>
      </c>
      <c r="J771" s="150" t="s">
        <v>846</v>
      </c>
      <c r="K771" s="150" t="s">
        <v>21217</v>
      </c>
      <c r="L771" s="150"/>
      <c r="M771" s="150" t="str" cm="1">
        <f t="array" ref="M771">LOOKUP(2,1/(C771:L771&lt;&gt;""),C771:L771)</f>
        <v>Date Cull</v>
      </c>
      <c r="N771" s="150"/>
      <c r="O771" s="150" t="s">
        <v>1485</v>
      </c>
      <c r="P771" s="150" t="s">
        <v>1485</v>
      </c>
      <c r="Q771" s="150" t="s">
        <v>1485</v>
      </c>
      <c r="R771" s="150" t="s">
        <v>1485</v>
      </c>
      <c r="S771" s="150" t="s">
        <v>1485</v>
      </c>
      <c r="T771" s="150" t="s">
        <v>1485</v>
      </c>
      <c r="U771" s="150" t="s">
        <v>4648</v>
      </c>
      <c r="V771" s="150" t="s">
        <v>21220</v>
      </c>
      <c r="W771" s="150" t="s">
        <v>1485</v>
      </c>
      <c r="X771" s="150" t="s">
        <v>1485</v>
      </c>
      <c r="Y771" s="150" t="s">
        <v>1485</v>
      </c>
      <c r="Z771" s="150" t="s">
        <v>1485</v>
      </c>
      <c r="AA771" s="150" t="s">
        <v>1485</v>
      </c>
      <c r="AB771" s="150"/>
      <c r="AC771" s="150" t="s">
        <v>21221</v>
      </c>
      <c r="AD771" t="str">
        <f>IFERROR(IF(COUNTIF(C771:L771,"Feed Ingredient")&gt;0,INDEX(ani_diet!U:U,MATCH(M771,ani_diet!E:E,0)),""),"")</f>
        <v>Phoenix dactylifera</v>
      </c>
      <c r="AE771" s="129" t="str">
        <f>IF(IFERROR(IF(MATCH("Feed Ingredient", AOM[[#This Row],[L1]:[L10]],0)&gt;0, TRUE, FALSE), FALSE)=TRUE,IFERROR(VLOOKUP(M771, ani_diet!D:D, 1, FALSE), "No Match"),FALSE)</f>
        <v>Date Cull</v>
      </c>
    </row>
    <row r="772" spans="1:31" ht="14.5" x14ac:dyDescent="0.35">
      <c r="A772" s="150" t="s">
        <v>1485</v>
      </c>
      <c r="B772" s="150" t="s">
        <v>21223</v>
      </c>
      <c r="C772" s="150" t="s">
        <v>19447</v>
      </c>
      <c r="D772" s="150" t="s">
        <v>19449</v>
      </c>
      <c r="E772" s="150" t="s">
        <v>19707</v>
      </c>
      <c r="F772" s="150" t="s">
        <v>20565</v>
      </c>
      <c r="G772" s="150" t="s">
        <v>20566</v>
      </c>
      <c r="H772" s="150" t="s">
        <v>20888</v>
      </c>
      <c r="I772" s="150" t="s">
        <v>21205</v>
      </c>
      <c r="J772" s="150" t="s">
        <v>846</v>
      </c>
      <c r="K772" s="150" t="s">
        <v>21224</v>
      </c>
      <c r="L772" s="150"/>
      <c r="M772" s="150" t="str" cm="1">
        <f t="array" ref="M772">LOOKUP(2,1/(C772:L772&lt;&gt;""),C772:L772)</f>
        <v>Date Seed Ground</v>
      </c>
      <c r="N772" s="150" t="s">
        <v>21225</v>
      </c>
      <c r="O772" s="150" t="s">
        <v>1485</v>
      </c>
      <c r="P772" s="150" t="s">
        <v>1485</v>
      </c>
      <c r="Q772" s="150" t="s">
        <v>1485</v>
      </c>
      <c r="R772" s="150" t="s">
        <v>1485</v>
      </c>
      <c r="S772" s="150" t="s">
        <v>1485</v>
      </c>
      <c r="T772" s="150" t="s">
        <v>1485</v>
      </c>
      <c r="U772" s="150" t="s">
        <v>4648</v>
      </c>
      <c r="V772" s="150" t="s">
        <v>21220</v>
      </c>
      <c r="W772" s="150" t="s">
        <v>1485</v>
      </c>
      <c r="X772" s="150" t="s">
        <v>1485</v>
      </c>
      <c r="Y772" s="150" t="s">
        <v>1485</v>
      </c>
      <c r="Z772" s="150" t="s">
        <v>1485</v>
      </c>
      <c r="AA772" s="150" t="s">
        <v>1485</v>
      </c>
      <c r="AB772" s="150" t="s">
        <v>21226</v>
      </c>
      <c r="AC772" s="150" t="s">
        <v>21221</v>
      </c>
      <c r="AD772" t="str">
        <f>IFERROR(IF(COUNTIF(C772:L772,"Feed Ingredient")&gt;0,INDEX(ani_diet!U:U,MATCH(M772,ani_diet!E:E,0)),""),"")</f>
        <v>Phoenix dactylifera Seed</v>
      </c>
      <c r="AE772" s="129" t="str">
        <f>IF(IFERROR(IF(MATCH("Feed Ingredient", AOM[[#This Row],[L1]:[L10]],0)&gt;0, TRUE, FALSE), FALSE)=TRUE,IFERROR(VLOOKUP(M772, ani_diet!D:D, 1, FALSE), "No Match"),FALSE)</f>
        <v>No Match</v>
      </c>
    </row>
    <row r="773" spans="1:31" ht="14.5" x14ac:dyDescent="0.35">
      <c r="A773" s="150" t="s">
        <v>1485</v>
      </c>
      <c r="B773" s="150" t="s">
        <v>21227</v>
      </c>
      <c r="C773" s="150" t="s">
        <v>19447</v>
      </c>
      <c r="D773" s="150" t="s">
        <v>19449</v>
      </c>
      <c r="E773" s="150" t="s">
        <v>19707</v>
      </c>
      <c r="F773" s="150" t="s">
        <v>20565</v>
      </c>
      <c r="G773" s="150" t="s">
        <v>20566</v>
      </c>
      <c r="H773" s="150" t="s">
        <v>20888</v>
      </c>
      <c r="I773" s="150" t="s">
        <v>21205</v>
      </c>
      <c r="J773" s="150" t="s">
        <v>4723</v>
      </c>
      <c r="K773" s="150" t="s">
        <v>21228</v>
      </c>
      <c r="L773" s="150"/>
      <c r="M773" s="150" t="str" cm="1">
        <f t="array" ref="M773">LOOKUP(2,1/(C773:L773&lt;&gt;""),C773:L773)</f>
        <v>Mango Peel Dried</v>
      </c>
      <c r="N773" s="150"/>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21229</v>
      </c>
      <c r="AC773" s="150" t="s">
        <v>1485</v>
      </c>
      <c r="AD773" t="str">
        <f>IFERROR(IF(COUNTIF(C773:L773,"Feed Ingredient")&gt;0,INDEX(ani_diet!U:U,MATCH(M773,ani_diet!E:E,0)),""),"")</f>
        <v>Mangifera indica Peel</v>
      </c>
      <c r="AE773" s="129" t="str">
        <f>IF(IFERROR(IF(MATCH("Feed Ingredient", AOM[[#This Row],[L1]:[L10]],0)&gt;0, TRUE, FALSE), FALSE)=TRUE,IFERROR(VLOOKUP(M773, ani_diet!D:D, 1, FALSE), "No Match"),FALSE)</f>
        <v>No Match</v>
      </c>
    </row>
    <row r="774" spans="1:31" ht="14.5" x14ac:dyDescent="0.35">
      <c r="A774" s="150" t="s">
        <v>1485</v>
      </c>
      <c r="B774" s="150" t="s">
        <v>21230</v>
      </c>
      <c r="C774" s="150" t="s">
        <v>19447</v>
      </c>
      <c r="D774" s="150" t="s">
        <v>19449</v>
      </c>
      <c r="E774" s="150" t="s">
        <v>19707</v>
      </c>
      <c r="F774" s="150" t="s">
        <v>20565</v>
      </c>
      <c r="G774" s="150" t="s">
        <v>20566</v>
      </c>
      <c r="H774" s="150" t="s">
        <v>20888</v>
      </c>
      <c r="I774" s="150" t="s">
        <v>21205</v>
      </c>
      <c r="J774" s="150" t="s">
        <v>4723</v>
      </c>
      <c r="K774" s="150" t="s">
        <v>21231</v>
      </c>
      <c r="L774" s="150" t="s">
        <v>21232</v>
      </c>
      <c r="M774" s="150" t="str" cm="1">
        <f t="array" ref="M774">LOOKUP(2,1/(C774:L774&lt;&gt;""),C774:L774)</f>
        <v>Mango Seed Dried Ground</v>
      </c>
      <c r="N774" s="150" t="s">
        <v>21233</v>
      </c>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v>
      </c>
      <c r="AE774" s="129" t="str">
        <f>IF(IFERROR(IF(MATCH("Feed Ingredient", AOM[[#This Row],[L1]:[L10]],0)&gt;0, TRUE, FALSE), FALSE)=TRUE,IFERROR(VLOOKUP(M774, ani_diet!D:D, 1, FALSE), "No Match"),FALSE)</f>
        <v>No Match</v>
      </c>
    </row>
    <row r="775" spans="1:31" ht="14.5" x14ac:dyDescent="0.35">
      <c r="A775" s="150" t="s">
        <v>1485</v>
      </c>
      <c r="B775" s="150" t="s">
        <v>21234</v>
      </c>
      <c r="C775" s="150" t="s">
        <v>19447</v>
      </c>
      <c r="D775" s="150" t="s">
        <v>19449</v>
      </c>
      <c r="E775" s="150" t="s">
        <v>19707</v>
      </c>
      <c r="F775" s="150" t="s">
        <v>20565</v>
      </c>
      <c r="G775" s="150" t="s">
        <v>20566</v>
      </c>
      <c r="H775" s="150" t="s">
        <v>20888</v>
      </c>
      <c r="I775" s="150" t="s">
        <v>21205</v>
      </c>
      <c r="J775" s="150" t="s">
        <v>4723</v>
      </c>
      <c r="K775" s="150" t="s">
        <v>21231</v>
      </c>
      <c r="L775" s="150" t="s">
        <v>21235</v>
      </c>
      <c r="M775" s="150" t="str" cm="1">
        <f t="array" ref="M775">LOOKUP(2,1/(C775:L775&lt;&gt;""),C775:L775)</f>
        <v>Mango Seed Kernel</v>
      </c>
      <c r="N775" s="150"/>
      <c r="O775" s="150" t="s">
        <v>1485</v>
      </c>
      <c r="P775" s="150" t="s">
        <v>1485</v>
      </c>
      <c r="Q775" s="150" t="s">
        <v>1485</v>
      </c>
      <c r="R775" s="150" t="s">
        <v>1485</v>
      </c>
      <c r="S775" s="150" t="s">
        <v>1485</v>
      </c>
      <c r="T775" s="150" t="s">
        <v>1485</v>
      </c>
      <c r="U775" s="150" t="s">
        <v>4725</v>
      </c>
      <c r="V775" s="150" t="s">
        <v>1485</v>
      </c>
      <c r="W775" s="150" t="s">
        <v>1485</v>
      </c>
      <c r="X775" s="150" t="s">
        <v>1485</v>
      </c>
      <c r="Y775" s="150" t="s">
        <v>1485</v>
      </c>
      <c r="Z775" s="150" t="s">
        <v>1485</v>
      </c>
      <c r="AA775" s="150" t="s">
        <v>1485</v>
      </c>
      <c r="AB775" s="150" t="s">
        <v>1485</v>
      </c>
      <c r="AC775" s="150" t="s">
        <v>1485</v>
      </c>
      <c r="AD775" t="str">
        <f>IFERROR(IF(COUNTIF(C775:L775,"Feed Ingredient")&gt;0,INDEX(ani_diet!U:U,MATCH(M775,ani_diet!E:E,0)),""),"")</f>
        <v>Mangifera indica Seed Kernel</v>
      </c>
      <c r="AE775" s="129" t="str">
        <f>IF(IFERROR(IF(MATCH("Feed Ingredient", AOM[[#This Row],[L1]:[L10]],0)&gt;0, TRUE, FALSE), FALSE)=TRUE,IFERROR(VLOOKUP(M775, ani_diet!D:D, 1, FALSE), "No Match"),FALSE)</f>
        <v>Mango Seed Kernel</v>
      </c>
    </row>
    <row r="776" spans="1:31" ht="14.5" x14ac:dyDescent="0.35">
      <c r="A776" s="150" t="s">
        <v>1485</v>
      </c>
      <c r="B776" s="150" t="s">
        <v>21236</v>
      </c>
      <c r="C776" s="150" t="s">
        <v>19447</v>
      </c>
      <c r="D776" s="150" t="s">
        <v>19449</v>
      </c>
      <c r="E776" s="150" t="s">
        <v>19707</v>
      </c>
      <c r="F776" s="150" t="s">
        <v>20565</v>
      </c>
      <c r="G776" s="150" t="s">
        <v>20566</v>
      </c>
      <c r="H776" s="150" t="s">
        <v>20888</v>
      </c>
      <c r="I776" s="150" t="s">
        <v>21205</v>
      </c>
      <c r="J776" s="150" t="s">
        <v>4723</v>
      </c>
      <c r="K776" s="150" t="s">
        <v>21231</v>
      </c>
      <c r="L776" s="150" t="s">
        <v>21237</v>
      </c>
      <c r="M776" s="150" t="str" cm="1">
        <f t="array" ref="M776">LOOKUP(2,1/(C776:L776&lt;&gt;""),C776:L776)</f>
        <v>Mango Seed Kernel Ground</v>
      </c>
      <c r="N776" s="150" t="s">
        <v>21238</v>
      </c>
      <c r="O776" s="150" t="s">
        <v>1485</v>
      </c>
      <c r="P776" s="150" t="s">
        <v>1485</v>
      </c>
      <c r="Q776" s="150" t="s">
        <v>1485</v>
      </c>
      <c r="R776" s="150" t="s">
        <v>1485</v>
      </c>
      <c r="S776" s="150" t="s">
        <v>1485</v>
      </c>
      <c r="T776" s="150" t="s">
        <v>1485</v>
      </c>
      <c r="U776" s="150" t="s">
        <v>4725</v>
      </c>
      <c r="V776" s="150" t="s">
        <v>1485</v>
      </c>
      <c r="W776" s="150" t="s">
        <v>1485</v>
      </c>
      <c r="X776" s="150" t="s">
        <v>1485</v>
      </c>
      <c r="Y776" s="150" t="s">
        <v>1485</v>
      </c>
      <c r="Z776" s="150" t="s">
        <v>1485</v>
      </c>
      <c r="AA776" s="150" t="s">
        <v>1485</v>
      </c>
      <c r="AB776" s="150" t="s">
        <v>1485</v>
      </c>
      <c r="AC776" s="150" t="s">
        <v>1485</v>
      </c>
      <c r="AD776" t="str">
        <f>IFERROR(IF(COUNTIF(C776:L776,"Feed Ingredient")&gt;0,INDEX(ani_diet!U:U,MATCH(M776,ani_diet!E:E,0)),""),"")</f>
        <v>Mangifera indica Seed Kernel</v>
      </c>
      <c r="AE776" s="129" t="str">
        <f>IF(IFERROR(IF(MATCH("Feed Ingredient", AOM[[#This Row],[L1]:[L10]],0)&gt;0, TRUE, FALSE), FALSE)=TRUE,IFERROR(VLOOKUP(M776, ani_diet!D:D, 1, FALSE), "No Match"),FALSE)</f>
        <v>No Match</v>
      </c>
    </row>
    <row r="777" spans="1:31" ht="14.5" x14ac:dyDescent="0.35">
      <c r="A777" s="150" t="s">
        <v>1485</v>
      </c>
      <c r="B777" s="150" t="s">
        <v>21239</v>
      </c>
      <c r="C777" s="150" t="s">
        <v>19447</v>
      </c>
      <c r="D777" s="150" t="s">
        <v>19449</v>
      </c>
      <c r="E777" s="150" t="s">
        <v>19707</v>
      </c>
      <c r="F777" s="150" t="s">
        <v>20565</v>
      </c>
      <c r="G777" s="150" t="s">
        <v>20566</v>
      </c>
      <c r="H777" s="150" t="s">
        <v>20888</v>
      </c>
      <c r="I777" s="150" t="s">
        <v>21205</v>
      </c>
      <c r="J777" s="150" t="s">
        <v>4723</v>
      </c>
      <c r="K777" s="150" t="s">
        <v>21231</v>
      </c>
      <c r="L777" s="150"/>
      <c r="M777" s="150" t="str" cm="1">
        <f t="array" ref="M777">LOOKUP(2,1/(C777:L777&lt;&gt;""),C777:L777)</f>
        <v>Mango Seed</v>
      </c>
      <c r="N777" s="150"/>
      <c r="O777" s="150" t="s">
        <v>1485</v>
      </c>
      <c r="P777" s="150" t="s">
        <v>1485</v>
      </c>
      <c r="Q777" s="150" t="s">
        <v>1485</v>
      </c>
      <c r="R777" s="150" t="s">
        <v>1485</v>
      </c>
      <c r="S777" s="150" t="s">
        <v>1485</v>
      </c>
      <c r="T777" s="150" t="s">
        <v>1485</v>
      </c>
      <c r="U777" s="150" t="s">
        <v>4725</v>
      </c>
      <c r="V777" s="150" t="s">
        <v>1485</v>
      </c>
      <c r="W777" s="150" t="s">
        <v>1485</v>
      </c>
      <c r="X777" s="150" t="s">
        <v>1485</v>
      </c>
      <c r="Y777" s="150" t="s">
        <v>1485</v>
      </c>
      <c r="Z777" s="150" t="s">
        <v>1485</v>
      </c>
      <c r="AA777" s="150" t="s">
        <v>1485</v>
      </c>
      <c r="AB777" s="150" t="s">
        <v>1485</v>
      </c>
      <c r="AC777" s="150" t="s">
        <v>1485</v>
      </c>
      <c r="AD777" t="str">
        <f>IFERROR(IF(COUNTIF(C777:L777,"Feed Ingredient")&gt;0,INDEX(ani_diet!U:U,MATCH(M777,ani_diet!E:E,0)),""),"")</f>
        <v/>
      </c>
      <c r="AE777" s="129" t="str">
        <f>IF(IFERROR(IF(MATCH("Feed Ingredient", AOM[[#This Row],[L1]:[L10]],0)&gt;0, TRUE, FALSE), FALSE)=TRUE,IFERROR(VLOOKUP(M777, ani_diet!D:D, 1, FALSE), "No Match"),FALSE)</f>
        <v>Mango Seed</v>
      </c>
    </row>
    <row r="778" spans="1:31" ht="14.5" x14ac:dyDescent="0.35">
      <c r="A778" s="150" t="s">
        <v>1485</v>
      </c>
      <c r="B778" s="150" t="s">
        <v>21240</v>
      </c>
      <c r="C778" s="150" t="s">
        <v>19447</v>
      </c>
      <c r="D778" s="150" t="s">
        <v>19449</v>
      </c>
      <c r="E778" s="150" t="s">
        <v>19707</v>
      </c>
      <c r="F778" s="150" t="s">
        <v>20565</v>
      </c>
      <c r="G778" s="150" t="s">
        <v>20566</v>
      </c>
      <c r="H778" s="150" t="s">
        <v>20888</v>
      </c>
      <c r="I778" s="150" t="s">
        <v>21205</v>
      </c>
      <c r="J778" s="150" t="s">
        <v>4723</v>
      </c>
      <c r="K778" s="150" t="s">
        <v>21235</v>
      </c>
      <c r="L778" s="150" t="s">
        <v>21241</v>
      </c>
      <c r="M778" s="150" t="str" cm="1">
        <f t="array" ref="M778">LOOKUP(2,1/(C778:L778&lt;&gt;""),C778:L778)</f>
        <v>Mango Seed Kernel Crushed Dried</v>
      </c>
      <c r="N778" s="150"/>
      <c r="O778" s="150" t="s">
        <v>1485</v>
      </c>
      <c r="P778" s="150" t="s">
        <v>1485</v>
      </c>
      <c r="Q778" s="150" t="s">
        <v>1485</v>
      </c>
      <c r="R778" s="150" t="s">
        <v>1485</v>
      </c>
      <c r="S778" s="150" t="s">
        <v>1485</v>
      </c>
      <c r="T778" s="150" t="s">
        <v>1485</v>
      </c>
      <c r="U778" s="150" t="s">
        <v>4725</v>
      </c>
      <c r="V778" s="150" t="s">
        <v>1485</v>
      </c>
      <c r="W778" s="150" t="s">
        <v>1485</v>
      </c>
      <c r="X778" s="150" t="s">
        <v>1485</v>
      </c>
      <c r="Y778" s="150" t="s">
        <v>1485</v>
      </c>
      <c r="Z778" s="150" t="s">
        <v>1485</v>
      </c>
      <c r="AA778" s="150" t="s">
        <v>1485</v>
      </c>
      <c r="AB778" s="150" t="s">
        <v>1485</v>
      </c>
      <c r="AC778" s="150" t="s">
        <v>1485</v>
      </c>
      <c r="AD778" t="str">
        <f>IFERROR(IF(COUNTIF(C778:L778,"Feed Ingredient")&gt;0,INDEX(ani_diet!U:U,MATCH(M778,ani_diet!E:E,0)),""),"")</f>
        <v>Mangifera indica Seed Kernel</v>
      </c>
      <c r="AE778" s="129" t="str">
        <f>IF(IFERROR(IF(MATCH("Feed Ingredient", AOM[[#This Row],[L1]:[L10]],0)&gt;0, TRUE, FALSE), FALSE)=TRUE,IFERROR(VLOOKUP(M778, ani_diet!D:D, 1, FALSE), "No Match"),FALSE)</f>
        <v>No Match</v>
      </c>
    </row>
    <row r="779" spans="1:31" ht="14.5" x14ac:dyDescent="0.35">
      <c r="A779" s="150" t="s">
        <v>1485</v>
      </c>
      <c r="B779" s="150" t="s">
        <v>21242</v>
      </c>
      <c r="C779" s="150" t="s">
        <v>19447</v>
      </c>
      <c r="D779" s="150" t="s">
        <v>19449</v>
      </c>
      <c r="E779" s="150" t="s">
        <v>19707</v>
      </c>
      <c r="F779" s="150" t="s">
        <v>20565</v>
      </c>
      <c r="G779" s="150" t="s">
        <v>20566</v>
      </c>
      <c r="H779" s="150" t="s">
        <v>20888</v>
      </c>
      <c r="I779" s="150" t="s">
        <v>21205</v>
      </c>
      <c r="J779" s="150" t="s">
        <v>4723</v>
      </c>
      <c r="K779" s="150" t="s">
        <v>21235</v>
      </c>
      <c r="L779" s="150" t="s">
        <v>21243</v>
      </c>
      <c r="M779" s="150" t="str" cm="1">
        <f t="array" ref="M779">LOOKUP(2,1/(C779:L779&lt;&gt;""),C779:L779)</f>
        <v>Mango Seed Kernel Dried Ground</v>
      </c>
      <c r="N779" s="150" t="s">
        <v>21244</v>
      </c>
      <c r="O779" s="150" t="s">
        <v>1485</v>
      </c>
      <c r="P779" s="150" t="s">
        <v>1485</v>
      </c>
      <c r="Q779" s="150" t="s">
        <v>1485</v>
      </c>
      <c r="R779" s="150" t="s">
        <v>1485</v>
      </c>
      <c r="S779" s="150" t="s">
        <v>1485</v>
      </c>
      <c r="T779" s="150" t="s">
        <v>1485</v>
      </c>
      <c r="U779" s="150" t="s">
        <v>4725</v>
      </c>
      <c r="V779" s="150" t="s">
        <v>1485</v>
      </c>
      <c r="W779" s="150" t="s">
        <v>1485</v>
      </c>
      <c r="X779" s="150" t="s">
        <v>1485</v>
      </c>
      <c r="Y779" s="150" t="s">
        <v>1485</v>
      </c>
      <c r="Z779" s="150" t="s">
        <v>1485</v>
      </c>
      <c r="AA779" s="150" t="s">
        <v>1485</v>
      </c>
      <c r="AB779" s="150" t="s">
        <v>1485</v>
      </c>
      <c r="AC779" s="150" t="s">
        <v>1485</v>
      </c>
      <c r="AD779" t="str">
        <f>IFERROR(IF(COUNTIF(C779:L779,"Feed Ingredient")&gt;0,INDEX(ani_diet!U:U,MATCH(M779,ani_diet!E:E,0)),""),"")</f>
        <v>Mangifera indica Seed Kernel</v>
      </c>
      <c r="AE779" s="129" t="str">
        <f>IF(IFERROR(IF(MATCH("Feed Ingredient", AOM[[#This Row],[L1]:[L10]],0)&gt;0, TRUE, FALSE), FALSE)=TRUE,IFERROR(VLOOKUP(M779, ani_diet!D:D, 1, FALSE), "No Match"),FALSE)</f>
        <v>No Match</v>
      </c>
    </row>
    <row r="780" spans="1:31" ht="14.5" x14ac:dyDescent="0.35">
      <c r="A780" s="150" t="s">
        <v>1485</v>
      </c>
      <c r="B780" s="150" t="s">
        <v>21245</v>
      </c>
      <c r="C780" s="150" t="s">
        <v>19447</v>
      </c>
      <c r="D780" s="150" t="s">
        <v>19449</v>
      </c>
      <c r="E780" s="150" t="s">
        <v>19707</v>
      </c>
      <c r="F780" s="150" t="s">
        <v>20565</v>
      </c>
      <c r="G780" s="150" t="s">
        <v>20566</v>
      </c>
      <c r="H780" s="150" t="s">
        <v>20888</v>
      </c>
      <c r="I780" s="150" t="s">
        <v>21205</v>
      </c>
      <c r="J780" s="150" t="s">
        <v>4762</v>
      </c>
      <c r="K780" s="150" t="s">
        <v>8340</v>
      </c>
      <c r="L780" s="150"/>
      <c r="M780" s="150" t="str" cm="1">
        <f t="array" ref="M780">LOOKUP(2,1/(C780:L780&lt;&gt;""),C780:L780)</f>
        <v>Papaya Leaves</v>
      </c>
      <c r="N780" s="150"/>
      <c r="O780" s="150" t="s">
        <v>1485</v>
      </c>
      <c r="P780" s="150" t="s">
        <v>1485</v>
      </c>
      <c r="Q780" s="150" t="s">
        <v>1485</v>
      </c>
      <c r="R780" s="150" t="s">
        <v>1485</v>
      </c>
      <c r="S780" s="150" t="s">
        <v>1485</v>
      </c>
      <c r="T780" s="150" t="s">
        <v>1485</v>
      </c>
      <c r="U780" s="150" t="s">
        <v>4764</v>
      </c>
      <c r="V780" s="150" t="s">
        <v>1485</v>
      </c>
      <c r="W780" s="150" t="s">
        <v>1485</v>
      </c>
      <c r="X780" s="150" t="s">
        <v>1485</v>
      </c>
      <c r="Y780" s="150" t="s">
        <v>1485</v>
      </c>
      <c r="Z780" s="150" t="s">
        <v>1485</v>
      </c>
      <c r="AA780" s="150" t="s">
        <v>1485</v>
      </c>
      <c r="AB780" s="150" t="s">
        <v>21246</v>
      </c>
      <c r="AC780" s="150" t="s">
        <v>1485</v>
      </c>
      <c r="AD780" t="str">
        <f>IFERROR(IF(COUNTIF(C780:L780,"Feed Ingredient")&gt;0,INDEX(ani_diet!U:U,MATCH(M780,ani_diet!E:E,0)),""),"")</f>
        <v>Carica papaya Leaves</v>
      </c>
      <c r="AE780" s="129" t="str">
        <f>IF(IFERROR(IF(MATCH("Feed Ingredient", AOM[[#This Row],[L1]:[L10]],0)&gt;0, TRUE, FALSE), FALSE)=TRUE,IFERROR(VLOOKUP(M780, ani_diet!D:D, 1, FALSE), "No Match"),FALSE)</f>
        <v>Papaya Leaves</v>
      </c>
    </row>
    <row r="781" spans="1:31" ht="14.5" x14ac:dyDescent="0.35">
      <c r="A781" s="150" t="s">
        <v>1485</v>
      </c>
      <c r="B781" s="150" t="s">
        <v>21247</v>
      </c>
      <c r="C781" s="150" t="s">
        <v>19447</v>
      </c>
      <c r="D781" s="150" t="s">
        <v>19449</v>
      </c>
      <c r="E781" s="150" t="s">
        <v>19707</v>
      </c>
      <c r="F781" s="150" t="s">
        <v>20565</v>
      </c>
      <c r="G781" s="150" t="s">
        <v>20566</v>
      </c>
      <c r="H781" s="150" t="s">
        <v>20888</v>
      </c>
      <c r="I781" s="150" t="s">
        <v>21205</v>
      </c>
      <c r="J781" s="150" t="s">
        <v>21248</v>
      </c>
      <c r="K781" s="150" t="s">
        <v>21249</v>
      </c>
      <c r="L781" s="150"/>
      <c r="M781" s="150" t="str" cm="1">
        <f t="array" ref="M781">LOOKUP(2,1/(C781:L781&lt;&gt;""),C781:L781)</f>
        <v>Plantain Peel</v>
      </c>
      <c r="N781" s="150"/>
      <c r="O781" s="150" t="s">
        <v>1485</v>
      </c>
      <c r="P781" s="150" t="s">
        <v>1485</v>
      </c>
      <c r="Q781" s="150" t="s">
        <v>1485</v>
      </c>
      <c r="R781" s="150" t="s">
        <v>1485</v>
      </c>
      <c r="S781" s="150" t="s">
        <v>1485</v>
      </c>
      <c r="T781" s="150" t="s">
        <v>1485</v>
      </c>
      <c r="U781" s="150" t="s">
        <v>21250</v>
      </c>
      <c r="V781" s="150" t="s">
        <v>1485</v>
      </c>
      <c r="W781" s="150" t="s">
        <v>1485</v>
      </c>
      <c r="X781" s="150" t="s">
        <v>1485</v>
      </c>
      <c r="Y781" s="150" t="s">
        <v>1485</v>
      </c>
      <c r="Z781" s="150" t="s">
        <v>1485</v>
      </c>
      <c r="AA781" s="150" t="s">
        <v>1485</v>
      </c>
      <c r="AB781" s="151" t="s">
        <v>21251</v>
      </c>
      <c r="AC781" s="150" t="s">
        <v>1485</v>
      </c>
      <c r="AD781" t="str">
        <f>IFERROR(IF(COUNTIF(C781:L781,"Feed Ingredient")&gt;0,INDEX(ani_diet!U:U,MATCH(M781,ani_diet!E:E,0)),""),"")</f>
        <v>Musa paradisiaca Peel</v>
      </c>
      <c r="AE781" s="129" t="str">
        <f>IF(IFERROR(IF(MATCH("Feed Ingredient", AOM[[#This Row],[L1]:[L10]],0)&gt;0, TRUE, FALSE), FALSE)=TRUE,IFERROR(VLOOKUP(M781, ani_diet!D:D, 1, FALSE), "No Match"),FALSE)</f>
        <v>Plantain Peel</v>
      </c>
    </row>
    <row r="782" spans="1:31" ht="14.5" x14ac:dyDescent="0.35">
      <c r="A782" s="150" t="s">
        <v>1485</v>
      </c>
      <c r="B782" s="150" t="s">
        <v>21252</v>
      </c>
      <c r="C782" s="150" t="s">
        <v>19447</v>
      </c>
      <c r="D782" s="150" t="s">
        <v>19449</v>
      </c>
      <c r="E782" s="150" t="s">
        <v>19707</v>
      </c>
      <c r="F782" s="150" t="s">
        <v>20565</v>
      </c>
      <c r="G782" s="150" t="s">
        <v>20566</v>
      </c>
      <c r="H782" s="150" t="s">
        <v>20888</v>
      </c>
      <c r="I782" s="150" t="s">
        <v>21205</v>
      </c>
      <c r="J782" s="150" t="s">
        <v>21248</v>
      </c>
      <c r="K782" s="150" t="s">
        <v>21249</v>
      </c>
      <c r="L782" s="150" t="s">
        <v>21253</v>
      </c>
      <c r="M782" s="150" t="str" cm="1">
        <f t="array" ref="M782">LOOKUP(2,1/(C782:L782&lt;&gt;""),C782:L782)</f>
        <v>Plantain Peel Dried Ground</v>
      </c>
      <c r="N782" s="150" t="s">
        <v>21254</v>
      </c>
      <c r="O782" s="150" t="s">
        <v>1485</v>
      </c>
      <c r="P782" s="150" t="s">
        <v>1485</v>
      </c>
      <c r="Q782" s="150" t="s">
        <v>1485</v>
      </c>
      <c r="R782" s="150" t="s">
        <v>1485</v>
      </c>
      <c r="S782" s="150" t="s">
        <v>1485</v>
      </c>
      <c r="T782" s="150" t="s">
        <v>1485</v>
      </c>
      <c r="U782" s="150" t="s">
        <v>21250</v>
      </c>
      <c r="V782" s="150" t="s">
        <v>1485</v>
      </c>
      <c r="W782" s="150" t="s">
        <v>1485</v>
      </c>
      <c r="X782" s="150" t="s">
        <v>1485</v>
      </c>
      <c r="Y782" s="150" t="s">
        <v>1485</v>
      </c>
      <c r="Z782" s="150" t="s">
        <v>1485</v>
      </c>
      <c r="AA782" s="150" t="s">
        <v>1485</v>
      </c>
      <c r="AB782" s="152" t="s">
        <v>21251</v>
      </c>
      <c r="AC782" s="150" t="s">
        <v>1485</v>
      </c>
      <c r="AD782" t="str">
        <f>IFERROR(IF(COUNTIF(C782:L782,"Feed Ingredient")&gt;0,INDEX(ani_diet!U:U,MATCH(M782,ani_diet!E:E,0)),""),"")</f>
        <v>Musa paradisiaca Peel</v>
      </c>
      <c r="AE782" s="129" t="str">
        <f>IF(IFERROR(IF(MATCH("Feed Ingredient", AOM[[#This Row],[L1]:[L10]],0)&gt;0, TRUE, FALSE), FALSE)=TRUE,IFERROR(VLOOKUP(M782, ani_diet!D:D, 1, FALSE), "No Match"),FALSE)</f>
        <v>No Match</v>
      </c>
    </row>
    <row r="783" spans="1:31" ht="14.5" x14ac:dyDescent="0.35">
      <c r="A783" s="150" t="s">
        <v>1485</v>
      </c>
      <c r="B783" s="150" t="s">
        <v>21255</v>
      </c>
      <c r="C783" s="150" t="s">
        <v>19447</v>
      </c>
      <c r="D783" s="150" t="s">
        <v>19449</v>
      </c>
      <c r="E783" s="150" t="s">
        <v>19707</v>
      </c>
      <c r="F783" s="150" t="s">
        <v>20565</v>
      </c>
      <c r="G783" s="150" t="s">
        <v>20566</v>
      </c>
      <c r="H783" s="150" t="s">
        <v>20888</v>
      </c>
      <c r="I783" s="150" t="s">
        <v>21205</v>
      </c>
      <c r="J783" s="150" t="s">
        <v>4753</v>
      </c>
      <c r="K783" s="150" t="s">
        <v>21256</v>
      </c>
      <c r="L783" s="150"/>
      <c r="M783" s="150" t="str" cm="1">
        <f t="array" ref="M783">LOOKUP(2,1/(C783:L783&lt;&gt;""),C783:L783)</f>
        <v>Orange Peels</v>
      </c>
      <c r="N783" s="150"/>
      <c r="O783" s="150" t="s">
        <v>1485</v>
      </c>
      <c r="P783" s="150" t="s">
        <v>1485</v>
      </c>
      <c r="Q783" s="150" t="s">
        <v>1485</v>
      </c>
      <c r="R783" s="150" t="s">
        <v>1485</v>
      </c>
      <c r="S783" s="150" t="s">
        <v>1485</v>
      </c>
      <c r="T783" s="150" t="s">
        <v>1485</v>
      </c>
      <c r="U783" s="150" t="s">
        <v>4755</v>
      </c>
      <c r="V783" s="150" t="s">
        <v>21257</v>
      </c>
      <c r="W783" s="150" t="s">
        <v>1485</v>
      </c>
      <c r="X783" s="150" t="s">
        <v>1485</v>
      </c>
      <c r="Y783" s="150" t="s">
        <v>1485</v>
      </c>
      <c r="Z783" s="150" t="s">
        <v>1485</v>
      </c>
      <c r="AA783" s="150" t="s">
        <v>1485</v>
      </c>
      <c r="AB783" s="150"/>
      <c r="AC783" s="150" t="s">
        <v>21258</v>
      </c>
      <c r="AD783" t="str">
        <f>IFERROR(IF(COUNTIF(C783:L783,"Feed Ingredient")&gt;0,INDEX(ani_diet!U:U,MATCH(M783,ani_diet!E:E,0)),""),"")</f>
        <v>Citrus sinensis Peels</v>
      </c>
      <c r="AE783" s="129" t="str">
        <f>IF(IFERROR(IF(MATCH("Feed Ingredient", AOM[[#This Row],[L1]:[L10]],0)&gt;0, TRUE, FALSE), FALSE)=TRUE,IFERROR(VLOOKUP(M783, ani_diet!D:D, 1, FALSE), "No Match"),FALSE)</f>
        <v>Orange Peels</v>
      </c>
    </row>
    <row r="784" spans="1:31" ht="14.5" x14ac:dyDescent="0.35">
      <c r="A784" s="150" t="s">
        <v>1485</v>
      </c>
      <c r="B784" s="150" t="s">
        <v>21259</v>
      </c>
      <c r="C784" s="150" t="s">
        <v>19447</v>
      </c>
      <c r="D784" s="150" t="s">
        <v>19449</v>
      </c>
      <c r="E784" s="150" t="s">
        <v>19707</v>
      </c>
      <c r="F784" s="150" t="s">
        <v>20565</v>
      </c>
      <c r="G784" s="150" t="s">
        <v>20566</v>
      </c>
      <c r="H784" s="150" t="s">
        <v>20888</v>
      </c>
      <c r="I784" s="150" t="s">
        <v>21205</v>
      </c>
      <c r="J784" s="150" t="s">
        <v>4753</v>
      </c>
      <c r="K784" s="150" t="s">
        <v>21256</v>
      </c>
      <c r="L784" s="150" t="s">
        <v>21260</v>
      </c>
      <c r="M784" s="150" t="str" cm="1">
        <f t="array" ref="M784">LOOKUP(2,1/(C784:L784&lt;&gt;""),C784:L784)</f>
        <v>Orange Peels Dried Fermented Ground</v>
      </c>
      <c r="N784" s="150" t="s">
        <v>21261</v>
      </c>
      <c r="O784" s="150" t="s">
        <v>1485</v>
      </c>
      <c r="P784" s="150" t="s">
        <v>1485</v>
      </c>
      <c r="Q784" s="150" t="s">
        <v>1485</v>
      </c>
      <c r="R784" s="150" t="s">
        <v>1485</v>
      </c>
      <c r="S784" s="150" t="s">
        <v>1485</v>
      </c>
      <c r="T784" s="150" t="s">
        <v>1485</v>
      </c>
      <c r="U784" s="150" t="s">
        <v>4755</v>
      </c>
      <c r="V784" s="150" t="s">
        <v>21257</v>
      </c>
      <c r="W784" s="150" t="s">
        <v>1485</v>
      </c>
      <c r="X784" s="150" t="s">
        <v>1485</v>
      </c>
      <c r="Y784" s="150" t="s">
        <v>1485</v>
      </c>
      <c r="Z784" s="150" t="s">
        <v>1485</v>
      </c>
      <c r="AA784" s="150" t="s">
        <v>1485</v>
      </c>
      <c r="AB784" s="150"/>
      <c r="AC784" s="150" t="s">
        <v>21258</v>
      </c>
      <c r="AD784" t="str">
        <f>IFERROR(IF(COUNTIF(C784:L784,"Feed Ingredient")&gt;0,INDEX(ani_diet!U:U,MATCH(M784,ani_diet!E:E,0)),""),"")</f>
        <v>Citrus sinensis Peels</v>
      </c>
      <c r="AE784" s="129" t="str">
        <f>IF(IFERROR(IF(MATCH("Feed Ingredient", AOM[[#This Row],[L1]:[L10]],0)&gt;0, TRUE, FALSE), FALSE)=TRUE,IFERROR(VLOOKUP(M784, ani_diet!D:D, 1, FALSE), "No Match"),FALSE)</f>
        <v>No Match</v>
      </c>
    </row>
    <row r="785" spans="1:31" ht="14.5" x14ac:dyDescent="0.35">
      <c r="A785" s="150" t="s">
        <v>1485</v>
      </c>
      <c r="B785" s="150" t="s">
        <v>21262</v>
      </c>
      <c r="C785" s="150" t="s">
        <v>19447</v>
      </c>
      <c r="D785" s="150" t="s">
        <v>19449</v>
      </c>
      <c r="E785" s="150" t="s">
        <v>19707</v>
      </c>
      <c r="F785" s="150" t="s">
        <v>20565</v>
      </c>
      <c r="G785" s="150" t="s">
        <v>20566</v>
      </c>
      <c r="H785" s="150" t="s">
        <v>20888</v>
      </c>
      <c r="I785" s="150" t="s">
        <v>21205</v>
      </c>
      <c r="J785" s="150" t="s">
        <v>4753</v>
      </c>
      <c r="K785" s="150" t="s">
        <v>21263</v>
      </c>
      <c r="L785" s="150"/>
      <c r="M785" s="150" t="str" cm="1">
        <f t="array" ref="M785">LOOKUP(2,1/(C785:L785&lt;&gt;""),C785:L785)</f>
        <v>Orange Dried</v>
      </c>
      <c r="N785" s="150" t="s">
        <v>21264</v>
      </c>
      <c r="O785" s="150" t="s">
        <v>1485</v>
      </c>
      <c r="P785" s="150" t="s">
        <v>1485</v>
      </c>
      <c r="Q785" s="150" t="s">
        <v>1485</v>
      </c>
      <c r="R785" s="150" t="s">
        <v>1485</v>
      </c>
      <c r="S785" s="150" t="s">
        <v>1485</v>
      </c>
      <c r="T785" s="150" t="s">
        <v>1485</v>
      </c>
      <c r="U785" s="150" t="s">
        <v>4755</v>
      </c>
      <c r="V785" s="150" t="s">
        <v>21257</v>
      </c>
      <c r="W785" s="150" t="s">
        <v>1485</v>
      </c>
      <c r="X785" s="150" t="s">
        <v>1485</v>
      </c>
      <c r="Y785" s="150" t="s">
        <v>1485</v>
      </c>
      <c r="Z785" s="150" t="s">
        <v>1485</v>
      </c>
      <c r="AA785" s="150" t="s">
        <v>1485</v>
      </c>
      <c r="AB785" s="150"/>
      <c r="AC785" s="150" t="s">
        <v>21258</v>
      </c>
      <c r="AD785" t="str">
        <f>IFERROR(IF(COUNTIF(C785:L785,"Feed Ingredient")&gt;0,INDEX(ani_diet!U:U,MATCH(M785,ani_diet!E:E,0)),""),"")</f>
        <v>Citrus sinensis</v>
      </c>
      <c r="AE785" s="129" t="str">
        <f>IF(IFERROR(IF(MATCH("Feed Ingredient", AOM[[#This Row],[L1]:[L10]],0)&gt;0, TRUE, FALSE), FALSE)=TRUE,IFERROR(VLOOKUP(M785, ani_diet!D:D, 1, FALSE), "No Match"),FALSE)</f>
        <v>No Match</v>
      </c>
    </row>
    <row r="786" spans="1:31" ht="14.5" x14ac:dyDescent="0.35">
      <c r="A786" s="150" t="s">
        <v>1485</v>
      </c>
      <c r="B786" s="150" t="s">
        <v>21265</v>
      </c>
      <c r="C786" s="150" t="s">
        <v>19447</v>
      </c>
      <c r="D786" s="150" t="s">
        <v>19449</v>
      </c>
      <c r="E786" s="150" t="s">
        <v>19707</v>
      </c>
      <c r="F786" s="150" t="s">
        <v>20565</v>
      </c>
      <c r="G786" s="150" t="s">
        <v>20566</v>
      </c>
      <c r="H786" s="150" t="s">
        <v>20888</v>
      </c>
      <c r="I786" s="150" t="s">
        <v>21205</v>
      </c>
      <c r="J786" s="150" t="s">
        <v>4863</v>
      </c>
      <c r="K786" s="150" t="s">
        <v>21266</v>
      </c>
      <c r="L786" s="150"/>
      <c r="M786" s="150" t="str" cm="1">
        <f t="array" ref="M786">LOOKUP(2,1/(C786:L786&lt;&gt;""),C786:L786)</f>
        <v>Watermelon Seed Ground</v>
      </c>
      <c r="N786" s="150" t="s">
        <v>21267</v>
      </c>
      <c r="O786" s="150" t="s">
        <v>1485</v>
      </c>
      <c r="P786" s="150" t="s">
        <v>1485</v>
      </c>
      <c r="Q786" s="150" t="s">
        <v>1485</v>
      </c>
      <c r="R786" s="150" t="s">
        <v>1485</v>
      </c>
      <c r="S786" s="150" t="s">
        <v>1485</v>
      </c>
      <c r="T786" s="150" t="s">
        <v>1485</v>
      </c>
      <c r="U786" s="150" t="s">
        <v>4865</v>
      </c>
      <c r="V786" s="150" t="s">
        <v>1485</v>
      </c>
      <c r="W786" s="150" t="s">
        <v>1485</v>
      </c>
      <c r="X786" s="150" t="s">
        <v>1485</v>
      </c>
      <c r="Y786" s="150" t="s">
        <v>1485</v>
      </c>
      <c r="Z786" s="150" t="s">
        <v>1485</v>
      </c>
      <c r="AA786" s="150" t="s">
        <v>1485</v>
      </c>
      <c r="AB786" s="151" t="s">
        <v>21268</v>
      </c>
      <c r="AC786" s="150" t="s">
        <v>1485</v>
      </c>
      <c r="AD786" t="str">
        <f>IFERROR(IF(COUNTIF(C786:L786,"Feed Ingredient")&gt;0,INDEX(ani_diet!U:U,MATCH(M786,ani_diet!E:E,0)),""),"")</f>
        <v>Citrullus lanatus Seed</v>
      </c>
      <c r="AE786" s="129" t="str">
        <f>IF(IFERROR(IF(MATCH("Feed Ingredient", AOM[[#This Row],[L1]:[L10]],0)&gt;0, TRUE, FALSE), FALSE)=TRUE,IFERROR(VLOOKUP(M786, ani_diet!D:D, 1, FALSE), "No Match"),FALSE)</f>
        <v>No Match</v>
      </c>
    </row>
    <row r="787" spans="1:31" ht="14.5" x14ac:dyDescent="0.35">
      <c r="A787" s="150" t="s">
        <v>1485</v>
      </c>
      <c r="B787" s="150" t="s">
        <v>21269</v>
      </c>
      <c r="C787" s="150" t="s">
        <v>19447</v>
      </c>
      <c r="D787" s="150" t="s">
        <v>19449</v>
      </c>
      <c r="E787" s="150" t="s">
        <v>19707</v>
      </c>
      <c r="F787" s="150" t="s">
        <v>20565</v>
      </c>
      <c r="G787" s="150" t="s">
        <v>20566</v>
      </c>
      <c r="H787" s="150" t="s">
        <v>20888</v>
      </c>
      <c r="I787" s="150" t="s">
        <v>21270</v>
      </c>
      <c r="J787" s="150" t="s">
        <v>846</v>
      </c>
      <c r="K787" s="150"/>
      <c r="L787" s="150"/>
      <c r="M787" s="150" t="str" cm="1">
        <f t="array" ref="M787">LOOKUP(2,1/(C787:L787&lt;&gt;""),C787:L787)</f>
        <v>Date</v>
      </c>
      <c r="N787" s="150"/>
      <c r="O787" s="150" t="s">
        <v>1485</v>
      </c>
      <c r="P787" s="150" t="s">
        <v>1485</v>
      </c>
      <c r="Q787" s="150" t="s">
        <v>1485</v>
      </c>
      <c r="R787" s="150" t="s">
        <v>1485</v>
      </c>
      <c r="S787" s="150" t="s">
        <v>1485</v>
      </c>
      <c r="T787" s="150" t="s">
        <v>1485</v>
      </c>
      <c r="U787" s="150" t="s">
        <v>4648</v>
      </c>
      <c r="V787" s="150" t="s">
        <v>21220</v>
      </c>
      <c r="W787" s="150" t="s">
        <v>1485</v>
      </c>
      <c r="X787" s="150" t="s">
        <v>1485</v>
      </c>
      <c r="Y787" s="150" t="s">
        <v>1485</v>
      </c>
      <c r="Z787" s="150" t="s">
        <v>1485</v>
      </c>
      <c r="AA787" s="150" t="s">
        <v>1485</v>
      </c>
      <c r="AB787" s="151" t="s">
        <v>21271</v>
      </c>
      <c r="AC787" s="150"/>
      <c r="AD787" t="str">
        <f>IFERROR(IF(COUNTIF(C787:L787,"Feed Ingredient")&gt;0,INDEX(ani_diet!U:U,MATCH(M787,ani_diet!E:E,0)),""),"")</f>
        <v>Phoenix dactylifera</v>
      </c>
      <c r="AE787" s="129" t="str">
        <f>IF(IFERROR(IF(MATCH("Feed Ingredient", AOM[[#This Row],[L1]:[L10]],0)&gt;0, TRUE, FALSE), FALSE)=TRUE,IFERROR(VLOOKUP(M787, ani_diet!D:D, 1, FALSE), "No Match"),FALSE)</f>
        <v>Date</v>
      </c>
    </row>
    <row r="788" spans="1:31" ht="14.5" x14ac:dyDescent="0.35">
      <c r="A788" s="150" t="s">
        <v>1485</v>
      </c>
      <c r="B788" s="150" t="s">
        <v>21272</v>
      </c>
      <c r="C788" s="150" t="s">
        <v>19447</v>
      </c>
      <c r="D788" s="150" t="s">
        <v>19449</v>
      </c>
      <c r="E788" s="150" t="s">
        <v>19707</v>
      </c>
      <c r="F788" s="150" t="s">
        <v>20565</v>
      </c>
      <c r="G788" s="150" t="s">
        <v>20566</v>
      </c>
      <c r="H788" s="150" t="s">
        <v>20888</v>
      </c>
      <c r="I788" s="150" t="s">
        <v>21273</v>
      </c>
      <c r="J788" s="150" t="s">
        <v>1485</v>
      </c>
      <c r="K788" s="150" t="s">
        <v>1485</v>
      </c>
      <c r="L788" s="150"/>
      <c r="M788" s="150" t="str" cm="1">
        <f t="array" ref="M788">LOOKUP(2,1/(C788:L788&lt;&gt;""),C788:L788)</f>
        <v>Legume ByProducts</v>
      </c>
      <c r="N788" s="150"/>
      <c r="O788" s="150" t="s">
        <v>1485</v>
      </c>
      <c r="P788" s="150" t="s">
        <v>1485</v>
      </c>
      <c r="Q788" s="150" t="s">
        <v>1485</v>
      </c>
      <c r="R788" s="150" t="s">
        <v>1485</v>
      </c>
      <c r="S788" s="150" t="s">
        <v>1485</v>
      </c>
      <c r="T788" s="150" t="s">
        <v>1485</v>
      </c>
      <c r="U788" s="150"/>
      <c r="V788" s="150" t="s">
        <v>19260</v>
      </c>
      <c r="W788" s="150" t="s">
        <v>1485</v>
      </c>
      <c r="X788" s="150" t="s">
        <v>1485</v>
      </c>
      <c r="Y788" s="150" t="s">
        <v>1485</v>
      </c>
      <c r="Z788" s="150" t="s">
        <v>1485</v>
      </c>
      <c r="AA788" s="150" t="s">
        <v>1485</v>
      </c>
      <c r="AB788" s="151" t="s">
        <v>21274</v>
      </c>
      <c r="AC788" s="150" t="s">
        <v>1485</v>
      </c>
      <c r="AD788" t="str">
        <f>IFERROR(IF(COUNTIF(C788:L788,"Feed Ingredient")&gt;0,INDEX(ani_diet!U:U,MATCH(M788,ani_diet!E:E,0)),""),"")</f>
        <v/>
      </c>
      <c r="AE788" s="129" t="str">
        <f>IF(IFERROR(IF(MATCH("Feed Ingredient", AOM[[#This Row],[L1]:[L10]],0)&gt;0, TRUE, FALSE), FALSE)=TRUE,IFERROR(VLOOKUP(M788, ani_diet!D:D, 1, FALSE), "No Match"),FALSE)</f>
        <v>No Match</v>
      </c>
    </row>
    <row r="789" spans="1:31" ht="14.5" x14ac:dyDescent="0.35">
      <c r="A789" s="150" t="s">
        <v>1485</v>
      </c>
      <c r="B789" s="150" t="s">
        <v>21275</v>
      </c>
      <c r="C789" s="150" t="s">
        <v>19447</v>
      </c>
      <c r="D789" s="150" t="s">
        <v>19449</v>
      </c>
      <c r="E789" s="150" t="s">
        <v>19707</v>
      </c>
      <c r="F789" s="150" t="s">
        <v>20565</v>
      </c>
      <c r="G789" s="150" t="s">
        <v>20566</v>
      </c>
      <c r="H789" s="150" t="s">
        <v>20888</v>
      </c>
      <c r="I789" s="150" t="s">
        <v>21273</v>
      </c>
      <c r="J789" s="150" t="s">
        <v>21276</v>
      </c>
      <c r="K789" s="150" t="s">
        <v>21277</v>
      </c>
      <c r="L789" s="150"/>
      <c r="M789" s="150" t="str" cm="1">
        <f t="array" ref="M789">LOOKUP(2,1/(C789:L789&lt;&gt;""),C789:L789)</f>
        <v>Common Bean Haulm</v>
      </c>
      <c r="N789" s="150"/>
      <c r="O789" s="150" t="s">
        <v>1485</v>
      </c>
      <c r="P789" s="150" t="s">
        <v>1485</v>
      </c>
      <c r="Q789" s="150" t="s">
        <v>1485</v>
      </c>
      <c r="R789" s="150" t="s">
        <v>1485</v>
      </c>
      <c r="S789" s="150"/>
      <c r="T789" s="150" t="s">
        <v>1485</v>
      </c>
      <c r="U789" s="150" t="s">
        <v>4916</v>
      </c>
      <c r="V789" s="150"/>
      <c r="W789" s="150" t="s">
        <v>1485</v>
      </c>
      <c r="X789" s="150" t="s">
        <v>1485</v>
      </c>
      <c r="Y789" s="150" t="s">
        <v>1485</v>
      </c>
      <c r="Z789" s="150" t="s">
        <v>1485</v>
      </c>
      <c r="AA789" s="150" t="s">
        <v>1485</v>
      </c>
      <c r="AB789" s="150"/>
      <c r="AC789" s="150" t="s">
        <v>21278</v>
      </c>
      <c r="AD789" t="str">
        <f>IFERROR(IF(COUNTIF(C789:L789,"Feed Ingredient")&gt;0,INDEX(ani_diet!U:U,MATCH(M789,ani_diet!E:E,0)),""),"")</f>
        <v>Phaseolus vulgaris Haulm</v>
      </c>
      <c r="AE789" s="129" t="str">
        <f>IF(IFERROR(IF(MATCH("Feed Ingredient", AOM[[#This Row],[L1]:[L10]],0)&gt;0, TRUE, FALSE), FALSE)=TRUE,IFERROR(VLOOKUP(M789, ani_diet!D:D, 1, FALSE), "No Match"),FALSE)</f>
        <v>Common Bean Haulm</v>
      </c>
    </row>
    <row r="790" spans="1:31" ht="14.5" x14ac:dyDescent="0.35">
      <c r="A790" s="150" t="s">
        <v>1485</v>
      </c>
      <c r="B790" s="150" t="s">
        <v>21279</v>
      </c>
      <c r="C790" s="150" t="s">
        <v>19447</v>
      </c>
      <c r="D790" s="150" t="s">
        <v>19449</v>
      </c>
      <c r="E790" s="150" t="s">
        <v>19707</v>
      </c>
      <c r="F790" s="150" t="s">
        <v>20565</v>
      </c>
      <c r="G790" s="150" t="s">
        <v>20566</v>
      </c>
      <c r="H790" s="150" t="s">
        <v>20888</v>
      </c>
      <c r="I790" s="150" t="s">
        <v>21273</v>
      </c>
      <c r="J790" s="150" t="s">
        <v>21276</v>
      </c>
      <c r="K790" s="150" t="s">
        <v>21277</v>
      </c>
      <c r="L790" s="150" t="s">
        <v>21280</v>
      </c>
      <c r="M790" s="150" t="str" cm="1">
        <f t="array" ref="M790">LOOKUP(2,1/(C790:L790&lt;&gt;""),C790:L790)</f>
        <v>Common Bean Haulm Dried</v>
      </c>
      <c r="N790" s="150"/>
      <c r="O790" s="150" t="s">
        <v>1485</v>
      </c>
      <c r="P790" s="150" t="s">
        <v>1485</v>
      </c>
      <c r="Q790" s="150" t="s">
        <v>1485</v>
      </c>
      <c r="R790" s="150" t="s">
        <v>1485</v>
      </c>
      <c r="S790" s="150"/>
      <c r="T790" s="150" t="s">
        <v>1485</v>
      </c>
      <c r="U790" s="150" t="s">
        <v>4916</v>
      </c>
      <c r="V790" s="150"/>
      <c r="W790" s="150" t="s">
        <v>1485</v>
      </c>
      <c r="X790" s="150" t="s">
        <v>1485</v>
      </c>
      <c r="Y790" s="150" t="s">
        <v>1485</v>
      </c>
      <c r="Z790" s="150" t="s">
        <v>1485</v>
      </c>
      <c r="AA790" s="150" t="s">
        <v>1485</v>
      </c>
      <c r="AB790" s="150"/>
      <c r="AC790" s="150" t="s">
        <v>21278</v>
      </c>
      <c r="AD790" t="str">
        <f>IFERROR(IF(COUNTIF(C790:L790,"Feed Ingredient")&gt;0,INDEX(ani_diet!U:U,MATCH(M790,ani_diet!E:E,0)),""),"")</f>
        <v>Phaseolus vulgaris Haulm</v>
      </c>
      <c r="AE790" s="129" t="str">
        <f>IF(IFERROR(IF(MATCH("Feed Ingredient", AOM[[#This Row],[L1]:[L10]],0)&gt;0, TRUE, FALSE), FALSE)=TRUE,IFERROR(VLOOKUP(M790, ani_diet!D:D, 1, FALSE), "No Match"),FALSE)</f>
        <v>No Match</v>
      </c>
    </row>
    <row r="791" spans="1:31" ht="14.5" x14ac:dyDescent="0.35">
      <c r="A791" s="150" t="s">
        <v>1485</v>
      </c>
      <c r="B791" s="150" t="s">
        <v>21281</v>
      </c>
      <c r="C791" s="150" t="s">
        <v>19447</v>
      </c>
      <c r="D791" s="150" t="s">
        <v>19449</v>
      </c>
      <c r="E791" s="150" t="s">
        <v>19707</v>
      </c>
      <c r="F791" s="150" t="s">
        <v>20565</v>
      </c>
      <c r="G791" s="150" t="s">
        <v>20566</v>
      </c>
      <c r="H791" s="150" t="s">
        <v>20888</v>
      </c>
      <c r="I791" s="150" t="s">
        <v>21273</v>
      </c>
      <c r="J791" s="150" t="s">
        <v>21276</v>
      </c>
      <c r="K791" s="150" t="s">
        <v>21282</v>
      </c>
      <c r="L791" s="150"/>
      <c r="M791" s="150" t="str" cm="1">
        <f t="array" ref="M791">LOOKUP(2,1/(C791:L791&lt;&gt;""),C791:L791)</f>
        <v>Common Bean Straw</v>
      </c>
      <c r="N791" s="150"/>
      <c r="O791" s="150" t="s">
        <v>1485</v>
      </c>
      <c r="P791" s="150" t="s">
        <v>1485</v>
      </c>
      <c r="Q791" s="150" t="s">
        <v>1485</v>
      </c>
      <c r="R791" s="150" t="s">
        <v>1485</v>
      </c>
      <c r="S791" s="150" t="s">
        <v>1485</v>
      </c>
      <c r="T791" s="150" t="s">
        <v>1485</v>
      </c>
      <c r="U791" s="150" t="s">
        <v>4916</v>
      </c>
      <c r="V791" s="150"/>
      <c r="W791" s="150" t="s">
        <v>1485</v>
      </c>
      <c r="X791" s="150" t="s">
        <v>1485</v>
      </c>
      <c r="Y791" s="150" t="s">
        <v>1485</v>
      </c>
      <c r="Z791" s="150" t="s">
        <v>1485</v>
      </c>
      <c r="AA791" s="150" t="s">
        <v>1485</v>
      </c>
      <c r="AB791" s="150" t="s">
        <v>20920</v>
      </c>
      <c r="AC791" s="150"/>
      <c r="AD791" t="str">
        <f>IFERROR(IF(COUNTIF(C791:L791,"Feed Ingredient")&gt;0,INDEX(ani_diet!U:U,MATCH(M791,ani_diet!E:E,0)),""),"")</f>
        <v>Phaseolus vulgaris Straw</v>
      </c>
      <c r="AE791" s="129" t="str">
        <f>IF(IFERROR(IF(MATCH("Feed Ingredient", AOM[[#This Row],[L1]:[L10]],0)&gt;0, TRUE, FALSE), FALSE)=TRUE,IFERROR(VLOOKUP(M791, ani_diet!D:D, 1, FALSE), "No Match"),FALSE)</f>
        <v>Common Bean Straw</v>
      </c>
    </row>
    <row r="792" spans="1:31" ht="14.5" x14ac:dyDescent="0.35">
      <c r="A792" s="150" t="s">
        <v>1485</v>
      </c>
      <c r="B792" s="150" t="s">
        <v>21283</v>
      </c>
      <c r="C792" s="150" t="s">
        <v>19447</v>
      </c>
      <c r="D792" s="150" t="s">
        <v>19449</v>
      </c>
      <c r="E792" s="150" t="s">
        <v>19707</v>
      </c>
      <c r="F792" s="150" t="s">
        <v>20565</v>
      </c>
      <c r="G792" s="150" t="s">
        <v>20566</v>
      </c>
      <c r="H792" s="150" t="s">
        <v>20888</v>
      </c>
      <c r="I792" s="150" t="s">
        <v>21273</v>
      </c>
      <c r="J792" s="150" t="s">
        <v>21276</v>
      </c>
      <c r="K792" s="150" t="s">
        <v>21284</v>
      </c>
      <c r="L792" s="150"/>
      <c r="M792" s="150" t="str" cm="1">
        <f t="array" ref="M792">LOOKUP(2,1/(C792:L792&lt;&gt;""),C792:L792)</f>
        <v>Common Bean Tops</v>
      </c>
      <c r="N792" s="150"/>
      <c r="O792" s="150" t="s">
        <v>1485</v>
      </c>
      <c r="P792" s="150" t="s">
        <v>1485</v>
      </c>
      <c r="Q792" s="150" t="s">
        <v>1485</v>
      </c>
      <c r="R792" s="150" t="s">
        <v>1485</v>
      </c>
      <c r="S792" s="150" t="s">
        <v>1485</v>
      </c>
      <c r="T792" s="150" t="s">
        <v>1485</v>
      </c>
      <c r="U792" s="150" t="s">
        <v>4916</v>
      </c>
      <c r="V792" s="150"/>
      <c r="W792" s="150" t="s">
        <v>1485</v>
      </c>
      <c r="X792" s="150" t="s">
        <v>1485</v>
      </c>
      <c r="Y792" s="150" t="s">
        <v>1485</v>
      </c>
      <c r="Z792" s="150" t="s">
        <v>1485</v>
      </c>
      <c r="AA792" s="150" t="s">
        <v>1485</v>
      </c>
      <c r="AB792" s="150"/>
      <c r="AC792" s="150"/>
      <c r="AD792" t="str">
        <f>IFERROR(IF(COUNTIF(C792:L792,"Feed Ingredient")&gt;0,INDEX(ani_diet!U:U,MATCH(M792,ani_diet!E:E,0)),""),"")</f>
        <v>Phaseolus vulgaris Tops</v>
      </c>
      <c r="AE792" s="129" t="str">
        <f>IF(IFERROR(IF(MATCH("Feed Ingredient", AOM[[#This Row],[L1]:[L10]],0)&gt;0, TRUE, FALSE), FALSE)=TRUE,IFERROR(VLOOKUP(M792, ani_diet!D:D, 1, FALSE), "No Match"),FALSE)</f>
        <v>Common Bean Tops</v>
      </c>
    </row>
    <row r="793" spans="1:31" ht="14.5" x14ac:dyDescent="0.35">
      <c r="A793" s="150" t="s">
        <v>1485</v>
      </c>
      <c r="B793" s="150" t="s">
        <v>21285</v>
      </c>
      <c r="C793" s="150" t="s">
        <v>19447</v>
      </c>
      <c r="D793" s="150" t="s">
        <v>19449</v>
      </c>
      <c r="E793" s="150" t="s">
        <v>19707</v>
      </c>
      <c r="F793" s="150" t="s">
        <v>20565</v>
      </c>
      <c r="G793" s="150" t="s">
        <v>20566</v>
      </c>
      <c r="H793" s="150" t="s">
        <v>20888</v>
      </c>
      <c r="I793" s="150" t="s">
        <v>21273</v>
      </c>
      <c r="J793" s="150" t="s">
        <v>4907</v>
      </c>
      <c r="K793" s="150" t="s">
        <v>21286</v>
      </c>
      <c r="L793" s="150"/>
      <c r="M793" s="150" t="str" cm="1">
        <f t="array" ref="M793">LOOKUP(2,1/(C793:L793&lt;&gt;""),C793:L793)</f>
        <v>Chickpea Haulm</v>
      </c>
      <c r="N793" s="150"/>
      <c r="O793" s="150" t="s">
        <v>1485</v>
      </c>
      <c r="P793" s="150" t="s">
        <v>1485</v>
      </c>
      <c r="Q793" s="150" t="s">
        <v>1485</v>
      </c>
      <c r="R793" s="150" t="s">
        <v>1485</v>
      </c>
      <c r="S793" s="150" t="s">
        <v>1485</v>
      </c>
      <c r="T793" s="150" t="s">
        <v>1485</v>
      </c>
      <c r="U793" s="150" t="s">
        <v>4909</v>
      </c>
      <c r="V793" s="150" t="s">
        <v>21287</v>
      </c>
      <c r="W793" s="150" t="s">
        <v>1485</v>
      </c>
      <c r="X793" s="150" t="s">
        <v>1485</v>
      </c>
      <c r="Y793" s="150" t="s">
        <v>1485</v>
      </c>
      <c r="Z793" s="150" t="s">
        <v>1485</v>
      </c>
      <c r="AA793" s="150" t="s">
        <v>1485</v>
      </c>
      <c r="AB793" s="150"/>
      <c r="AC793" s="150" t="s">
        <v>21286</v>
      </c>
      <c r="AD793" t="str">
        <f>IFERROR(IF(COUNTIF(C793:L793,"Feed Ingredient")&gt;0,INDEX(ani_diet!U:U,MATCH(M793,ani_diet!E:E,0)),""),"")</f>
        <v>Cicer arietinum Haulm</v>
      </c>
      <c r="AE793" s="129" t="str">
        <f>IF(IFERROR(IF(MATCH("Feed Ingredient", AOM[[#This Row],[L1]:[L10]],0)&gt;0, TRUE, FALSE), FALSE)=TRUE,IFERROR(VLOOKUP(M793, ani_diet!D:D, 1, FALSE), "No Match"),FALSE)</f>
        <v>Chickpea Haulm</v>
      </c>
    </row>
    <row r="794" spans="1:31" ht="14.5" x14ac:dyDescent="0.35">
      <c r="A794" s="150" t="s">
        <v>1485</v>
      </c>
      <c r="B794" s="150" t="s">
        <v>21288</v>
      </c>
      <c r="C794" s="150" t="s">
        <v>19447</v>
      </c>
      <c r="D794" s="150" t="s">
        <v>19449</v>
      </c>
      <c r="E794" s="150" t="s">
        <v>19707</v>
      </c>
      <c r="F794" s="150" t="s">
        <v>20565</v>
      </c>
      <c r="G794" s="150" t="s">
        <v>20566</v>
      </c>
      <c r="H794" s="150" t="s">
        <v>20888</v>
      </c>
      <c r="I794" s="150" t="s">
        <v>21273</v>
      </c>
      <c r="J794" s="150" t="s">
        <v>4922</v>
      </c>
      <c r="K794" s="150" t="s">
        <v>21289</v>
      </c>
      <c r="L794" s="150"/>
      <c r="M794" s="150" t="str" cm="1">
        <f t="array" ref="M794">LOOKUP(2,1/(C794:L794&lt;&gt;""),C794:L794)</f>
        <v>Cowpea Dried</v>
      </c>
      <c r="N794" s="150" t="s">
        <v>21290</v>
      </c>
      <c r="O794" s="150" t="s">
        <v>1485</v>
      </c>
      <c r="P794" s="150" t="s">
        <v>1485</v>
      </c>
      <c r="Q794" s="150" t="s">
        <v>1485</v>
      </c>
      <c r="R794" s="150" t="s">
        <v>1485</v>
      </c>
      <c r="S794" s="150" t="s">
        <v>1485</v>
      </c>
      <c r="T794" s="150" t="s">
        <v>1485</v>
      </c>
      <c r="U794" s="150" t="s">
        <v>4924</v>
      </c>
      <c r="V794" s="150" t="s">
        <v>21287</v>
      </c>
      <c r="W794" s="150" t="s">
        <v>1485</v>
      </c>
      <c r="X794" s="150" t="s">
        <v>1485</v>
      </c>
      <c r="Y794" s="150" t="s">
        <v>1485</v>
      </c>
      <c r="Z794" s="150" t="s">
        <v>1485</v>
      </c>
      <c r="AA794" s="150" t="s">
        <v>1485</v>
      </c>
      <c r="AB794" s="150" t="s">
        <v>21291</v>
      </c>
      <c r="AC794" s="150" t="s">
        <v>21292</v>
      </c>
      <c r="AD794" t="str">
        <f>IFERROR(IF(COUNTIF(C794:L794,"Feed Ingredient")&gt;0,INDEX(ani_diet!U:U,MATCH(M794,ani_diet!E:E,0)),""),"")</f>
        <v>Vigna unguiculata</v>
      </c>
      <c r="AE794" s="129" t="str">
        <f>IF(IFERROR(IF(MATCH("Feed Ingredient", AOM[[#This Row],[L1]:[L10]],0)&gt;0, TRUE, FALSE), FALSE)=TRUE,IFERROR(VLOOKUP(M794, ani_diet!D:D, 1, FALSE), "No Match"),FALSE)</f>
        <v>No Match</v>
      </c>
    </row>
    <row r="795" spans="1:31" ht="14.5" x14ac:dyDescent="0.35">
      <c r="A795" s="150" t="s">
        <v>1485</v>
      </c>
      <c r="B795" s="150" t="s">
        <v>21293</v>
      </c>
      <c r="C795" s="150" t="s">
        <v>19447</v>
      </c>
      <c r="D795" s="150" t="s">
        <v>19449</v>
      </c>
      <c r="E795" s="150" t="s">
        <v>19707</v>
      </c>
      <c r="F795" s="150" t="s">
        <v>20565</v>
      </c>
      <c r="G795" s="150" t="s">
        <v>20566</v>
      </c>
      <c r="H795" s="150" t="s">
        <v>20888</v>
      </c>
      <c r="I795" s="150" t="s">
        <v>21273</v>
      </c>
      <c r="J795" s="150" t="s">
        <v>4922</v>
      </c>
      <c r="K795" s="150" t="s">
        <v>21292</v>
      </c>
      <c r="L795" s="150" t="s">
        <v>21294</v>
      </c>
      <c r="M795" s="150" t="str" cm="1">
        <f t="array" ref="M795">LOOKUP(2,1/(C795:L795&lt;&gt;""),C795:L795)</f>
        <v>Cowpea Haulm Dried Ground</v>
      </c>
      <c r="N795" s="150" t="s">
        <v>21295</v>
      </c>
      <c r="O795" s="150" t="s">
        <v>1485</v>
      </c>
      <c r="P795" s="150" t="s">
        <v>1485</v>
      </c>
      <c r="Q795" s="150" t="s">
        <v>1485</v>
      </c>
      <c r="R795" s="150" t="s">
        <v>1485</v>
      </c>
      <c r="S795" s="150" t="s">
        <v>1485</v>
      </c>
      <c r="T795" s="150" t="s">
        <v>1485</v>
      </c>
      <c r="U795" s="150" t="s">
        <v>4924</v>
      </c>
      <c r="V795" s="150" t="s">
        <v>21287</v>
      </c>
      <c r="W795" s="150" t="s">
        <v>1485</v>
      </c>
      <c r="X795" s="150" t="s">
        <v>1485</v>
      </c>
      <c r="Y795" s="150" t="s">
        <v>1485</v>
      </c>
      <c r="Z795" s="150" t="s">
        <v>1485</v>
      </c>
      <c r="AA795" s="150" t="s">
        <v>1485</v>
      </c>
      <c r="AB795" s="150" t="s">
        <v>21296</v>
      </c>
      <c r="AC795" s="150" t="s">
        <v>21292</v>
      </c>
      <c r="AD795" t="str">
        <f>IFERROR(IF(COUNTIF(C795:L795,"Feed Ingredient")&gt;0,INDEX(ani_diet!U:U,MATCH(M795,ani_diet!E:E,0)),""),"")</f>
        <v>Vigna unguiculata Haulm</v>
      </c>
      <c r="AE795" s="129" t="str">
        <f>IF(IFERROR(IF(MATCH("Feed Ingredient", AOM[[#This Row],[L1]:[L10]],0)&gt;0, TRUE, FALSE), FALSE)=TRUE,IFERROR(VLOOKUP(M795, ani_diet!D:D, 1, FALSE), "No Match"),FALSE)</f>
        <v>No Match</v>
      </c>
    </row>
    <row r="796" spans="1:31" ht="14.5" x14ac:dyDescent="0.35">
      <c r="A796" s="150" t="s">
        <v>1485</v>
      </c>
      <c r="B796" s="150" t="s">
        <v>21297</v>
      </c>
      <c r="C796" s="150" t="s">
        <v>19447</v>
      </c>
      <c r="D796" s="150" t="s">
        <v>19449</v>
      </c>
      <c r="E796" s="150" t="s">
        <v>19707</v>
      </c>
      <c r="F796" s="150" t="s">
        <v>20565</v>
      </c>
      <c r="G796" s="150" t="s">
        <v>20566</v>
      </c>
      <c r="H796" s="150" t="s">
        <v>20888</v>
      </c>
      <c r="I796" s="150" t="s">
        <v>21273</v>
      </c>
      <c r="J796" s="150" t="s">
        <v>4922</v>
      </c>
      <c r="K796" s="150" t="s">
        <v>21292</v>
      </c>
      <c r="L796" s="150" t="s">
        <v>21298</v>
      </c>
      <c r="M796" s="150" t="str" cm="1">
        <f t="array" ref="M796">LOOKUP(2,1/(C796:L796&lt;&gt;""),C796:L796)</f>
        <v>Cowpea Haulm Dried</v>
      </c>
      <c r="N796" s="150"/>
      <c r="O796" s="150" t="s">
        <v>1485</v>
      </c>
      <c r="P796" s="150" t="s">
        <v>1485</v>
      </c>
      <c r="Q796" s="150" t="s">
        <v>1485</v>
      </c>
      <c r="R796" s="150" t="s">
        <v>1485</v>
      </c>
      <c r="S796" s="150" t="s">
        <v>1485</v>
      </c>
      <c r="T796" s="150" t="s">
        <v>1485</v>
      </c>
      <c r="U796" s="150" t="s">
        <v>4924</v>
      </c>
      <c r="V796" s="150" t="s">
        <v>21287</v>
      </c>
      <c r="W796" s="150" t="s">
        <v>1485</v>
      </c>
      <c r="X796" s="150" t="s">
        <v>1485</v>
      </c>
      <c r="Y796" s="150" t="s">
        <v>1485</v>
      </c>
      <c r="Z796" s="150" t="s">
        <v>1485</v>
      </c>
      <c r="AA796" s="150" t="s">
        <v>1485</v>
      </c>
      <c r="AB796" s="150" t="s">
        <v>21296</v>
      </c>
      <c r="AC796" s="150" t="s">
        <v>21292</v>
      </c>
      <c r="AD796" t="str">
        <f>IFERROR(IF(COUNTIF(C796:L796,"Feed Ingredient")&gt;0,INDEX(ani_diet!U:U,MATCH(M796,ani_diet!E:E,0)),""),"")</f>
        <v>Vigna unguiculata Haulm</v>
      </c>
      <c r="AE796" s="129" t="str">
        <f>IF(IFERROR(IF(MATCH("Feed Ingredient", AOM[[#This Row],[L1]:[L10]],0)&gt;0, TRUE, FALSE), FALSE)=TRUE,IFERROR(VLOOKUP(M796, ani_diet!D:D, 1, FALSE), "No Match"),FALSE)</f>
        <v>No Match</v>
      </c>
    </row>
    <row r="797" spans="1:31" ht="14.5" x14ac:dyDescent="0.35">
      <c r="A797" s="150" t="s">
        <v>1485</v>
      </c>
      <c r="B797" s="150" t="s">
        <v>21299</v>
      </c>
      <c r="C797" s="150" t="s">
        <v>19447</v>
      </c>
      <c r="D797" s="150" t="s">
        <v>19449</v>
      </c>
      <c r="E797" s="150" t="s">
        <v>19707</v>
      </c>
      <c r="F797" s="150" t="s">
        <v>20565</v>
      </c>
      <c r="G797" s="150" t="s">
        <v>20566</v>
      </c>
      <c r="H797" s="150" t="s">
        <v>20888</v>
      </c>
      <c r="I797" s="150" t="s">
        <v>21273</v>
      </c>
      <c r="J797" s="150" t="s">
        <v>4922</v>
      </c>
      <c r="K797" s="150" t="s">
        <v>21292</v>
      </c>
      <c r="L797" s="150"/>
      <c r="M797" s="150" t="str" cm="1">
        <f t="array" ref="M797">LOOKUP(2,1/(C797:L797&lt;&gt;""),C797:L797)</f>
        <v>Cowpea Haulm</v>
      </c>
      <c r="N797" s="150"/>
      <c r="O797" s="150" t="s">
        <v>1485</v>
      </c>
      <c r="P797" s="150" t="s">
        <v>1485</v>
      </c>
      <c r="Q797" s="150" t="s">
        <v>1485</v>
      </c>
      <c r="R797" s="150" t="s">
        <v>1485</v>
      </c>
      <c r="S797" s="150" t="s">
        <v>1485</v>
      </c>
      <c r="T797" s="150" t="s">
        <v>1485</v>
      </c>
      <c r="U797" s="150" t="s">
        <v>4924</v>
      </c>
      <c r="V797" s="150" t="s">
        <v>21287</v>
      </c>
      <c r="W797" s="150" t="s">
        <v>1485</v>
      </c>
      <c r="X797" s="150" t="s">
        <v>1485</v>
      </c>
      <c r="Y797" s="150" t="s">
        <v>1485</v>
      </c>
      <c r="Z797" s="150" t="s">
        <v>1485</v>
      </c>
      <c r="AA797" s="150" t="s">
        <v>1485</v>
      </c>
      <c r="AB797" s="150" t="s">
        <v>21296</v>
      </c>
      <c r="AC797" s="150" t="s">
        <v>21292</v>
      </c>
      <c r="AD797" t="str">
        <f>IFERROR(IF(COUNTIF(C797:L797,"Feed Ingredient")&gt;0,INDEX(ani_diet!U:U,MATCH(M797,ani_diet!E:E,0)),""),"")</f>
        <v>Vigna unguiculata Haulm</v>
      </c>
      <c r="AE797" s="129" t="str">
        <f>IF(IFERROR(IF(MATCH("Feed Ingredient", AOM[[#This Row],[L1]:[L10]],0)&gt;0, TRUE, FALSE), FALSE)=TRUE,IFERROR(VLOOKUP(M797, ani_diet!D:D, 1, FALSE), "No Match"),FALSE)</f>
        <v>Cowpea Haulm</v>
      </c>
    </row>
    <row r="798" spans="1:31" ht="14.5" x14ac:dyDescent="0.35">
      <c r="A798" s="150" t="s">
        <v>1485</v>
      </c>
      <c r="B798" s="150" t="s">
        <v>21300</v>
      </c>
      <c r="C798" s="150" t="s">
        <v>19447</v>
      </c>
      <c r="D798" s="150" t="s">
        <v>19449</v>
      </c>
      <c r="E798" s="150" t="s">
        <v>19707</v>
      </c>
      <c r="F798" s="150" t="s">
        <v>20565</v>
      </c>
      <c r="G798" s="150" t="s">
        <v>20566</v>
      </c>
      <c r="H798" s="150" t="s">
        <v>20888</v>
      </c>
      <c r="I798" s="150" t="s">
        <v>21273</v>
      </c>
      <c r="J798" s="150" t="s">
        <v>4922</v>
      </c>
      <c r="K798" s="150" t="s">
        <v>21301</v>
      </c>
      <c r="L798" s="150"/>
      <c r="M798" s="150" t="str" cm="1">
        <f t="array" ref="M798">LOOKUP(2,1/(C798:L798&lt;&gt;""),C798:L798)</f>
        <v>Cowpea Husk</v>
      </c>
      <c r="N798" s="150"/>
      <c r="O798" s="150" t="s">
        <v>1485</v>
      </c>
      <c r="P798" s="150" t="s">
        <v>1485</v>
      </c>
      <c r="Q798" s="150" t="s">
        <v>1485</v>
      </c>
      <c r="R798" s="150" t="s">
        <v>1485</v>
      </c>
      <c r="S798" s="150" t="s">
        <v>1485</v>
      </c>
      <c r="T798" s="150" t="s">
        <v>1485</v>
      </c>
      <c r="U798" s="150" t="s">
        <v>4924</v>
      </c>
      <c r="V798" s="150" t="s">
        <v>21287</v>
      </c>
      <c r="W798" s="150" t="s">
        <v>1485</v>
      </c>
      <c r="X798" s="150" t="s">
        <v>1485</v>
      </c>
      <c r="Y798" s="150" t="s">
        <v>1485</v>
      </c>
      <c r="Z798" s="150" t="s">
        <v>1485</v>
      </c>
      <c r="AA798" s="150" t="s">
        <v>1485</v>
      </c>
      <c r="AB798" s="150" t="s">
        <v>21296</v>
      </c>
      <c r="AC798" s="150" t="s">
        <v>21301</v>
      </c>
      <c r="AD798" t="str">
        <f>IFERROR(IF(COUNTIF(C798:L798,"Feed Ingredient")&gt;0,INDEX(ani_diet!U:U,MATCH(M798,ani_diet!E:E,0)),""),"")</f>
        <v>Vigna unguiculata Husk</v>
      </c>
      <c r="AE798" s="129" t="str">
        <f>IF(IFERROR(IF(MATCH("Feed Ingredient", AOM[[#This Row],[L1]:[L10]],0)&gt;0, TRUE, FALSE), FALSE)=TRUE,IFERROR(VLOOKUP(M798, ani_diet!D:D, 1, FALSE), "No Match"),FALSE)</f>
        <v>Cowpea Husk</v>
      </c>
    </row>
    <row r="799" spans="1:31" ht="14.5" x14ac:dyDescent="0.35">
      <c r="A799" s="150" t="s">
        <v>1485</v>
      </c>
      <c r="B799" s="150" t="s">
        <v>21302</v>
      </c>
      <c r="C799" s="150" t="s">
        <v>19447</v>
      </c>
      <c r="D799" s="150" t="s">
        <v>19449</v>
      </c>
      <c r="E799" s="150" t="s">
        <v>19707</v>
      </c>
      <c r="F799" s="150" t="s">
        <v>20565</v>
      </c>
      <c r="G799" s="150" t="s">
        <v>20566</v>
      </c>
      <c r="H799" s="150" t="s">
        <v>20888</v>
      </c>
      <c r="I799" s="150" t="s">
        <v>21273</v>
      </c>
      <c r="J799" s="150" t="s">
        <v>4922</v>
      </c>
      <c r="K799" s="150" t="s">
        <v>21301</v>
      </c>
      <c r="L799" s="150" t="s">
        <v>21303</v>
      </c>
      <c r="M799" s="150" t="str" cm="1">
        <f t="array" ref="M799">LOOKUP(2,1/(C799:L799&lt;&gt;""),C799:L799)</f>
        <v>Cowpea Husk Ground</v>
      </c>
      <c r="N799" s="150" t="s">
        <v>21304</v>
      </c>
      <c r="O799" s="150" t="s">
        <v>1485</v>
      </c>
      <c r="P799" s="150" t="s">
        <v>1485</v>
      </c>
      <c r="Q799" s="150" t="s">
        <v>1485</v>
      </c>
      <c r="R799" s="150" t="s">
        <v>1485</v>
      </c>
      <c r="S799" s="150" t="s">
        <v>1485</v>
      </c>
      <c r="T799" s="150" t="s">
        <v>1485</v>
      </c>
      <c r="U799" s="150" t="s">
        <v>4924</v>
      </c>
      <c r="V799" s="150" t="s">
        <v>21287</v>
      </c>
      <c r="W799" s="150" t="s">
        <v>1485</v>
      </c>
      <c r="X799" s="150" t="s">
        <v>1485</v>
      </c>
      <c r="Y799" s="150" t="s">
        <v>1485</v>
      </c>
      <c r="Z799" s="150" t="s">
        <v>1485</v>
      </c>
      <c r="AA799" s="150" t="s">
        <v>1485</v>
      </c>
      <c r="AB799" s="150" t="s">
        <v>21296</v>
      </c>
      <c r="AC799" s="150" t="s">
        <v>21301</v>
      </c>
      <c r="AD799" t="str">
        <f>IFERROR(IF(COUNTIF(C799:L799,"Feed Ingredient")&gt;0,INDEX(ani_diet!U:U,MATCH(M799,ani_diet!E:E,0)),""),"")</f>
        <v>Vigna unguiculata Husk</v>
      </c>
      <c r="AE799" s="129" t="str">
        <f>IF(IFERROR(IF(MATCH("Feed Ingredient", AOM[[#This Row],[L1]:[L10]],0)&gt;0, TRUE, FALSE), FALSE)=TRUE,IFERROR(VLOOKUP(M799, ani_diet!D:D, 1, FALSE), "No Match"),FALSE)</f>
        <v>No Match</v>
      </c>
    </row>
    <row r="800" spans="1:31" ht="14.5" x14ac:dyDescent="0.35">
      <c r="A800" s="150" t="s">
        <v>1485</v>
      </c>
      <c r="B800" s="150" t="s">
        <v>21305</v>
      </c>
      <c r="C800" s="150" t="s">
        <v>19447</v>
      </c>
      <c r="D800" s="150" t="s">
        <v>19449</v>
      </c>
      <c r="E800" s="150" t="s">
        <v>19707</v>
      </c>
      <c r="F800" s="150" t="s">
        <v>20565</v>
      </c>
      <c r="G800" s="150" t="s">
        <v>20566</v>
      </c>
      <c r="H800" s="150" t="s">
        <v>20888</v>
      </c>
      <c r="I800" s="150" t="s">
        <v>21273</v>
      </c>
      <c r="J800" s="150" t="s">
        <v>4922</v>
      </c>
      <c r="K800" s="150" t="s">
        <v>21306</v>
      </c>
      <c r="L800" s="150"/>
      <c r="M800" s="150" t="str" cm="1">
        <f t="array" ref="M800">LOOKUP(2,1/(C800:L800&lt;&gt;""),C800:L800)</f>
        <v>Cowpea Leaves</v>
      </c>
      <c r="N800" s="150"/>
      <c r="O800" s="150" t="s">
        <v>1485</v>
      </c>
      <c r="P800" s="150" t="s">
        <v>1485</v>
      </c>
      <c r="Q800" s="150" t="s">
        <v>1485</v>
      </c>
      <c r="R800" s="150" t="s">
        <v>1485</v>
      </c>
      <c r="S800" s="150" t="s">
        <v>1485</v>
      </c>
      <c r="T800" s="150" t="s">
        <v>1485</v>
      </c>
      <c r="U800" s="150" t="s">
        <v>4924</v>
      </c>
      <c r="V800" s="150" t="s">
        <v>21287</v>
      </c>
      <c r="W800" s="150" t="s">
        <v>1485</v>
      </c>
      <c r="X800" s="150" t="s">
        <v>1485</v>
      </c>
      <c r="Y800" s="150" t="s">
        <v>1485</v>
      </c>
      <c r="Z800" s="150" t="s">
        <v>1485</v>
      </c>
      <c r="AA800" s="150" t="s">
        <v>1485</v>
      </c>
      <c r="AB800" s="150" t="s">
        <v>21296</v>
      </c>
      <c r="AC800" s="150"/>
      <c r="AD800" t="str">
        <f>IFERROR(IF(COUNTIF(C800:L800,"Feed Ingredient")&gt;0,INDEX(ani_diet!U:U,MATCH(M800,ani_diet!E:E,0)),""),"")</f>
        <v>Vigna unguiculata Leaves</v>
      </c>
      <c r="AE800" s="129" t="str">
        <f>IF(IFERROR(IF(MATCH("Feed Ingredient", AOM[[#This Row],[L1]:[L10]],0)&gt;0, TRUE, FALSE), FALSE)=TRUE,IFERROR(VLOOKUP(M800, ani_diet!D:D, 1, FALSE), "No Match"),FALSE)</f>
        <v>Cowpea Leaves</v>
      </c>
    </row>
    <row r="801" spans="1:31" ht="14.5" x14ac:dyDescent="0.35">
      <c r="A801" s="150" t="s">
        <v>1485</v>
      </c>
      <c r="B801" s="150" t="s">
        <v>21307</v>
      </c>
      <c r="C801" s="150" t="s">
        <v>19447</v>
      </c>
      <c r="D801" s="150" t="s">
        <v>19449</v>
      </c>
      <c r="E801" s="150" t="s">
        <v>19707</v>
      </c>
      <c r="F801" s="150" t="s">
        <v>20565</v>
      </c>
      <c r="G801" s="150" t="s">
        <v>20566</v>
      </c>
      <c r="H801" s="150" t="s">
        <v>20888</v>
      </c>
      <c r="I801" s="150" t="s">
        <v>21273</v>
      </c>
      <c r="J801" s="150" t="s">
        <v>4922</v>
      </c>
      <c r="K801" s="150" t="s">
        <v>21308</v>
      </c>
      <c r="L801" s="150"/>
      <c r="M801" s="150" t="str" cm="1">
        <f t="array" ref="M801">LOOKUP(2,1/(C801:L801&lt;&gt;""),C801:L801)</f>
        <v>Cowpea Vine</v>
      </c>
      <c r="N801" s="150"/>
      <c r="O801" s="150" t="s">
        <v>1485</v>
      </c>
      <c r="P801" s="150" t="s">
        <v>1485</v>
      </c>
      <c r="Q801" s="150" t="s">
        <v>1485</v>
      </c>
      <c r="R801" s="150" t="s">
        <v>1485</v>
      </c>
      <c r="S801" s="150" t="s">
        <v>1485</v>
      </c>
      <c r="T801" s="150" t="s">
        <v>1485</v>
      </c>
      <c r="U801" s="150" t="s">
        <v>4924</v>
      </c>
      <c r="V801" s="150" t="s">
        <v>21287</v>
      </c>
      <c r="W801" s="150" t="s">
        <v>1485</v>
      </c>
      <c r="X801" s="150" t="s">
        <v>1485</v>
      </c>
      <c r="Y801" s="150" t="s">
        <v>1485</v>
      </c>
      <c r="Z801" s="150" t="s">
        <v>1485</v>
      </c>
      <c r="AA801" s="150" t="s">
        <v>1485</v>
      </c>
      <c r="AB801" s="150" t="s">
        <v>21296</v>
      </c>
      <c r="AC801" s="150" t="s">
        <v>21301</v>
      </c>
      <c r="AD801" t="str">
        <f>IFERROR(IF(COUNTIF(C801:L801,"Feed Ingredient")&gt;0,INDEX(ani_diet!U:U,MATCH(M801,ani_diet!E:E,0)),""),"")</f>
        <v>Vigna unguiculata Vine</v>
      </c>
      <c r="AE801" s="129" t="str">
        <f>IF(IFERROR(IF(MATCH("Feed Ingredient", AOM[[#This Row],[L1]:[L10]],0)&gt;0, TRUE, FALSE), FALSE)=TRUE,IFERROR(VLOOKUP(M801, ani_diet!D:D, 1, FALSE), "No Match"),FALSE)</f>
        <v>Cowpea Vine</v>
      </c>
    </row>
    <row r="802" spans="1:31" ht="14.5" x14ac:dyDescent="0.35">
      <c r="A802" s="150" t="s">
        <v>1485</v>
      </c>
      <c r="B802" s="150" t="s">
        <v>21309</v>
      </c>
      <c r="C802" s="150" t="s">
        <v>19447</v>
      </c>
      <c r="D802" s="150" t="s">
        <v>19449</v>
      </c>
      <c r="E802" s="150" t="s">
        <v>19707</v>
      </c>
      <c r="F802" s="150" t="s">
        <v>20565</v>
      </c>
      <c r="G802" s="150" t="s">
        <v>20566</v>
      </c>
      <c r="H802" s="150" t="s">
        <v>20888</v>
      </c>
      <c r="I802" s="150" t="s">
        <v>21273</v>
      </c>
      <c r="J802" s="150" t="s">
        <v>4934</v>
      </c>
      <c r="K802" s="150" t="s">
        <v>21310</v>
      </c>
      <c r="L802" s="150"/>
      <c r="M802" s="150" t="str" cm="1">
        <f t="array" ref="M802">LOOKUP(2,1/(C802:L802&lt;&gt;""),C802:L802)</f>
        <v>Fava Bean Haulm</v>
      </c>
      <c r="N802" s="150"/>
      <c r="O802" s="150" t="s">
        <v>1485</v>
      </c>
      <c r="P802" s="150" t="s">
        <v>1485</v>
      </c>
      <c r="Q802" s="150" t="s">
        <v>1485</v>
      </c>
      <c r="R802" s="150" t="s">
        <v>1485</v>
      </c>
      <c r="S802" s="150"/>
      <c r="T802" s="150" t="s">
        <v>1485</v>
      </c>
      <c r="U802" s="150" t="s">
        <v>4936</v>
      </c>
      <c r="V802" s="150"/>
      <c r="W802" s="150" t="s">
        <v>1485</v>
      </c>
      <c r="X802" s="150" t="s">
        <v>1485</v>
      </c>
      <c r="Y802" s="150" t="s">
        <v>1485</v>
      </c>
      <c r="Z802" s="150" t="s">
        <v>1485</v>
      </c>
      <c r="AA802" s="150" t="s">
        <v>1485</v>
      </c>
      <c r="AB802" s="150" t="s">
        <v>21311</v>
      </c>
      <c r="AC802" s="150" t="s">
        <v>21278</v>
      </c>
      <c r="AD802" t="str">
        <f>IFERROR(IF(COUNTIF(C802:L802,"Feed Ingredient")&gt;0,INDEX(ani_diet!U:U,MATCH(M802,ani_diet!E:E,0)),""),"")</f>
        <v>Vicia faba Haulm</v>
      </c>
      <c r="AE802" s="129" t="str">
        <f>IF(IFERROR(IF(MATCH("Feed Ingredient", AOM[[#This Row],[L1]:[L10]],0)&gt;0, TRUE, FALSE), FALSE)=TRUE,IFERROR(VLOOKUP(M802, ani_diet!D:D, 1, FALSE), "No Match"),FALSE)</f>
        <v>Fava Bean Haulm</v>
      </c>
    </row>
    <row r="803" spans="1:31" ht="14.5" x14ac:dyDescent="0.35">
      <c r="A803" s="150" t="s">
        <v>1485</v>
      </c>
      <c r="B803" s="150" t="s">
        <v>21312</v>
      </c>
      <c r="C803" s="150" t="s">
        <v>19447</v>
      </c>
      <c r="D803" s="150" t="s">
        <v>19449</v>
      </c>
      <c r="E803" s="150" t="s">
        <v>19707</v>
      </c>
      <c r="F803" s="150" t="s">
        <v>20565</v>
      </c>
      <c r="G803" s="150" t="s">
        <v>20566</v>
      </c>
      <c r="H803" s="150" t="s">
        <v>20888</v>
      </c>
      <c r="I803" s="150" t="s">
        <v>21273</v>
      </c>
      <c r="J803" s="150" t="s">
        <v>4946</v>
      </c>
      <c r="K803" s="150" t="s">
        <v>21313</v>
      </c>
      <c r="L803" s="150"/>
      <c r="M803" s="150" t="str" cm="1">
        <f t="array" ref="M803">LOOKUP(2,1/(C803:L803&lt;&gt;""),C803:L803)</f>
        <v>Groundnut Cake Ground</v>
      </c>
      <c r="N803" s="150" t="s">
        <v>21314</v>
      </c>
      <c r="O803" s="150" t="s">
        <v>1485</v>
      </c>
      <c r="P803" s="150" t="s">
        <v>1485</v>
      </c>
      <c r="Q803" s="150" t="s">
        <v>1485</v>
      </c>
      <c r="R803" s="150" t="s">
        <v>1485</v>
      </c>
      <c r="S803" s="150" t="s">
        <v>1485</v>
      </c>
      <c r="T803" s="150" t="s">
        <v>1485</v>
      </c>
      <c r="U803" s="150" t="s">
        <v>4948</v>
      </c>
      <c r="V803" s="150" t="s">
        <v>21315</v>
      </c>
      <c r="W803" s="150" t="s">
        <v>1485</v>
      </c>
      <c r="X803" s="150" t="s">
        <v>1485</v>
      </c>
      <c r="Y803" s="150" t="s">
        <v>1485</v>
      </c>
      <c r="Z803" s="150" t="s">
        <v>1485</v>
      </c>
      <c r="AA803" s="150" t="s">
        <v>1485</v>
      </c>
      <c r="AB803" s="150"/>
      <c r="AC803" s="150" t="s">
        <v>21316</v>
      </c>
      <c r="AD803" t="str">
        <f>IFERROR(IF(COUNTIF(C803:L803,"Feed Ingredient")&gt;0,INDEX(ani_diet!U:U,MATCH(M803,ani_diet!E:E,0)),""),"")</f>
        <v>Arachis hypogaea Cake</v>
      </c>
      <c r="AE803" s="129" t="str">
        <f>IF(IFERROR(IF(MATCH("Feed Ingredient", AOM[[#This Row],[L1]:[L10]],0)&gt;0, TRUE, FALSE), FALSE)=TRUE,IFERROR(VLOOKUP(M803, ani_diet!D:D, 1, FALSE), "No Match"),FALSE)</f>
        <v>No Match</v>
      </c>
    </row>
    <row r="804" spans="1:31" ht="14.5" x14ac:dyDescent="0.35">
      <c r="A804" s="150" t="s">
        <v>1485</v>
      </c>
      <c r="B804" s="150" t="s">
        <v>21317</v>
      </c>
      <c r="C804" s="150" t="s">
        <v>19447</v>
      </c>
      <c r="D804" s="150" t="s">
        <v>19449</v>
      </c>
      <c r="E804" s="150" t="s">
        <v>19707</v>
      </c>
      <c r="F804" s="150" t="s">
        <v>20565</v>
      </c>
      <c r="G804" s="150" t="s">
        <v>20566</v>
      </c>
      <c r="H804" s="150" t="s">
        <v>20888</v>
      </c>
      <c r="I804" s="150" t="s">
        <v>21273</v>
      </c>
      <c r="J804" s="150" t="s">
        <v>4946</v>
      </c>
      <c r="K804" s="150" t="s">
        <v>21318</v>
      </c>
      <c r="L804" s="150"/>
      <c r="M804" s="150" t="str" cm="1">
        <f t="array" ref="M804">LOOKUP(2,1/(C804:L804&lt;&gt;""),C804:L804)</f>
        <v>Groundnut Haulm</v>
      </c>
      <c r="N804" s="150" t="s">
        <v>21319</v>
      </c>
      <c r="O804" s="150" t="s">
        <v>1485</v>
      </c>
      <c r="P804" s="150" t="s">
        <v>1485</v>
      </c>
      <c r="Q804" s="150" t="s">
        <v>1485</v>
      </c>
      <c r="R804" s="150" t="s">
        <v>1485</v>
      </c>
      <c r="S804" s="150" t="s">
        <v>1485</v>
      </c>
      <c r="T804" s="150" t="s">
        <v>1485</v>
      </c>
      <c r="U804" s="150" t="s">
        <v>4948</v>
      </c>
      <c r="V804" s="150" t="s">
        <v>21315</v>
      </c>
      <c r="W804" s="150" t="s">
        <v>1485</v>
      </c>
      <c r="X804" s="150" t="s">
        <v>1485</v>
      </c>
      <c r="Y804" s="150" t="s">
        <v>1485</v>
      </c>
      <c r="Z804" s="150" t="s">
        <v>1485</v>
      </c>
      <c r="AA804" s="150" t="s">
        <v>1485</v>
      </c>
      <c r="AB804" s="151" t="s">
        <v>21320</v>
      </c>
      <c r="AC804" s="150" t="s">
        <v>21316</v>
      </c>
      <c r="AD804" t="str">
        <f>IFERROR(IF(COUNTIF(C804:L804,"Feed Ingredient")&gt;0,INDEX(ani_diet!U:U,MATCH(M804,ani_diet!E:E,0)),""),"")</f>
        <v>Arachis hypogaea Haulm</v>
      </c>
      <c r="AE804" s="129" t="str">
        <f>IF(IFERROR(IF(MATCH("Feed Ingredient", AOM[[#This Row],[L1]:[L10]],0)&gt;0, TRUE, FALSE), FALSE)=TRUE,IFERROR(VLOOKUP(M804, ani_diet!D:D, 1, FALSE), "No Match"),FALSE)</f>
        <v>Groundnut Haulm</v>
      </c>
    </row>
    <row r="805" spans="1:31" ht="14.5" x14ac:dyDescent="0.35">
      <c r="A805" s="150" t="s">
        <v>1485</v>
      </c>
      <c r="B805" s="150" t="s">
        <v>21321</v>
      </c>
      <c r="C805" s="150" t="s">
        <v>19447</v>
      </c>
      <c r="D805" s="150" t="s">
        <v>19449</v>
      </c>
      <c r="E805" s="150" t="s">
        <v>19707</v>
      </c>
      <c r="F805" s="150" t="s">
        <v>20565</v>
      </c>
      <c r="G805" s="150" t="s">
        <v>20566</v>
      </c>
      <c r="H805" s="150" t="s">
        <v>20888</v>
      </c>
      <c r="I805" s="150" t="s">
        <v>21273</v>
      </c>
      <c r="J805" s="150" t="s">
        <v>4946</v>
      </c>
      <c r="K805" s="150" t="s">
        <v>21322</v>
      </c>
      <c r="L805" s="150"/>
      <c r="M805" s="150" t="str" cm="1">
        <f t="array" ref="M805">LOOKUP(2,1/(C805:L805&lt;&gt;""),C805:L805)</f>
        <v>Groundnut Hull</v>
      </c>
      <c r="N805" s="150" t="s">
        <v>21323</v>
      </c>
      <c r="O805" s="150" t="s">
        <v>1485</v>
      </c>
      <c r="P805" s="150" t="s">
        <v>1485</v>
      </c>
      <c r="Q805" s="150" t="s">
        <v>1485</v>
      </c>
      <c r="R805" s="150" t="s">
        <v>1485</v>
      </c>
      <c r="S805" s="150" t="s">
        <v>1485</v>
      </c>
      <c r="T805" s="150" t="s">
        <v>1485</v>
      </c>
      <c r="U805" s="150" t="s">
        <v>4948</v>
      </c>
      <c r="V805" s="150" t="s">
        <v>21315</v>
      </c>
      <c r="W805" s="150" t="s">
        <v>1485</v>
      </c>
      <c r="X805" s="150" t="s">
        <v>1485</v>
      </c>
      <c r="Y805" s="150" t="s">
        <v>1485</v>
      </c>
      <c r="Z805" s="150" t="s">
        <v>1485</v>
      </c>
      <c r="AA805" s="150" t="s">
        <v>1485</v>
      </c>
      <c r="AB805" s="151" t="s">
        <v>21320</v>
      </c>
      <c r="AC805" s="150" t="s">
        <v>21324</v>
      </c>
      <c r="AD805" t="str">
        <f>IFERROR(IF(COUNTIF(C805:L805,"Feed Ingredient")&gt;0,INDEX(ani_diet!U:U,MATCH(M805,ani_diet!E:E,0)),""),"")</f>
        <v>Arachis hypogaea Hull</v>
      </c>
      <c r="AE805" s="129" t="str">
        <f>IF(IFERROR(IF(MATCH("Feed Ingredient", AOM[[#This Row],[L1]:[L10]],0)&gt;0, TRUE, FALSE), FALSE)=TRUE,IFERROR(VLOOKUP(M805, ani_diet!D:D, 1, FALSE), "No Match"),FALSE)</f>
        <v>Groundnut Hull</v>
      </c>
    </row>
    <row r="806" spans="1:31" ht="14.5" x14ac:dyDescent="0.35">
      <c r="A806" s="150" t="s">
        <v>1485</v>
      </c>
      <c r="B806" s="150" t="s">
        <v>21325</v>
      </c>
      <c r="C806" s="150" t="s">
        <v>19447</v>
      </c>
      <c r="D806" s="150" t="s">
        <v>19449</v>
      </c>
      <c r="E806" s="150" t="s">
        <v>19707</v>
      </c>
      <c r="F806" s="150" t="s">
        <v>20565</v>
      </c>
      <c r="G806" s="150" t="s">
        <v>20566</v>
      </c>
      <c r="H806" s="150" t="s">
        <v>20888</v>
      </c>
      <c r="I806" s="150" t="s">
        <v>21273</v>
      </c>
      <c r="J806" s="150" t="s">
        <v>4946</v>
      </c>
      <c r="K806" s="150" t="s">
        <v>21326</v>
      </c>
      <c r="L806" s="150" t="s">
        <v>21327</v>
      </c>
      <c r="M806" s="150" t="str" cm="1">
        <f t="array" ref="M806">LOOKUP(2,1/(C806:L806&lt;&gt;""),C806:L806)</f>
        <v>Groundnut Husk Ground</v>
      </c>
      <c r="N806" s="150" t="s">
        <v>21328</v>
      </c>
      <c r="O806" s="150" t="s">
        <v>1485</v>
      </c>
      <c r="P806" s="150" t="s">
        <v>1485</v>
      </c>
      <c r="Q806" s="150" t="s">
        <v>1485</v>
      </c>
      <c r="R806" s="150" t="s">
        <v>1485</v>
      </c>
      <c r="S806" s="150" t="s">
        <v>1485</v>
      </c>
      <c r="T806" s="150" t="s">
        <v>1485</v>
      </c>
      <c r="U806" s="150" t="s">
        <v>4948</v>
      </c>
      <c r="V806" s="150" t="s">
        <v>21315</v>
      </c>
      <c r="W806" s="150" t="s">
        <v>1485</v>
      </c>
      <c r="X806" s="150" t="s">
        <v>1485</v>
      </c>
      <c r="Y806" s="150" t="s">
        <v>1485</v>
      </c>
      <c r="Z806" s="150" t="s">
        <v>1485</v>
      </c>
      <c r="AA806" s="150" t="s">
        <v>1485</v>
      </c>
      <c r="AB806" s="151" t="s">
        <v>21320</v>
      </c>
      <c r="AC806" s="150" t="s">
        <v>21329</v>
      </c>
      <c r="AD806" t="str">
        <f>IFERROR(IF(COUNTIF(C806:L806,"Feed Ingredient")&gt;0,INDEX(ani_diet!U:U,MATCH(M806,ani_diet!E:E,0)),""),"")</f>
        <v>Arachis hypogaea Husk</v>
      </c>
      <c r="AE806" s="129" t="str">
        <f>IF(IFERROR(IF(MATCH("Feed Ingredient", AOM[[#This Row],[L1]:[L10]],0)&gt;0, TRUE, FALSE), FALSE)=TRUE,IFERROR(VLOOKUP(M806, ani_diet!D:D, 1, FALSE), "No Match"),FALSE)</f>
        <v>No Match</v>
      </c>
    </row>
    <row r="807" spans="1:31" ht="14.5" x14ac:dyDescent="0.35">
      <c r="A807" s="150" t="s">
        <v>1485</v>
      </c>
      <c r="B807" s="150" t="s">
        <v>21330</v>
      </c>
      <c r="C807" s="150" t="s">
        <v>19447</v>
      </c>
      <c r="D807" s="150" t="s">
        <v>19449</v>
      </c>
      <c r="E807" s="150" t="s">
        <v>19707</v>
      </c>
      <c r="F807" s="150" t="s">
        <v>20565</v>
      </c>
      <c r="G807" s="150" t="s">
        <v>20566</v>
      </c>
      <c r="H807" s="150" t="s">
        <v>20888</v>
      </c>
      <c r="I807" s="150" t="s">
        <v>21273</v>
      </c>
      <c r="J807" s="150" t="s">
        <v>4946</v>
      </c>
      <c r="K807" s="150" t="s">
        <v>21331</v>
      </c>
      <c r="L807" s="150"/>
      <c r="M807" s="150" t="str" cm="1">
        <f t="array" ref="M807">LOOKUP(2,1/(C807:L807&lt;&gt;""),C807:L807)</f>
        <v>Groundnut Straw</v>
      </c>
      <c r="N807" s="150" t="s">
        <v>21332</v>
      </c>
      <c r="O807" s="150" t="s">
        <v>1485</v>
      </c>
      <c r="P807" s="150" t="s">
        <v>1485</v>
      </c>
      <c r="Q807" s="150" t="s">
        <v>1485</v>
      </c>
      <c r="R807" s="150" t="s">
        <v>1485</v>
      </c>
      <c r="S807" s="150" t="s">
        <v>21333</v>
      </c>
      <c r="T807" s="150" t="s">
        <v>1485</v>
      </c>
      <c r="U807" s="150" t="s">
        <v>4948</v>
      </c>
      <c r="V807" s="150" t="s">
        <v>21315</v>
      </c>
      <c r="W807" s="150" t="s">
        <v>1485</v>
      </c>
      <c r="X807" s="150" t="s">
        <v>1485</v>
      </c>
      <c r="Y807" s="150" t="s">
        <v>1485</v>
      </c>
      <c r="Z807" s="150" t="s">
        <v>1485</v>
      </c>
      <c r="AA807" s="150" t="s">
        <v>1485</v>
      </c>
      <c r="AB807" s="150"/>
      <c r="AC807" s="150" t="s">
        <v>21278</v>
      </c>
      <c r="AD807" t="str">
        <f>IFERROR(IF(COUNTIF(C807:L807,"Feed Ingredient")&gt;0,INDEX(ani_diet!U:U,MATCH(M807,ani_diet!E:E,0)),""),"")</f>
        <v>Arachis hypogaea Straw</v>
      </c>
      <c r="AE807" s="129" t="str">
        <f>IF(IFERROR(IF(MATCH("Feed Ingredient", AOM[[#This Row],[L1]:[L10]],0)&gt;0, TRUE, FALSE), FALSE)=TRUE,IFERROR(VLOOKUP(M807, ani_diet!D:D, 1, FALSE), "No Match"),FALSE)</f>
        <v>Groundnut Straw</v>
      </c>
    </row>
    <row r="808" spans="1:31" ht="14.5" x14ac:dyDescent="0.35">
      <c r="A808" s="150" t="s">
        <v>1485</v>
      </c>
      <c r="B808" s="150" t="s">
        <v>21334</v>
      </c>
      <c r="C808" s="150" t="s">
        <v>19447</v>
      </c>
      <c r="D808" s="150" t="s">
        <v>19449</v>
      </c>
      <c r="E808" s="150" t="s">
        <v>19707</v>
      </c>
      <c r="F808" s="150" t="s">
        <v>20565</v>
      </c>
      <c r="G808" s="150" t="s">
        <v>20566</v>
      </c>
      <c r="H808" s="150" t="s">
        <v>20888</v>
      </c>
      <c r="I808" s="150" t="s">
        <v>21273</v>
      </c>
      <c r="J808" s="150" t="s">
        <v>4946</v>
      </c>
      <c r="K808" s="150" t="s">
        <v>21278</v>
      </c>
      <c r="L808" s="150"/>
      <c r="M808" s="150" t="str" cm="1">
        <f t="array" ref="M808">LOOKUP(2,1/(C808:L808&lt;&gt;""),C808:L808)</f>
        <v>Groundnut Cake</v>
      </c>
      <c r="N808" s="150" t="s">
        <v>21335</v>
      </c>
      <c r="O808" s="150" t="s">
        <v>1485</v>
      </c>
      <c r="P808" s="150" t="s">
        <v>1485</v>
      </c>
      <c r="Q808" s="150" t="s">
        <v>1485</v>
      </c>
      <c r="R808" s="150" t="s">
        <v>1485</v>
      </c>
      <c r="S808" s="150" t="s">
        <v>21333</v>
      </c>
      <c r="T808" s="150" t="s">
        <v>1485</v>
      </c>
      <c r="U808" s="150" t="s">
        <v>4948</v>
      </c>
      <c r="V808" s="150" t="s">
        <v>21315</v>
      </c>
      <c r="W808" s="150" t="s">
        <v>1485</v>
      </c>
      <c r="X808" s="150" t="s">
        <v>1485</v>
      </c>
      <c r="Y808" s="150" t="s">
        <v>1485</v>
      </c>
      <c r="Z808" s="150" t="s">
        <v>1485</v>
      </c>
      <c r="AA808" s="150" t="s">
        <v>1485</v>
      </c>
      <c r="AB808" s="150"/>
      <c r="AC808" s="150" t="s">
        <v>21278</v>
      </c>
      <c r="AD808" t="str">
        <f>IFERROR(IF(COUNTIF(C808:L808,"Feed Ingredient")&gt;0,INDEX(ani_diet!U:U,MATCH(M808,ani_diet!E:E,0)),""),"")</f>
        <v>Arachis hypogaea Cake</v>
      </c>
      <c r="AE808" s="129" t="str">
        <f>IF(IFERROR(IF(MATCH("Feed Ingredient", AOM[[#This Row],[L1]:[L10]],0)&gt;0, TRUE, FALSE), FALSE)=TRUE,IFERROR(VLOOKUP(M808, ani_diet!D:D, 1, FALSE), "No Match"),FALSE)</f>
        <v>Groundnut Cake</v>
      </c>
    </row>
    <row r="809" spans="1:31" ht="14.5" x14ac:dyDescent="0.35">
      <c r="A809" s="150" t="s">
        <v>1485</v>
      </c>
      <c r="B809" s="150" t="s">
        <v>21336</v>
      </c>
      <c r="C809" s="150" t="s">
        <v>19447</v>
      </c>
      <c r="D809" s="150" t="s">
        <v>19449</v>
      </c>
      <c r="E809" s="150" t="s">
        <v>19707</v>
      </c>
      <c r="F809" s="150" t="s">
        <v>20565</v>
      </c>
      <c r="G809" s="150" t="s">
        <v>20566</v>
      </c>
      <c r="H809" s="150" t="s">
        <v>20888</v>
      </c>
      <c r="I809" s="150" t="s">
        <v>21273</v>
      </c>
      <c r="J809" s="150" t="s">
        <v>21337</v>
      </c>
      <c r="K809" s="150" t="s">
        <v>21338</v>
      </c>
      <c r="L809" s="150"/>
      <c r="M809" s="150" t="str" cm="1">
        <f t="array" ref="M809">LOOKUP(2,1/(C809:L809&lt;&gt;""),C809:L809)</f>
        <v>Guar Gum Ground</v>
      </c>
      <c r="N809" s="150" t="s">
        <v>21339</v>
      </c>
      <c r="O809" s="150" t="s">
        <v>1485</v>
      </c>
      <c r="P809" s="150" t="s">
        <v>1485</v>
      </c>
      <c r="Q809" s="150" t="s">
        <v>1485</v>
      </c>
      <c r="R809" s="150" t="s">
        <v>1485</v>
      </c>
      <c r="S809" s="150" t="s">
        <v>1485</v>
      </c>
      <c r="T809" s="150" t="s">
        <v>1485</v>
      </c>
      <c r="U809" s="150" t="s">
        <v>3641</v>
      </c>
      <c r="V809" s="150"/>
      <c r="W809" s="150" t="s">
        <v>1485</v>
      </c>
      <c r="X809" s="150" t="s">
        <v>1485</v>
      </c>
      <c r="Y809" s="150" t="s">
        <v>1485</v>
      </c>
      <c r="Z809" s="150" t="s">
        <v>1485</v>
      </c>
      <c r="AA809" s="150" t="s">
        <v>1485</v>
      </c>
      <c r="AB809" s="150"/>
      <c r="AC809" s="150"/>
      <c r="AD809" t="str">
        <f>IFERROR(IF(COUNTIF(C809:L809,"Feed Ingredient")&gt;0,INDEX(ani_diet!U:U,MATCH(M809,ani_diet!E:E,0)),""),"")</f>
        <v>Cyamopsis tetragonoloba</v>
      </c>
      <c r="AE809" s="129" t="str">
        <f>IF(IFERROR(IF(MATCH("Feed Ingredient", AOM[[#This Row],[L1]:[L10]],0)&gt;0, TRUE, FALSE), FALSE)=TRUE,IFERROR(VLOOKUP(M809, ani_diet!D:D, 1, FALSE), "No Match"),FALSE)</f>
        <v>No Match</v>
      </c>
    </row>
    <row r="810" spans="1:31" ht="14.5" x14ac:dyDescent="0.35">
      <c r="A810" s="150" t="s">
        <v>1485</v>
      </c>
      <c r="B810" s="150" t="s">
        <v>21340</v>
      </c>
      <c r="C810" s="150" t="s">
        <v>19447</v>
      </c>
      <c r="D810" s="150" t="s">
        <v>19449</v>
      </c>
      <c r="E810" s="150" t="s">
        <v>19707</v>
      </c>
      <c r="F810" s="150" t="s">
        <v>20565</v>
      </c>
      <c r="G810" s="150" t="s">
        <v>20566</v>
      </c>
      <c r="H810" s="150" t="s">
        <v>20888</v>
      </c>
      <c r="I810" s="150" t="s">
        <v>21273</v>
      </c>
      <c r="J810" s="150" t="s">
        <v>4997</v>
      </c>
      <c r="K810" s="150" t="s">
        <v>21341</v>
      </c>
      <c r="L810" s="150"/>
      <c r="M810" s="150" t="str" cm="1">
        <f t="array" ref="M810">LOOKUP(2,1/(C810:L810&lt;&gt;""),C810:L810)</f>
        <v>Pea Seed Hull</v>
      </c>
      <c r="N810" s="150" t="s">
        <v>21342</v>
      </c>
      <c r="O810" s="150" t="s">
        <v>1485</v>
      </c>
      <c r="P810" s="150" t="s">
        <v>1485</v>
      </c>
      <c r="Q810" s="150" t="s">
        <v>1485</v>
      </c>
      <c r="R810" s="150" t="s">
        <v>1485</v>
      </c>
      <c r="S810" s="150" t="s">
        <v>1485</v>
      </c>
      <c r="T810" s="150" t="s">
        <v>1485</v>
      </c>
      <c r="U810" s="150" t="s">
        <v>4998</v>
      </c>
      <c r="V810" s="150" t="s">
        <v>21343</v>
      </c>
      <c r="W810" s="150" t="s">
        <v>1485</v>
      </c>
      <c r="X810" s="150" t="s">
        <v>1485</v>
      </c>
      <c r="Y810" s="150" t="s">
        <v>1485</v>
      </c>
      <c r="Z810" s="150" t="s">
        <v>1485</v>
      </c>
      <c r="AA810" s="150" t="s">
        <v>1485</v>
      </c>
      <c r="AB810" s="150" t="s">
        <v>21344</v>
      </c>
      <c r="AC810" s="150" t="s">
        <v>21345</v>
      </c>
      <c r="AD810" t="str">
        <f>IFERROR(IF(COUNTIF(C810:L810,"Feed Ingredient")&gt;0,INDEX(ani_diet!U:U,MATCH(M810,ani_diet!E:E,0)),""),"")</f>
        <v>Pisum sativum Seed Hull</v>
      </c>
      <c r="AE810" s="129" t="str">
        <f>IF(IFERROR(IF(MATCH("Feed Ingredient", AOM[[#This Row],[L1]:[L10]],0)&gt;0, TRUE, FALSE), FALSE)=TRUE,IFERROR(VLOOKUP(M810, ani_diet!D:D, 1, FALSE), "No Match"),FALSE)</f>
        <v>Pea Seed Hull</v>
      </c>
    </row>
    <row r="811" spans="1:31" ht="14.5" x14ac:dyDescent="0.35">
      <c r="A811" s="150" t="s">
        <v>1485</v>
      </c>
      <c r="B811" s="150" t="s">
        <v>21346</v>
      </c>
      <c r="C811" s="150" t="s">
        <v>19447</v>
      </c>
      <c r="D811" s="150" t="s">
        <v>19449</v>
      </c>
      <c r="E811" s="150" t="s">
        <v>19707</v>
      </c>
      <c r="F811" s="150" t="s">
        <v>20565</v>
      </c>
      <c r="G811" s="150" t="s">
        <v>20566</v>
      </c>
      <c r="H811" s="150" t="s">
        <v>20888</v>
      </c>
      <c r="I811" s="150" t="s">
        <v>21273</v>
      </c>
      <c r="J811" s="150" t="s">
        <v>4997</v>
      </c>
      <c r="K811" s="150" t="s">
        <v>21347</v>
      </c>
      <c r="L811" s="150"/>
      <c r="M811" s="150" t="str" cm="1">
        <f t="array" ref="M811">LOOKUP(2,1/(C811:L811&lt;&gt;""),C811:L811)</f>
        <v>Pea Straw</v>
      </c>
      <c r="N811" s="150" t="s">
        <v>21348</v>
      </c>
      <c r="O811" s="150" t="s">
        <v>1485</v>
      </c>
      <c r="P811" s="150" t="s">
        <v>1485</v>
      </c>
      <c r="Q811" s="150" t="s">
        <v>1485</v>
      </c>
      <c r="R811" s="150" t="s">
        <v>1485</v>
      </c>
      <c r="S811" s="150" t="s">
        <v>1485</v>
      </c>
      <c r="T811" s="150" t="s">
        <v>1485</v>
      </c>
      <c r="U811" s="150" t="s">
        <v>4998</v>
      </c>
      <c r="V811" s="150" t="s">
        <v>21343</v>
      </c>
      <c r="W811" s="150" t="s">
        <v>1485</v>
      </c>
      <c r="X811" s="150" t="s">
        <v>1485</v>
      </c>
      <c r="Y811" s="150" t="s">
        <v>1485</v>
      </c>
      <c r="Z811" s="150" t="s">
        <v>1485</v>
      </c>
      <c r="AA811" s="150" t="s">
        <v>1485</v>
      </c>
      <c r="AB811" s="150" t="s">
        <v>21349</v>
      </c>
      <c r="AC811" s="150" t="s">
        <v>21345</v>
      </c>
      <c r="AD811" t="str">
        <f>IFERROR(IF(COUNTIF(C811:L811,"Feed Ingredient")&gt;0,INDEX(ani_diet!U:U,MATCH(M811,ani_diet!E:E,0)),""),"")</f>
        <v>Pisum sativum Straw</v>
      </c>
      <c r="AE811" s="129" t="str">
        <f>IF(IFERROR(IF(MATCH("Feed Ingredient", AOM[[#This Row],[L1]:[L10]],0)&gt;0, TRUE, FALSE), FALSE)=TRUE,IFERROR(VLOOKUP(M811, ani_diet!D:D, 1, FALSE), "No Match"),FALSE)</f>
        <v>Pea Straw</v>
      </c>
    </row>
    <row r="812" spans="1:31" ht="14.5" x14ac:dyDescent="0.35">
      <c r="A812" s="150" t="s">
        <v>1485</v>
      </c>
      <c r="B812" s="150" t="s">
        <v>21350</v>
      </c>
      <c r="C812" s="150" t="s">
        <v>19447</v>
      </c>
      <c r="D812" s="150" t="s">
        <v>19449</v>
      </c>
      <c r="E812" s="150" t="s">
        <v>19707</v>
      </c>
      <c r="F812" s="150" t="s">
        <v>20565</v>
      </c>
      <c r="G812" s="150" t="s">
        <v>20566</v>
      </c>
      <c r="H812" s="150" t="s">
        <v>20888</v>
      </c>
      <c r="I812" s="150" t="s">
        <v>21273</v>
      </c>
      <c r="J812" s="150" t="s">
        <v>5003</v>
      </c>
      <c r="K812" s="150" t="s">
        <v>21351</v>
      </c>
      <c r="L812" s="150" t="s">
        <v>21352</v>
      </c>
      <c r="M812" s="150" t="str" cm="1">
        <f t="array" ref="M812">LOOKUP(2,1/(C812:L812&lt;&gt;""),C812:L812)</f>
        <v>Pigeon Pea Leaves Dried</v>
      </c>
      <c r="N812" s="150"/>
      <c r="O812" s="150" t="s">
        <v>1485</v>
      </c>
      <c r="P812" s="150" t="s">
        <v>1485</v>
      </c>
      <c r="Q812" s="150" t="s">
        <v>1485</v>
      </c>
      <c r="R812" s="150" t="s">
        <v>1485</v>
      </c>
      <c r="S812" s="150" t="s">
        <v>21353</v>
      </c>
      <c r="T812" s="150" t="s">
        <v>1485</v>
      </c>
      <c r="U812" s="150" t="s">
        <v>5005</v>
      </c>
      <c r="V812" s="150" t="s">
        <v>21354</v>
      </c>
      <c r="W812" s="150" t="s">
        <v>1485</v>
      </c>
      <c r="X812" s="150" t="s">
        <v>1485</v>
      </c>
      <c r="Y812" s="150" t="s">
        <v>1485</v>
      </c>
      <c r="Z812" s="150" t="s">
        <v>1485</v>
      </c>
      <c r="AA812" s="150" t="s">
        <v>1485</v>
      </c>
      <c r="AB812" s="150" t="s">
        <v>21355</v>
      </c>
      <c r="AC812" s="150" t="s">
        <v>21351</v>
      </c>
      <c r="AD812" t="str">
        <f>IFERROR(IF(COUNTIF(C812:L812,"Feed Ingredient")&gt;0,INDEX(ani_diet!U:U,MATCH(M812,ani_diet!E:E,0)),""),"")</f>
        <v>Cajanus cajan Leaves</v>
      </c>
      <c r="AE812" s="129" t="str">
        <f>IF(IFERROR(IF(MATCH("Feed Ingredient", AOM[[#This Row],[L1]:[L10]],0)&gt;0, TRUE, FALSE), FALSE)=TRUE,IFERROR(VLOOKUP(M812, ani_diet!D:D, 1, FALSE), "No Match"),FALSE)</f>
        <v>No Match</v>
      </c>
    </row>
    <row r="813" spans="1:31" ht="14.5" x14ac:dyDescent="0.35">
      <c r="A813" s="150" t="s">
        <v>1485</v>
      </c>
      <c r="B813" s="150" t="s">
        <v>21356</v>
      </c>
      <c r="C813" s="150" t="s">
        <v>19447</v>
      </c>
      <c r="D813" s="150" t="s">
        <v>19449</v>
      </c>
      <c r="E813" s="150" t="s">
        <v>19707</v>
      </c>
      <c r="F813" s="150" t="s">
        <v>20565</v>
      </c>
      <c r="G813" s="150" t="s">
        <v>20566</v>
      </c>
      <c r="H813" s="150" t="s">
        <v>20888</v>
      </c>
      <c r="I813" s="150" t="s">
        <v>21273</v>
      </c>
      <c r="J813" s="150" t="s">
        <v>5003</v>
      </c>
      <c r="K813" s="150" t="s">
        <v>21351</v>
      </c>
      <c r="L813" s="150"/>
      <c r="M813" s="150" t="str" cm="1">
        <f t="array" ref="M813">LOOKUP(2,1/(C813:L813&lt;&gt;""),C813:L813)</f>
        <v>Pigeon Pea Leaves</v>
      </c>
      <c r="N813" s="150"/>
      <c r="O813" s="150" t="s">
        <v>1485</v>
      </c>
      <c r="P813" s="150" t="s">
        <v>1485</v>
      </c>
      <c r="Q813" s="150" t="s">
        <v>1485</v>
      </c>
      <c r="R813" s="150" t="s">
        <v>1485</v>
      </c>
      <c r="S813" s="150" t="s">
        <v>21353</v>
      </c>
      <c r="T813" s="150" t="s">
        <v>1485</v>
      </c>
      <c r="U813" s="150" t="s">
        <v>5005</v>
      </c>
      <c r="V813" s="150" t="s">
        <v>21354</v>
      </c>
      <c r="W813" s="150" t="s">
        <v>1485</v>
      </c>
      <c r="X813" s="150" t="s">
        <v>1485</v>
      </c>
      <c r="Y813" s="150" t="s">
        <v>1485</v>
      </c>
      <c r="Z813" s="150" t="s">
        <v>1485</v>
      </c>
      <c r="AA813" s="150" t="s">
        <v>1485</v>
      </c>
      <c r="AB813" s="150" t="s">
        <v>21355</v>
      </c>
      <c r="AC813" s="150" t="s">
        <v>21351</v>
      </c>
      <c r="AD813" t="str">
        <f>IFERROR(IF(COUNTIF(C813:L813,"Feed Ingredient")&gt;0,INDEX(ani_diet!U:U,MATCH(M813,ani_diet!E:E,0)),""),"")</f>
        <v>Cajanus cajan Leaves</v>
      </c>
      <c r="AE813" s="129" t="str">
        <f>IF(IFERROR(IF(MATCH("Feed Ingredient", AOM[[#This Row],[L1]:[L10]],0)&gt;0, TRUE, FALSE), FALSE)=TRUE,IFERROR(VLOOKUP(M813, ani_diet!D:D, 1, FALSE), "No Match"),FALSE)</f>
        <v>Pigeon Pea Leaves</v>
      </c>
    </row>
    <row r="814" spans="1:31" ht="14.5" x14ac:dyDescent="0.35">
      <c r="A814" s="150" t="s">
        <v>1485</v>
      </c>
      <c r="B814" s="150" t="s">
        <v>21357</v>
      </c>
      <c r="C814" s="150" t="s">
        <v>19447</v>
      </c>
      <c r="D814" s="150" t="s">
        <v>19449</v>
      </c>
      <c r="E814" s="150" t="s">
        <v>19707</v>
      </c>
      <c r="F814" s="150" t="s">
        <v>20565</v>
      </c>
      <c r="G814" s="150" t="s">
        <v>20566</v>
      </c>
      <c r="H814" s="150" t="s">
        <v>20888</v>
      </c>
      <c r="I814" s="150" t="s">
        <v>21273</v>
      </c>
      <c r="J814" s="150" t="s">
        <v>5015</v>
      </c>
      <c r="K814" s="150" t="s">
        <v>21358</v>
      </c>
      <c r="L814" s="150"/>
      <c r="M814" s="150" t="str" cm="1">
        <f t="array" ref="M814">LOOKUP(2,1/(C814:L814&lt;&gt;""),C814:L814)</f>
        <v>Soybean Dried</v>
      </c>
      <c r="N814" s="150" t="s">
        <v>21359</v>
      </c>
      <c r="O814" s="150" t="s">
        <v>1485</v>
      </c>
      <c r="P814" s="150" t="s">
        <v>1485</v>
      </c>
      <c r="Q814" s="150" t="s">
        <v>1485</v>
      </c>
      <c r="R814" s="150" t="s">
        <v>1485</v>
      </c>
      <c r="S814" s="150" t="s">
        <v>1485</v>
      </c>
      <c r="T814" s="150" t="s">
        <v>1485</v>
      </c>
      <c r="U814" s="150" t="s">
        <v>5017</v>
      </c>
      <c r="V814" s="150" t="s">
        <v>21360</v>
      </c>
      <c r="W814" s="150" t="s">
        <v>1485</v>
      </c>
      <c r="X814" s="150" t="s">
        <v>1485</v>
      </c>
      <c r="Y814" s="150" t="s">
        <v>1485</v>
      </c>
      <c r="Z814" s="150" t="s">
        <v>1485</v>
      </c>
      <c r="AA814" s="150" t="s">
        <v>1485</v>
      </c>
      <c r="AB814" s="150" t="s">
        <v>21361</v>
      </c>
      <c r="AC814" s="150" t="s">
        <v>21359</v>
      </c>
      <c r="AD814" t="str">
        <f>IFERROR(IF(COUNTIF(C814:L814,"Feed Ingredient")&gt;0,INDEX(ani_diet!U:U,MATCH(M814,ani_diet!E:E,0)),""),"")</f>
        <v>Glycine max</v>
      </c>
      <c r="AE814" s="129" t="str">
        <f>IF(IFERROR(IF(MATCH("Feed Ingredient", AOM[[#This Row],[L1]:[L10]],0)&gt;0, TRUE, FALSE), FALSE)=TRUE,IFERROR(VLOOKUP(M814, ani_diet!D:D, 1, FALSE), "No Match"),FALSE)</f>
        <v>No Match</v>
      </c>
    </row>
    <row r="815" spans="1:31" ht="14.5" x14ac:dyDescent="0.35">
      <c r="A815" s="150" t="s">
        <v>1485</v>
      </c>
      <c r="B815" s="150" t="s">
        <v>21362</v>
      </c>
      <c r="C815" s="150" t="s">
        <v>19447</v>
      </c>
      <c r="D815" s="150" t="s">
        <v>19449</v>
      </c>
      <c r="E815" s="150" t="s">
        <v>19707</v>
      </c>
      <c r="F815" s="150" t="s">
        <v>20565</v>
      </c>
      <c r="G815" s="150" t="s">
        <v>20566</v>
      </c>
      <c r="H815" s="150" t="s">
        <v>20888</v>
      </c>
      <c r="I815" s="150" t="s">
        <v>21273</v>
      </c>
      <c r="J815" s="150" t="s">
        <v>5015</v>
      </c>
      <c r="K815" s="150" t="s">
        <v>21363</v>
      </c>
      <c r="L815" s="150"/>
      <c r="M815" s="150" t="str" cm="1">
        <f t="array" ref="M815">LOOKUP(2,1/(C815:L815&lt;&gt;""),C815:L815)</f>
        <v>Soybean Dried Fermented</v>
      </c>
      <c r="N815" s="150"/>
      <c r="O815" s="150" t="s">
        <v>1485</v>
      </c>
      <c r="P815" s="150" t="s">
        <v>1485</v>
      </c>
      <c r="Q815" s="150" t="s">
        <v>1485</v>
      </c>
      <c r="R815" s="150" t="s">
        <v>1485</v>
      </c>
      <c r="S815" s="150" t="s">
        <v>1485</v>
      </c>
      <c r="T815" s="150" t="s">
        <v>1485</v>
      </c>
      <c r="U815" s="150" t="s">
        <v>5017</v>
      </c>
      <c r="V815" s="150" t="s">
        <v>21360</v>
      </c>
      <c r="W815" s="150" t="s">
        <v>1485</v>
      </c>
      <c r="X815" s="150" t="s">
        <v>1485</v>
      </c>
      <c r="Y815" s="150" t="s">
        <v>1485</v>
      </c>
      <c r="Z815" s="150" t="s">
        <v>1485</v>
      </c>
      <c r="AA815" s="150" t="s">
        <v>1485</v>
      </c>
      <c r="AB815" s="150" t="s">
        <v>21361</v>
      </c>
      <c r="AC815" s="150" t="s">
        <v>21359</v>
      </c>
      <c r="AD815" t="str">
        <f>IFERROR(IF(COUNTIF(C815:L815,"Feed Ingredient")&gt;0,INDEX(ani_diet!U:U,MATCH(M815,ani_diet!E:E,0)),""),"")</f>
        <v>Glycine max</v>
      </c>
      <c r="AE815" s="129" t="str">
        <f>IF(IFERROR(IF(MATCH("Feed Ingredient", AOM[[#This Row],[L1]:[L10]],0)&gt;0, TRUE, FALSE), FALSE)=TRUE,IFERROR(VLOOKUP(M815, ani_diet!D:D, 1, FALSE), "No Match"),FALSE)</f>
        <v>No Match</v>
      </c>
    </row>
    <row r="816" spans="1:31" ht="14.5" x14ac:dyDescent="0.35">
      <c r="A816" s="150" t="s">
        <v>1485</v>
      </c>
      <c r="B816" s="150" t="s">
        <v>21364</v>
      </c>
      <c r="C816" s="150" t="s">
        <v>19447</v>
      </c>
      <c r="D816" s="150" t="s">
        <v>19449</v>
      </c>
      <c r="E816" s="150" t="s">
        <v>19707</v>
      </c>
      <c r="F816" s="150" t="s">
        <v>20565</v>
      </c>
      <c r="G816" s="150" t="s">
        <v>20566</v>
      </c>
      <c r="H816" s="150" t="s">
        <v>20888</v>
      </c>
      <c r="I816" s="150" t="s">
        <v>21273</v>
      </c>
      <c r="J816" s="150" t="s">
        <v>5015</v>
      </c>
      <c r="K816" s="150" t="s">
        <v>21365</v>
      </c>
      <c r="L816" s="150" t="s">
        <v>21366</v>
      </c>
      <c r="M816" s="150" t="str" cm="1">
        <f t="array" ref="M816">LOOKUP(2,1/(C816:L816&lt;&gt;""),C816:L816)</f>
        <v>Soybean Flakes Defatted Dried Ground</v>
      </c>
      <c r="N816" s="150" t="s">
        <v>21367</v>
      </c>
      <c r="O816" s="150" t="s">
        <v>1485</v>
      </c>
      <c r="P816" s="150" t="s">
        <v>1485</v>
      </c>
      <c r="Q816" s="150" t="s">
        <v>1485</v>
      </c>
      <c r="R816" s="150" t="s">
        <v>1485</v>
      </c>
      <c r="S816" s="150" t="s">
        <v>21368</v>
      </c>
      <c r="T816" s="150" t="s">
        <v>1485</v>
      </c>
      <c r="U816" s="150" t="s">
        <v>5017</v>
      </c>
      <c r="V816" s="150" t="s">
        <v>21360</v>
      </c>
      <c r="W816" s="150" t="s">
        <v>1485</v>
      </c>
      <c r="X816" s="150" t="s">
        <v>1485</v>
      </c>
      <c r="Y816" s="150" t="s">
        <v>1485</v>
      </c>
      <c r="Z816" s="150" t="s">
        <v>1485</v>
      </c>
      <c r="AA816" s="150" t="s">
        <v>1485</v>
      </c>
      <c r="AB816" s="150"/>
      <c r="AC816" s="150" t="s">
        <v>21369</v>
      </c>
      <c r="AD816" t="str">
        <f>IFERROR(IF(COUNTIF(C816:L816,"Feed Ingredient")&gt;0,INDEX(ani_diet!U:U,MATCH(M816,ani_diet!E:E,0)),""),"")</f>
        <v/>
      </c>
      <c r="AE816" s="129" t="str">
        <f>IF(IFERROR(IF(MATCH("Feed Ingredient", AOM[[#This Row],[L1]:[L10]],0)&gt;0, TRUE, FALSE), FALSE)=TRUE,IFERROR(VLOOKUP(M816, ani_diet!D:D, 1, FALSE), "No Match"),FALSE)</f>
        <v>No Match</v>
      </c>
    </row>
    <row r="817" spans="1:31" ht="14.5" x14ac:dyDescent="0.35">
      <c r="A817" s="150"/>
      <c r="B817" s="150" t="s">
        <v>21370</v>
      </c>
      <c r="C817" s="150" t="s">
        <v>19447</v>
      </c>
      <c r="D817" s="150" t="s">
        <v>19449</v>
      </c>
      <c r="E817" s="150" t="s">
        <v>19707</v>
      </c>
      <c r="F817" s="150" t="s">
        <v>20565</v>
      </c>
      <c r="G817" s="150" t="s">
        <v>20566</v>
      </c>
      <c r="H817" s="150" t="s">
        <v>20888</v>
      </c>
      <c r="I817" s="150" t="s">
        <v>21273</v>
      </c>
      <c r="J817" s="150" t="s">
        <v>5015</v>
      </c>
      <c r="K817" s="150" t="s">
        <v>21365</v>
      </c>
      <c r="L817" s="150" t="s">
        <v>21371</v>
      </c>
      <c r="M817" s="150" t="str" cm="1">
        <f t="array" ref="M817">LOOKUP(2,1/(C817:L817&lt;&gt;""),C817:L817)</f>
        <v>Soybean Flakes Defatted Crushed Dehulled Heated</v>
      </c>
      <c r="N817" s="150" t="s">
        <v>21372</v>
      </c>
      <c r="O817" s="150"/>
      <c r="P817" s="150"/>
      <c r="Q817" s="150"/>
      <c r="R817" s="150"/>
      <c r="S817" s="150"/>
      <c r="T817" s="150"/>
      <c r="U817" s="150"/>
      <c r="V817" s="150"/>
      <c r="W817" s="150"/>
      <c r="X817" s="150"/>
      <c r="Y817" s="150"/>
      <c r="Z817" s="150"/>
      <c r="AA817" s="150"/>
      <c r="AB817" s="150"/>
      <c r="AC817" s="150"/>
      <c r="AD817" t="str">
        <f>IFERROR(IF(COUNTIF(C817:L817,"Feed Ingredient")&gt;0,INDEX(ani_diet!U:U,MATCH(M817,ani_diet!E:E,0)),""),"")</f>
        <v/>
      </c>
      <c r="AE817" s="129" t="str">
        <f>IF(IFERROR(IF(MATCH("Feed Ingredient", AOM[[#This Row],[L1]:[L10]],0)&gt;0, TRUE, FALSE), FALSE)=TRUE,IFERROR(VLOOKUP(M817, ani_diet!D:D, 1, FALSE), "No Match"),FALSE)</f>
        <v>No Match</v>
      </c>
    </row>
    <row r="818" spans="1:31" ht="14.5" x14ac:dyDescent="0.35">
      <c r="A818" s="150"/>
      <c r="B818" s="150" t="s">
        <v>21373</v>
      </c>
      <c r="C818" s="150" t="s">
        <v>19447</v>
      </c>
      <c r="D818" s="150" t="s">
        <v>19449</v>
      </c>
      <c r="E818" s="150" t="s">
        <v>19707</v>
      </c>
      <c r="F818" s="150" t="s">
        <v>20565</v>
      </c>
      <c r="G818" s="150" t="s">
        <v>20566</v>
      </c>
      <c r="H818" s="150" t="s">
        <v>20888</v>
      </c>
      <c r="I818" s="150" t="s">
        <v>21273</v>
      </c>
      <c r="J818" s="150" t="s">
        <v>5015</v>
      </c>
      <c r="K818" s="150" t="s">
        <v>21365</v>
      </c>
      <c r="L818" s="150" t="s">
        <v>21374</v>
      </c>
      <c r="M818" s="150" t="str" cm="1">
        <f t="array" ref="M818">LOOKUP(2,1/(C818:L818&lt;&gt;""),C818:L818)</f>
        <v>Soybean Flakes Defatted Crushed Dehulled Dried Extruded Heated Ground</v>
      </c>
      <c r="N818" s="150" t="s">
        <v>21375</v>
      </c>
      <c r="O818" s="150"/>
      <c r="P818" s="150"/>
      <c r="Q818" s="150"/>
      <c r="R818" s="150"/>
      <c r="S818" s="150"/>
      <c r="T818" s="150"/>
      <c r="U818" s="150"/>
      <c r="V818" s="150"/>
      <c r="W818" s="150"/>
      <c r="X818" s="150"/>
      <c r="Y818" s="150"/>
      <c r="Z818" s="150"/>
      <c r="AA818" s="150"/>
      <c r="AB818" s="150"/>
      <c r="AC818" s="150"/>
      <c r="AD818" t="str">
        <f>IFERROR(IF(COUNTIF(C818:L818,"Feed Ingredient")&gt;0,INDEX(ani_diet!U:U,MATCH(M818,ani_diet!E:E,0)),""),"")</f>
        <v/>
      </c>
      <c r="AE818" s="129" t="str">
        <f>IF(IFERROR(IF(MATCH("Feed Ingredient", AOM[[#This Row],[L1]:[L10]],0)&gt;0, TRUE, FALSE), FALSE)=TRUE,IFERROR(VLOOKUP(M818, ani_diet!D:D, 1, FALSE), "No Match"),FALSE)</f>
        <v>No Match</v>
      </c>
    </row>
    <row r="819" spans="1:31" ht="14.5" x14ac:dyDescent="0.35">
      <c r="A819" s="150" t="s">
        <v>1485</v>
      </c>
      <c r="B819" s="150" t="s">
        <v>21376</v>
      </c>
      <c r="C819" s="150" t="s">
        <v>19447</v>
      </c>
      <c r="D819" s="150" t="s">
        <v>19449</v>
      </c>
      <c r="E819" s="150" t="s">
        <v>19707</v>
      </c>
      <c r="F819" s="150" t="s">
        <v>20565</v>
      </c>
      <c r="G819" s="150" t="s">
        <v>20566</v>
      </c>
      <c r="H819" s="150" t="s">
        <v>20888</v>
      </c>
      <c r="I819" s="150" t="s">
        <v>21273</v>
      </c>
      <c r="J819" s="150" t="s">
        <v>5015</v>
      </c>
      <c r="K819" s="150" t="s">
        <v>21365</v>
      </c>
      <c r="L819" s="150" t="s">
        <v>21377</v>
      </c>
      <c r="M819" s="150" t="str" cm="1">
        <f t="array" ref="M819">LOOKUP(2,1/(C819:L819&lt;&gt;""),C819:L819)</f>
        <v>Soybean Flakes Defatted Extruded</v>
      </c>
      <c r="N819" s="150"/>
      <c r="O819" s="150" t="s">
        <v>1485</v>
      </c>
      <c r="P819" s="150" t="s">
        <v>1485</v>
      </c>
      <c r="Q819" s="150" t="s">
        <v>1485</v>
      </c>
      <c r="R819" s="150" t="s">
        <v>1485</v>
      </c>
      <c r="S819" s="150" t="s">
        <v>21368</v>
      </c>
      <c r="T819" s="150" t="s">
        <v>1485</v>
      </c>
      <c r="U819" s="150" t="s">
        <v>5017</v>
      </c>
      <c r="V819" s="150" t="s">
        <v>21360</v>
      </c>
      <c r="W819" s="150" t="s">
        <v>1485</v>
      </c>
      <c r="X819" s="150" t="s">
        <v>1485</v>
      </c>
      <c r="Y819" s="150" t="s">
        <v>1485</v>
      </c>
      <c r="Z819" s="150" t="s">
        <v>1485</v>
      </c>
      <c r="AA819" s="150" t="s">
        <v>1485</v>
      </c>
      <c r="AB819" s="150"/>
      <c r="AC819" s="150" t="s">
        <v>21369</v>
      </c>
      <c r="AD819" t="str">
        <f>IFERROR(IF(COUNTIF(C819:L819,"Feed Ingredient")&gt;0,INDEX(ani_diet!U:U,MATCH(M819,ani_diet!E:E,0)),""),"")</f>
        <v>Glycine max Flakes Defatted</v>
      </c>
      <c r="AE819" s="129" t="str">
        <f>IF(IFERROR(IF(MATCH("Feed Ingredient", AOM[[#This Row],[L1]:[L10]],0)&gt;0, TRUE, FALSE), FALSE)=TRUE,IFERROR(VLOOKUP(M819, ani_diet!D:D, 1, FALSE), "No Match"),FALSE)</f>
        <v>No Match</v>
      </c>
    </row>
    <row r="820" spans="1:31" ht="14.5" x14ac:dyDescent="0.35">
      <c r="A820" s="150" t="s">
        <v>1485</v>
      </c>
      <c r="B820" s="150" t="s">
        <v>21378</v>
      </c>
      <c r="C820" s="150" t="s">
        <v>19447</v>
      </c>
      <c r="D820" s="150" t="s">
        <v>19449</v>
      </c>
      <c r="E820" s="150" t="s">
        <v>19707</v>
      </c>
      <c r="F820" s="150" t="s">
        <v>20565</v>
      </c>
      <c r="G820" s="150" t="s">
        <v>20566</v>
      </c>
      <c r="H820" s="150" t="s">
        <v>20888</v>
      </c>
      <c r="I820" s="150" t="s">
        <v>21273</v>
      </c>
      <c r="J820" s="150" t="s">
        <v>5015</v>
      </c>
      <c r="K820" s="150" t="s">
        <v>21365</v>
      </c>
      <c r="L820" s="150"/>
      <c r="M820" s="150" t="str" cm="1">
        <f t="array" ref="M820">LOOKUP(2,1/(C820:L820&lt;&gt;""),C820:L820)</f>
        <v>Soybean Flakes Defatted</v>
      </c>
      <c r="N820" s="150"/>
      <c r="O820" s="150" t="s">
        <v>1485</v>
      </c>
      <c r="P820" s="150" t="s">
        <v>1485</v>
      </c>
      <c r="Q820" s="150" t="s">
        <v>1485</v>
      </c>
      <c r="R820" s="150" t="s">
        <v>1485</v>
      </c>
      <c r="S820" s="150" t="s">
        <v>21368</v>
      </c>
      <c r="T820" s="150" t="s">
        <v>1485</v>
      </c>
      <c r="U820" s="150" t="s">
        <v>5017</v>
      </c>
      <c r="V820" s="150" t="s">
        <v>21360</v>
      </c>
      <c r="W820" s="150" t="s">
        <v>1485</v>
      </c>
      <c r="X820" s="150" t="s">
        <v>1485</v>
      </c>
      <c r="Y820" s="150" t="s">
        <v>1485</v>
      </c>
      <c r="Z820" s="150" t="s">
        <v>1485</v>
      </c>
      <c r="AA820" s="150" t="s">
        <v>1485</v>
      </c>
      <c r="AB820" s="150"/>
      <c r="AC820" s="150" t="s">
        <v>21379</v>
      </c>
      <c r="AD820" t="str">
        <f>IFERROR(IF(COUNTIF(C820:L820,"Feed Ingredient")&gt;0,INDEX(ani_diet!U:U,MATCH(M820,ani_diet!E:E,0)),""),"")</f>
        <v>Glycine max Flakes Defatted</v>
      </c>
      <c r="AE820" s="129" t="str">
        <f>IF(IFERROR(IF(MATCH("Feed Ingredient", AOM[[#This Row],[L1]:[L10]],0)&gt;0, TRUE, FALSE), FALSE)=TRUE,IFERROR(VLOOKUP(M820, ani_diet!D:D, 1, FALSE), "No Match"),FALSE)</f>
        <v>Soybean Flakes Defatted</v>
      </c>
    </row>
    <row r="821" spans="1:31" ht="14.5" x14ac:dyDescent="0.35">
      <c r="A821" s="150" t="s">
        <v>1485</v>
      </c>
      <c r="B821" s="150" t="s">
        <v>21380</v>
      </c>
      <c r="C821" s="150" t="s">
        <v>19447</v>
      </c>
      <c r="D821" s="150" t="s">
        <v>19449</v>
      </c>
      <c r="E821" s="150" t="s">
        <v>19707</v>
      </c>
      <c r="F821" s="150" t="s">
        <v>20565</v>
      </c>
      <c r="G821" s="150" t="s">
        <v>20566</v>
      </c>
      <c r="H821" s="150" t="s">
        <v>20888</v>
      </c>
      <c r="I821" s="150" t="s">
        <v>21273</v>
      </c>
      <c r="J821" s="150" t="s">
        <v>5015</v>
      </c>
      <c r="K821" s="150" t="s">
        <v>21381</v>
      </c>
      <c r="L821" s="150"/>
      <c r="M821" s="150" t="str" cm="1">
        <f t="array" ref="M821">LOOKUP(2,1/(C821:L821&lt;&gt;""),C821:L821)</f>
        <v>Soybean Hull</v>
      </c>
      <c r="N821" s="150"/>
      <c r="O821" s="150" t="s">
        <v>1485</v>
      </c>
      <c r="P821" s="150" t="s">
        <v>1485</v>
      </c>
      <c r="Q821" s="150" t="s">
        <v>1485</v>
      </c>
      <c r="R821" s="150" t="s">
        <v>1485</v>
      </c>
      <c r="S821" s="150"/>
      <c r="T821" s="150" t="s">
        <v>1485</v>
      </c>
      <c r="U821" s="150" t="s">
        <v>5017</v>
      </c>
      <c r="V821" s="150"/>
      <c r="W821" s="150" t="s">
        <v>1485</v>
      </c>
      <c r="X821" s="150" t="s">
        <v>1485</v>
      </c>
      <c r="Y821" s="150" t="s">
        <v>1485</v>
      </c>
      <c r="Z821" s="150" t="s">
        <v>1485</v>
      </c>
      <c r="AA821" s="150" t="s">
        <v>1485</v>
      </c>
      <c r="AB821" s="150"/>
      <c r="AC821" s="150" t="s">
        <v>21379</v>
      </c>
      <c r="AD821" t="str">
        <f>IFERROR(IF(COUNTIF(C821:L821,"Feed Ingredient")&gt;0,INDEX(ani_diet!U:U,MATCH(M821,ani_diet!E:E,0)),""),"")</f>
        <v>Glycine max Hull</v>
      </c>
      <c r="AE821" s="129" t="str">
        <f>IF(IFERROR(IF(MATCH("Feed Ingredient", AOM[[#This Row],[L1]:[L10]],0)&gt;0, TRUE, FALSE), FALSE)=TRUE,IFERROR(VLOOKUP(M821, ani_diet!D:D, 1, FALSE), "No Match"),FALSE)</f>
        <v>Soybean Hull</v>
      </c>
    </row>
    <row r="822" spans="1:31" ht="14.5" x14ac:dyDescent="0.35">
      <c r="A822" s="150" t="s">
        <v>1485</v>
      </c>
      <c r="B822" s="150" t="s">
        <v>21382</v>
      </c>
      <c r="C822" s="150" t="s">
        <v>19447</v>
      </c>
      <c r="D822" s="150" t="s">
        <v>19449</v>
      </c>
      <c r="E822" s="150" t="s">
        <v>19707</v>
      </c>
      <c r="F822" s="150" t="s">
        <v>20565</v>
      </c>
      <c r="G822" s="150" t="s">
        <v>20566</v>
      </c>
      <c r="H822" s="150" t="s">
        <v>20888</v>
      </c>
      <c r="I822" s="150" t="s">
        <v>21273</v>
      </c>
      <c r="J822" s="150" t="s">
        <v>5015</v>
      </c>
      <c r="K822" s="150" t="s">
        <v>21383</v>
      </c>
      <c r="L822" s="150"/>
      <c r="M822" s="150" t="str" cm="1">
        <f t="array" ref="M822">LOOKUP(2,1/(C822:L822&lt;&gt;""),C822:L822)</f>
        <v>Soybean Cake</v>
      </c>
      <c r="N822" s="150"/>
      <c r="O822" s="150" t="s">
        <v>1485</v>
      </c>
      <c r="P822" s="150" t="s">
        <v>1485</v>
      </c>
      <c r="Q822" s="150" t="s">
        <v>1485</v>
      </c>
      <c r="R822" s="150" t="s">
        <v>1485</v>
      </c>
      <c r="S822" s="150" t="s">
        <v>21368</v>
      </c>
      <c r="T822" s="150" t="s">
        <v>1485</v>
      </c>
      <c r="U822" s="150" t="s">
        <v>5017</v>
      </c>
      <c r="V822" s="150" t="s">
        <v>21360</v>
      </c>
      <c r="W822" s="150" t="s">
        <v>1485</v>
      </c>
      <c r="X822" s="150" t="s">
        <v>1485</v>
      </c>
      <c r="Y822" s="150" t="s">
        <v>1485</v>
      </c>
      <c r="Z822" s="150" t="s">
        <v>1485</v>
      </c>
      <c r="AA822" s="150" t="s">
        <v>1485</v>
      </c>
      <c r="AB822" s="150"/>
      <c r="AC822" s="150" t="s">
        <v>21379</v>
      </c>
      <c r="AD822" t="str">
        <f>IFERROR(IF(COUNTIF(C822:L822,"Feed Ingredient")&gt;0,INDEX(ani_diet!U:U,MATCH(M822,ani_diet!E:E,0)),""),"")</f>
        <v>Glycine max Cake</v>
      </c>
      <c r="AE822" s="129" t="str">
        <f>IF(IFERROR(IF(MATCH("Feed Ingredient", AOM[[#This Row],[L1]:[L10]],0)&gt;0, TRUE, FALSE), FALSE)=TRUE,IFERROR(VLOOKUP(M822, ani_diet!D:D, 1, FALSE), "No Match"),FALSE)</f>
        <v>Soybean Cake</v>
      </c>
    </row>
    <row r="823" spans="1:31" ht="14.5" x14ac:dyDescent="0.35">
      <c r="A823" s="150" t="s">
        <v>1485</v>
      </c>
      <c r="B823" s="150" t="s">
        <v>21384</v>
      </c>
      <c r="C823" s="150" t="s">
        <v>19447</v>
      </c>
      <c r="D823" s="150" t="s">
        <v>19449</v>
      </c>
      <c r="E823" s="150" t="s">
        <v>19707</v>
      </c>
      <c r="F823" s="150" t="s">
        <v>20565</v>
      </c>
      <c r="G823" s="150" t="s">
        <v>20566</v>
      </c>
      <c r="H823" s="150" t="s">
        <v>20888</v>
      </c>
      <c r="I823" s="150" t="s">
        <v>21273</v>
      </c>
      <c r="J823" s="150" t="s">
        <v>5015</v>
      </c>
      <c r="K823" s="150" t="s">
        <v>21385</v>
      </c>
      <c r="L823" s="150"/>
      <c r="M823" s="150" t="str" cm="1">
        <f t="array" ref="M823">LOOKUP(2,1/(C823:L823&lt;&gt;""),C823:L823)</f>
        <v>Soybean Cake Ground</v>
      </c>
      <c r="N823" s="150" t="s">
        <v>21386</v>
      </c>
      <c r="O823" s="150" t="s">
        <v>1485</v>
      </c>
      <c r="P823" s="150" t="s">
        <v>1485</v>
      </c>
      <c r="Q823" s="150" t="s">
        <v>1485</v>
      </c>
      <c r="R823" s="150" t="s">
        <v>1485</v>
      </c>
      <c r="S823" s="150" t="s">
        <v>21368</v>
      </c>
      <c r="T823" s="150" t="s">
        <v>1485</v>
      </c>
      <c r="U823" s="150" t="s">
        <v>5017</v>
      </c>
      <c r="V823" s="150" t="s">
        <v>21360</v>
      </c>
      <c r="W823" s="150" t="s">
        <v>1485</v>
      </c>
      <c r="X823" s="150" t="s">
        <v>1485</v>
      </c>
      <c r="Y823" s="150" t="s">
        <v>1485</v>
      </c>
      <c r="Z823" s="150" t="s">
        <v>1485</v>
      </c>
      <c r="AA823" s="150" t="s">
        <v>1485</v>
      </c>
      <c r="AB823" s="150"/>
      <c r="AC823" s="150" t="s">
        <v>21379</v>
      </c>
      <c r="AD823" t="str">
        <f>IFERROR(IF(COUNTIF(C823:L823,"Feed Ingredient")&gt;0,INDEX(ani_diet!U:U,MATCH(M823,ani_diet!E:E,0)),""),"")</f>
        <v>Glycine max Cake</v>
      </c>
      <c r="AE823" s="129" t="str">
        <f>IF(IFERROR(IF(MATCH("Feed Ingredient", AOM[[#This Row],[L1]:[L10]],0)&gt;0, TRUE, FALSE), FALSE)=TRUE,IFERROR(VLOOKUP(M823, ani_diet!D:D, 1, FALSE), "No Match"),FALSE)</f>
        <v>No Match</v>
      </c>
    </row>
    <row r="824" spans="1:31" ht="14.5" x14ac:dyDescent="0.35">
      <c r="A824" s="150" t="s">
        <v>1485</v>
      </c>
      <c r="B824" s="150" t="s">
        <v>21387</v>
      </c>
      <c r="C824" s="150" t="s">
        <v>19447</v>
      </c>
      <c r="D824" s="150" t="s">
        <v>19449</v>
      </c>
      <c r="E824" s="150" t="s">
        <v>19707</v>
      </c>
      <c r="F824" s="150" t="s">
        <v>20565</v>
      </c>
      <c r="G824" s="150" t="s">
        <v>20566</v>
      </c>
      <c r="H824" s="150" t="s">
        <v>20888</v>
      </c>
      <c r="I824" s="150" t="s">
        <v>21273</v>
      </c>
      <c r="J824" s="150" t="s">
        <v>5015</v>
      </c>
      <c r="K824" s="150" t="s">
        <v>21388</v>
      </c>
      <c r="L824" s="150"/>
      <c r="M824" s="150" t="str" cm="1">
        <f t="array" ref="M824">LOOKUP(2,1/(C824:L824&lt;&gt;""),C824:L824)</f>
        <v>Soybean Full Fat Cake</v>
      </c>
      <c r="N824" s="150" t="s">
        <v>21389</v>
      </c>
      <c r="O824" s="150" t="s">
        <v>1485</v>
      </c>
      <c r="P824" s="150" t="s">
        <v>1485</v>
      </c>
      <c r="Q824" s="150" t="s">
        <v>1485</v>
      </c>
      <c r="R824" s="150" t="s">
        <v>1485</v>
      </c>
      <c r="S824" s="150" t="s">
        <v>21368</v>
      </c>
      <c r="T824" s="150" t="s">
        <v>1485</v>
      </c>
      <c r="U824" s="150" t="s">
        <v>5017</v>
      </c>
      <c r="V824" s="150" t="s">
        <v>21360</v>
      </c>
      <c r="W824" s="150" t="s">
        <v>1485</v>
      </c>
      <c r="X824" s="150" t="s">
        <v>1485</v>
      </c>
      <c r="Y824" s="150" t="s">
        <v>1485</v>
      </c>
      <c r="Z824" s="150" t="s">
        <v>1485</v>
      </c>
      <c r="AA824" s="150" t="s">
        <v>1485</v>
      </c>
      <c r="AB824" s="150"/>
      <c r="AC824" s="150" t="s">
        <v>21369</v>
      </c>
      <c r="AD824" t="str">
        <f>IFERROR(IF(COUNTIF(C824:L824,"Feed Ingredient")&gt;0,INDEX(ani_diet!U:U,MATCH(M824,ani_diet!E:E,0)),""),"")</f>
        <v>Glycine max Full Fat Cake</v>
      </c>
      <c r="AE824" s="129" t="str">
        <f>IF(IFERROR(IF(MATCH("Feed Ingredient", AOM[[#This Row],[L1]:[L10]],0)&gt;0, TRUE, FALSE), FALSE)=TRUE,IFERROR(VLOOKUP(M824, ani_diet!D:D, 1, FALSE), "No Match"),FALSE)</f>
        <v>Soybean Full Fat Cake</v>
      </c>
    </row>
    <row r="825" spans="1:31" ht="14.5" x14ac:dyDescent="0.35">
      <c r="A825" s="150" t="s">
        <v>1485</v>
      </c>
      <c r="B825" s="150" t="s">
        <v>21390</v>
      </c>
      <c r="C825" s="150" t="s">
        <v>19447</v>
      </c>
      <c r="D825" s="150" t="s">
        <v>19449</v>
      </c>
      <c r="E825" s="150" t="s">
        <v>19707</v>
      </c>
      <c r="F825" s="150" t="s">
        <v>20565</v>
      </c>
      <c r="G825" s="150" t="s">
        <v>20566</v>
      </c>
      <c r="H825" s="150" t="s">
        <v>20888</v>
      </c>
      <c r="I825" s="150" t="s">
        <v>21273</v>
      </c>
      <c r="J825" s="150" t="s">
        <v>5015</v>
      </c>
      <c r="K825" s="150" t="s">
        <v>21391</v>
      </c>
      <c r="L825" s="150"/>
      <c r="M825" s="150" t="str" cm="1">
        <f t="array" ref="M825">LOOKUP(2,1/(C825:L825&lt;&gt;""),C825:L825)</f>
        <v>Soybean Residue</v>
      </c>
      <c r="N825" s="150"/>
      <c r="O825" s="150" t="s">
        <v>1485</v>
      </c>
      <c r="P825" s="150" t="s">
        <v>1485</v>
      </c>
      <c r="Q825" s="150" t="s">
        <v>1485</v>
      </c>
      <c r="R825" s="150" t="s">
        <v>1485</v>
      </c>
      <c r="S825" s="150" t="s">
        <v>1485</v>
      </c>
      <c r="T825" s="150" t="s">
        <v>1485</v>
      </c>
      <c r="U825" s="150" t="s">
        <v>5017</v>
      </c>
      <c r="V825" s="150" t="s">
        <v>21360</v>
      </c>
      <c r="W825" s="150" t="s">
        <v>1485</v>
      </c>
      <c r="X825" s="150" t="s">
        <v>1485</v>
      </c>
      <c r="Y825" s="150" t="s">
        <v>1485</v>
      </c>
      <c r="Z825" s="150" t="s">
        <v>1485</v>
      </c>
      <c r="AA825" s="150" t="s">
        <v>1485</v>
      </c>
      <c r="AB825" s="150" t="s">
        <v>21361</v>
      </c>
      <c r="AC825" s="150" t="s">
        <v>21392</v>
      </c>
      <c r="AD825" t="str">
        <f>IFERROR(IF(COUNTIF(C825:L825,"Feed Ingredient")&gt;0,INDEX(ani_diet!U:U,MATCH(M825,ani_diet!E:E,0)),""),"")</f>
        <v>Glycine max Residue</v>
      </c>
      <c r="AE825" s="129" t="str">
        <f>IF(IFERROR(IF(MATCH("Feed Ingredient", AOM[[#This Row],[L1]:[L10]],0)&gt;0, TRUE, FALSE), FALSE)=TRUE,IFERROR(VLOOKUP(M825, ani_diet!D:D, 1, FALSE), "No Match"),FALSE)</f>
        <v>Soybean Residue</v>
      </c>
    </row>
    <row r="826" spans="1:31" ht="14.5" x14ac:dyDescent="0.35">
      <c r="A826" s="150" t="s">
        <v>1485</v>
      </c>
      <c r="B826" s="150" t="s">
        <v>21393</v>
      </c>
      <c r="C826" s="150" t="s">
        <v>19447</v>
      </c>
      <c r="D826" s="150" t="s">
        <v>19449</v>
      </c>
      <c r="E826" s="150" t="s">
        <v>19707</v>
      </c>
      <c r="F826" s="150" t="s">
        <v>20565</v>
      </c>
      <c r="G826" s="150" t="s">
        <v>20566</v>
      </c>
      <c r="H826" s="150" t="s">
        <v>20888</v>
      </c>
      <c r="I826" s="150" t="s">
        <v>21273</v>
      </c>
      <c r="J826" s="150" t="s">
        <v>5015</v>
      </c>
      <c r="K826" s="150" t="s">
        <v>21394</v>
      </c>
      <c r="L826" s="150"/>
      <c r="M826" s="150" t="str" cm="1">
        <f t="array" ref="M826">LOOKUP(2,1/(C826:L826&lt;&gt;""),C826:L826)</f>
        <v>Soybean Shell</v>
      </c>
      <c r="N826" s="150"/>
      <c r="O826" s="150" t="s">
        <v>1485</v>
      </c>
      <c r="P826" s="150" t="s">
        <v>1485</v>
      </c>
      <c r="Q826" s="150" t="s">
        <v>1485</v>
      </c>
      <c r="R826" s="150" t="s">
        <v>1485</v>
      </c>
      <c r="S826" s="150" t="s">
        <v>1485</v>
      </c>
      <c r="T826" s="150" t="s">
        <v>1485</v>
      </c>
      <c r="U826" s="150" t="s">
        <v>5017</v>
      </c>
      <c r="V826" s="150" t="s">
        <v>21360</v>
      </c>
      <c r="W826" s="150" t="s">
        <v>1485</v>
      </c>
      <c r="X826" s="150" t="s">
        <v>1485</v>
      </c>
      <c r="Y826" s="150" t="s">
        <v>1485</v>
      </c>
      <c r="Z826" s="150" t="s">
        <v>1485</v>
      </c>
      <c r="AA826" s="150" t="s">
        <v>1485</v>
      </c>
      <c r="AB826" s="150"/>
      <c r="AC826" s="150" t="s">
        <v>21392</v>
      </c>
      <c r="AD826" t="str">
        <f>IFERROR(IF(COUNTIF(C826:L826,"Feed Ingredient")&gt;0,INDEX(ani_diet!U:U,MATCH(M826,ani_diet!E:E,0)),""),"")</f>
        <v>Glycine max Shell</v>
      </c>
      <c r="AE826" s="129" t="str">
        <f>IF(IFERROR(IF(MATCH("Feed Ingredient", AOM[[#This Row],[L1]:[L10]],0)&gt;0, TRUE, FALSE), FALSE)=TRUE,IFERROR(VLOOKUP(M826, ani_diet!D:D, 1, FALSE), "No Match"),FALSE)</f>
        <v>Soybean Shell</v>
      </c>
    </row>
    <row r="827" spans="1:31" ht="14.5" x14ac:dyDescent="0.35">
      <c r="A827" s="150" t="s">
        <v>1485</v>
      </c>
      <c r="B827" s="150" t="s">
        <v>21395</v>
      </c>
      <c r="C827" s="150" t="s">
        <v>19447</v>
      </c>
      <c r="D827" s="150" t="s">
        <v>19449</v>
      </c>
      <c r="E827" s="150" t="s">
        <v>19707</v>
      </c>
      <c r="F827" s="150" t="s">
        <v>20565</v>
      </c>
      <c r="G827" s="150" t="s">
        <v>20566</v>
      </c>
      <c r="H827" s="150" t="s">
        <v>20888</v>
      </c>
      <c r="I827" s="150" t="s">
        <v>21273</v>
      </c>
      <c r="J827" s="150" t="s">
        <v>5015</v>
      </c>
      <c r="K827" s="150" t="s">
        <v>7923</v>
      </c>
      <c r="L827" s="150"/>
      <c r="M827" s="150" t="str" cm="1">
        <f t="array" ref="M827">LOOKUP(2,1/(C827:L827&lt;&gt;""),C827:L827)</f>
        <v>Soybean Straw</v>
      </c>
      <c r="N827" s="150" t="s">
        <v>21396</v>
      </c>
      <c r="O827" s="150" t="s">
        <v>1485</v>
      </c>
      <c r="P827" s="150" t="s">
        <v>1485</v>
      </c>
      <c r="Q827" s="150" t="s">
        <v>1485</v>
      </c>
      <c r="R827" s="150" t="s">
        <v>1485</v>
      </c>
      <c r="S827" s="150" t="s">
        <v>1485</v>
      </c>
      <c r="T827" s="150" t="s">
        <v>1485</v>
      </c>
      <c r="U827" s="150" t="s">
        <v>5017</v>
      </c>
      <c r="V827" s="150" t="s">
        <v>21360</v>
      </c>
      <c r="W827" s="150" t="s">
        <v>1485</v>
      </c>
      <c r="X827" s="150" t="s">
        <v>1485</v>
      </c>
      <c r="Y827" s="150" t="s">
        <v>1485</v>
      </c>
      <c r="Z827" s="150" t="s">
        <v>1485</v>
      </c>
      <c r="AA827" s="150" t="s">
        <v>1485</v>
      </c>
      <c r="AB827" s="150" t="s">
        <v>21361</v>
      </c>
      <c r="AC827" s="150" t="s">
        <v>21392</v>
      </c>
      <c r="AD827" t="str">
        <f>IFERROR(IF(COUNTIF(C827:L827,"Feed Ingredient")&gt;0,INDEX(ani_diet!U:U,MATCH(M827,ani_diet!E:E,0)),""),"")</f>
        <v>Glycine max Straw</v>
      </c>
      <c r="AE827" s="129" t="str">
        <f>IF(IFERROR(IF(MATCH("Feed Ingredient", AOM[[#This Row],[L1]:[L10]],0)&gt;0, TRUE, FALSE), FALSE)=TRUE,IFERROR(VLOOKUP(M827, ani_diet!D:D, 1, FALSE), "No Match"),FALSE)</f>
        <v>Soybean Straw</v>
      </c>
    </row>
    <row r="828" spans="1:31" ht="14.5" x14ac:dyDescent="0.35">
      <c r="A828" s="150" t="s">
        <v>1485</v>
      </c>
      <c r="B828" s="150" t="s">
        <v>21397</v>
      </c>
      <c r="C828" s="150" t="s">
        <v>19447</v>
      </c>
      <c r="D828" s="150" t="s">
        <v>19449</v>
      </c>
      <c r="E828" s="150" t="s">
        <v>19707</v>
      </c>
      <c r="F828" s="150" t="s">
        <v>20565</v>
      </c>
      <c r="G828" s="150" t="s">
        <v>20566</v>
      </c>
      <c r="H828" s="150" t="s">
        <v>20888</v>
      </c>
      <c r="I828" s="150" t="s">
        <v>21273</v>
      </c>
      <c r="J828" s="150" t="s">
        <v>5015</v>
      </c>
      <c r="K828" s="150" t="s">
        <v>21398</v>
      </c>
      <c r="L828" s="150"/>
      <c r="M828" s="150" t="str" cm="1">
        <f t="array" ref="M828">LOOKUP(2,1/(C828:L828&lt;&gt;""),C828:L828)</f>
        <v>Sorghum Threshed Top</v>
      </c>
      <c r="N828" s="150"/>
      <c r="O828" s="150" t="s">
        <v>1485</v>
      </c>
      <c r="P828" s="150" t="s">
        <v>1485</v>
      </c>
      <c r="Q828" s="150" t="s">
        <v>1485</v>
      </c>
      <c r="R828" s="150" t="s">
        <v>1485</v>
      </c>
      <c r="S828" s="150" t="s">
        <v>1485</v>
      </c>
      <c r="T828" s="150" t="s">
        <v>1485</v>
      </c>
      <c r="U828" s="150" t="s">
        <v>5017</v>
      </c>
      <c r="V828" s="150"/>
      <c r="W828" s="150" t="s">
        <v>1485</v>
      </c>
      <c r="X828" s="150" t="s">
        <v>1485</v>
      </c>
      <c r="Y828" s="150" t="s">
        <v>1485</v>
      </c>
      <c r="Z828" s="150" t="s">
        <v>1485</v>
      </c>
      <c r="AA828" s="150" t="s">
        <v>1485</v>
      </c>
      <c r="AB828" s="150"/>
      <c r="AC828" s="150" t="s">
        <v>21392</v>
      </c>
      <c r="AD828" t="str">
        <f>IFERROR(IF(COUNTIF(C828:L828,"Feed Ingredient")&gt;0,INDEX(ani_diet!U:U,MATCH(M828,ani_diet!E:E,0)),""),"")</f>
        <v>Glycine max Threshed Top</v>
      </c>
      <c r="AE828" s="129" t="str">
        <f>IF(IFERROR(IF(MATCH("Feed Ingredient", AOM[[#This Row],[L1]:[L10]],0)&gt;0, TRUE, FALSE), FALSE)=TRUE,IFERROR(VLOOKUP(M828, ani_diet!D:D, 1, FALSE), "No Match"),FALSE)</f>
        <v>Sorghum Threshed Top</v>
      </c>
    </row>
    <row r="829" spans="1:31" ht="14.5" x14ac:dyDescent="0.35">
      <c r="A829" s="150"/>
      <c r="B829" s="150" t="s">
        <v>21399</v>
      </c>
      <c r="C829" s="150" t="s">
        <v>19447</v>
      </c>
      <c r="D829" s="150" t="s">
        <v>19449</v>
      </c>
      <c r="E829" s="150" t="s">
        <v>19707</v>
      </c>
      <c r="F829" s="150" t="s">
        <v>20565</v>
      </c>
      <c r="G829" s="150" t="s">
        <v>20566</v>
      </c>
      <c r="H829" s="150" t="s">
        <v>20888</v>
      </c>
      <c r="I829" s="150" t="s">
        <v>21273</v>
      </c>
      <c r="J829" s="150" t="s">
        <v>5025</v>
      </c>
      <c r="K829" s="150" t="s">
        <v>21400</v>
      </c>
      <c r="L829" s="150" t="s">
        <v>21401</v>
      </c>
      <c r="M829" s="150" t="str" cm="1">
        <f t="array" ref="M829">LOOKUP(2,1/(C829:L829&lt;&gt;""),C829:L829)</f>
        <v>Velvet Bean Seeds Boiled Decorticated Dried Ground Soaked</v>
      </c>
      <c r="N829" s="150"/>
      <c r="O829" s="150"/>
      <c r="P829" s="150"/>
      <c r="Q829" s="150"/>
      <c r="R829" s="150"/>
      <c r="S829" s="150"/>
      <c r="T829" s="150"/>
      <c r="U829" s="150"/>
      <c r="V829" s="150"/>
      <c r="W829" s="150"/>
      <c r="X829" s="150"/>
      <c r="Y829" s="150"/>
      <c r="Z829" s="150"/>
      <c r="AA829" s="150"/>
      <c r="AB829" s="150"/>
      <c r="AC829" s="150"/>
      <c r="AD829" t="str">
        <f>IFERROR(IF(COUNTIF(C829:L829,"Feed Ingredient")&gt;0,INDEX(ani_diet!U:U,MATCH(M829,ani_diet!E:E,0)),""),"")</f>
        <v/>
      </c>
      <c r="AE829" s="129" t="str">
        <f>IF(IFERROR(IF(MATCH("Feed Ingredient", AOM[[#This Row],[L1]:[L10]],0)&gt;0, TRUE, FALSE), FALSE)=TRUE,IFERROR(VLOOKUP(M829, ani_diet!D:D, 1, FALSE), "No Match"),FALSE)</f>
        <v>No Match</v>
      </c>
    </row>
    <row r="830" spans="1:31" ht="14.5" x14ac:dyDescent="0.35">
      <c r="A830" s="150" t="s">
        <v>1485</v>
      </c>
      <c r="B830" s="150" t="s">
        <v>21402</v>
      </c>
      <c r="C830" s="150" t="s">
        <v>19447</v>
      </c>
      <c r="D830" s="150" t="s">
        <v>19449</v>
      </c>
      <c r="E830" s="150" t="s">
        <v>19707</v>
      </c>
      <c r="F830" s="150" t="s">
        <v>20565</v>
      </c>
      <c r="G830" s="150" t="s">
        <v>20566</v>
      </c>
      <c r="H830" s="150" t="s">
        <v>20888</v>
      </c>
      <c r="I830" s="150" t="s">
        <v>21273</v>
      </c>
      <c r="J830" s="150" t="s">
        <v>5025</v>
      </c>
      <c r="K830" s="150" t="s">
        <v>21400</v>
      </c>
      <c r="L830" s="150" t="s">
        <v>21403</v>
      </c>
      <c r="M830" s="150" t="str" cm="1">
        <f t="array" ref="M830">LOOKUP(2,1/(C830:L830&lt;&gt;""),C830:L830)</f>
        <v>Velvet Bean Seeds Ground</v>
      </c>
      <c r="N830" s="150"/>
      <c r="O830" s="150" t="s">
        <v>1485</v>
      </c>
      <c r="P830" s="150" t="s">
        <v>1485</v>
      </c>
      <c r="Q830" s="150" t="s">
        <v>1485</v>
      </c>
      <c r="R830" s="150" t="s">
        <v>1485</v>
      </c>
      <c r="S830" s="150" t="s">
        <v>1485</v>
      </c>
      <c r="T830" s="150" t="s">
        <v>1485</v>
      </c>
      <c r="U830" s="150" t="s">
        <v>5027</v>
      </c>
      <c r="V830" s="150"/>
      <c r="W830" s="150" t="s">
        <v>1485</v>
      </c>
      <c r="X830" s="150" t="s">
        <v>1485</v>
      </c>
      <c r="Y830" s="150" t="s">
        <v>1485</v>
      </c>
      <c r="Z830" s="150" t="s">
        <v>1485</v>
      </c>
      <c r="AA830" s="150" t="s">
        <v>1485</v>
      </c>
      <c r="AB830" s="150" t="s">
        <v>21404</v>
      </c>
      <c r="AC830" s="150" t="s">
        <v>21392</v>
      </c>
      <c r="AD830" t="str">
        <f>IFERROR(IF(COUNTIF(C830:L830,"Feed Ingredient")&gt;0,INDEX(ani_diet!U:U,MATCH(M830,ani_diet!E:E,0)),""),"")</f>
        <v>Mucuna pruriens Seeds</v>
      </c>
      <c r="AE830" s="129" t="str">
        <f>IF(IFERROR(IF(MATCH("Feed Ingredient", AOM[[#This Row],[L1]:[L10]],0)&gt;0, TRUE, FALSE), FALSE)=TRUE,IFERROR(VLOOKUP(M830, ani_diet!D:D, 1, FALSE), "No Match"),FALSE)</f>
        <v>No Match</v>
      </c>
    </row>
    <row r="831" spans="1:31" ht="14.5" x14ac:dyDescent="0.35">
      <c r="A831" s="150" t="s">
        <v>1485</v>
      </c>
      <c r="B831" s="150" t="s">
        <v>21405</v>
      </c>
      <c r="C831" s="150" t="s">
        <v>19447</v>
      </c>
      <c r="D831" s="150" t="s">
        <v>19449</v>
      </c>
      <c r="E831" s="150" t="s">
        <v>19707</v>
      </c>
      <c r="F831" s="150" t="s">
        <v>20565</v>
      </c>
      <c r="G831" s="150" t="s">
        <v>20566</v>
      </c>
      <c r="H831" s="150" t="s">
        <v>20888</v>
      </c>
      <c r="I831" s="150" t="s">
        <v>21406</v>
      </c>
      <c r="J831" s="150" t="s">
        <v>21407</v>
      </c>
      <c r="K831" s="150"/>
      <c r="L831" s="150"/>
      <c r="M831" s="150" t="str" cm="1">
        <f t="array" ref="M831">LOOKUP(2,1/(C831:L831&lt;&gt;""),C831:L831)</f>
        <v>Legume Residue</v>
      </c>
      <c r="N831" s="150" t="s">
        <v>1485</v>
      </c>
      <c r="O831" s="150" t="s">
        <v>1485</v>
      </c>
      <c r="P831" s="150" t="s">
        <v>1485</v>
      </c>
      <c r="Q831" s="150" t="s">
        <v>1485</v>
      </c>
      <c r="R831" s="150" t="s">
        <v>1485</v>
      </c>
      <c r="S831" s="150" t="s">
        <v>21353</v>
      </c>
      <c r="T831" s="150" t="s">
        <v>1485</v>
      </c>
      <c r="U831" s="150"/>
      <c r="V831" s="150" t="s">
        <v>21354</v>
      </c>
      <c r="W831" s="150" t="s">
        <v>1485</v>
      </c>
      <c r="X831" s="150" t="s">
        <v>1485</v>
      </c>
      <c r="Y831" s="150" t="s">
        <v>1485</v>
      </c>
      <c r="Z831" s="150" t="s">
        <v>1485</v>
      </c>
      <c r="AA831" s="150" t="s">
        <v>1485</v>
      </c>
      <c r="AB831" s="150" t="s">
        <v>21355</v>
      </c>
      <c r="AC831" s="150" t="s">
        <v>21351</v>
      </c>
      <c r="AD831" t="str">
        <f>IFERROR(IF(COUNTIF(C831:L831,"Feed Ingredient")&gt;0,INDEX(ani_diet!U:U,MATCH(M831,ani_diet!E:E,0)),""),"")</f>
        <v/>
      </c>
      <c r="AE831" s="129" t="str">
        <f>IF(IFERROR(IF(MATCH("Feed Ingredient", AOM[[#This Row],[L1]:[L10]],0)&gt;0, TRUE, FALSE), FALSE)=TRUE,IFERROR(VLOOKUP(M831, ani_diet!D:D, 1, FALSE), "No Match"),FALSE)</f>
        <v>Legume Residue</v>
      </c>
    </row>
    <row r="832" spans="1:31" ht="14.5" x14ac:dyDescent="0.35">
      <c r="A832" s="150" t="s">
        <v>1485</v>
      </c>
      <c r="B832" s="150" t="s">
        <v>21408</v>
      </c>
      <c r="C832" s="150" t="s">
        <v>19447</v>
      </c>
      <c r="D832" s="150" t="s">
        <v>19449</v>
      </c>
      <c r="E832" s="150" t="s">
        <v>19707</v>
      </c>
      <c r="F832" s="150" t="s">
        <v>20565</v>
      </c>
      <c r="G832" s="150" t="s">
        <v>20566</v>
      </c>
      <c r="H832" s="150" t="s">
        <v>20888</v>
      </c>
      <c r="I832" s="150" t="s">
        <v>21406</v>
      </c>
      <c r="J832" s="150" t="s">
        <v>5003</v>
      </c>
      <c r="K832" s="150" t="s">
        <v>21409</v>
      </c>
      <c r="L832" s="150"/>
      <c r="M832" s="150" t="str" cm="1">
        <f t="array" ref="M832">LOOKUP(2,1/(C832:L832&lt;&gt;""),C832:L832)</f>
        <v>Pigeon Pea Dried</v>
      </c>
      <c r="N832" s="150" t="s">
        <v>1485</v>
      </c>
      <c r="O832" s="150" t="s">
        <v>1485</v>
      </c>
      <c r="P832" s="150" t="s">
        <v>1485</v>
      </c>
      <c r="Q832" s="150" t="s">
        <v>1485</v>
      </c>
      <c r="R832" s="150" t="s">
        <v>1485</v>
      </c>
      <c r="S832" s="150" t="s">
        <v>21353</v>
      </c>
      <c r="T832" s="150" t="s">
        <v>1485</v>
      </c>
      <c r="U832" s="150" t="s">
        <v>5005</v>
      </c>
      <c r="V832" s="150" t="s">
        <v>21354</v>
      </c>
      <c r="W832" s="150" t="s">
        <v>1485</v>
      </c>
      <c r="X832" s="150" t="s">
        <v>1485</v>
      </c>
      <c r="Y832" s="150" t="s">
        <v>1485</v>
      </c>
      <c r="Z832" s="150" t="s">
        <v>1485</v>
      </c>
      <c r="AA832" s="150" t="s">
        <v>1485</v>
      </c>
      <c r="AB832" s="150" t="s">
        <v>21355</v>
      </c>
      <c r="AC832" s="150" t="s">
        <v>21351</v>
      </c>
      <c r="AD832" t="str">
        <f>IFERROR(IF(COUNTIF(C832:L832,"Feed Ingredient")&gt;0,INDEX(ani_diet!U:U,MATCH(M832,ani_diet!E:E,0)),""),"")</f>
        <v>Cajanus cajan</v>
      </c>
      <c r="AE832" s="129" t="str">
        <f>IF(IFERROR(IF(MATCH("Feed Ingredient", AOM[[#This Row],[L1]:[L10]],0)&gt;0, TRUE, FALSE), FALSE)=TRUE,IFERROR(VLOOKUP(M832, ani_diet!D:D, 1, FALSE), "No Match"),FALSE)</f>
        <v>No Match</v>
      </c>
    </row>
    <row r="833" spans="1:31" ht="14.5" x14ac:dyDescent="0.35">
      <c r="A833" s="150" t="s">
        <v>1485</v>
      </c>
      <c r="B833" s="150" t="s">
        <v>21410</v>
      </c>
      <c r="C833" s="150" t="s">
        <v>19447</v>
      </c>
      <c r="D833" s="150" t="s">
        <v>19449</v>
      </c>
      <c r="E833" s="150" t="s">
        <v>19707</v>
      </c>
      <c r="F833" s="150" t="s">
        <v>20565</v>
      </c>
      <c r="G833" s="150" t="s">
        <v>20566</v>
      </c>
      <c r="H833" s="150" t="s">
        <v>20888</v>
      </c>
      <c r="I833" s="150" t="s">
        <v>21406</v>
      </c>
      <c r="J833" s="150" t="s">
        <v>5003</v>
      </c>
      <c r="K833" s="150"/>
      <c r="L833" s="150"/>
      <c r="M833" s="150" t="str" cm="1">
        <f t="array" ref="M833">LOOKUP(2,1/(C833:L833&lt;&gt;""),C833:L833)</f>
        <v>Pigeon Pea</v>
      </c>
      <c r="N833" s="150" t="s">
        <v>1485</v>
      </c>
      <c r="O833" s="150" t="s">
        <v>1485</v>
      </c>
      <c r="P833" s="150" t="s">
        <v>1485</v>
      </c>
      <c r="Q833" s="150" t="s">
        <v>1485</v>
      </c>
      <c r="R833" s="150" t="s">
        <v>1485</v>
      </c>
      <c r="S833" s="150" t="s">
        <v>21353</v>
      </c>
      <c r="T833" s="150" t="s">
        <v>1485</v>
      </c>
      <c r="U833" s="150" t="s">
        <v>5005</v>
      </c>
      <c r="V833" s="150" t="s">
        <v>21354</v>
      </c>
      <c r="W833" s="150" t="s">
        <v>1485</v>
      </c>
      <c r="X833" s="150" t="s">
        <v>1485</v>
      </c>
      <c r="Y833" s="150" t="s">
        <v>1485</v>
      </c>
      <c r="Z833" s="150" t="s">
        <v>1485</v>
      </c>
      <c r="AA833" s="150" t="s">
        <v>1485</v>
      </c>
      <c r="AB833" s="150" t="s">
        <v>21355</v>
      </c>
      <c r="AC833" s="150" t="s">
        <v>21351</v>
      </c>
      <c r="AD833" t="str">
        <f>IFERROR(IF(COUNTIF(C833:L833,"Feed Ingredient")&gt;0,INDEX(ani_diet!U:U,MATCH(M833,ani_diet!E:E,0)),""),"")</f>
        <v>Cajanus cajan</v>
      </c>
      <c r="AE833" s="129" t="str">
        <f>IF(IFERROR(IF(MATCH("Feed Ingredient", AOM[[#This Row],[L1]:[L10]],0)&gt;0, TRUE, FALSE), FALSE)=TRUE,IFERROR(VLOOKUP(M833, ani_diet!D:D, 1, FALSE), "No Match"),FALSE)</f>
        <v>Pigeon Pea</v>
      </c>
    </row>
    <row r="834" spans="1:31" ht="14.5" x14ac:dyDescent="0.35">
      <c r="A834" s="150" t="s">
        <v>1485</v>
      </c>
      <c r="B834" s="150" t="s">
        <v>21411</v>
      </c>
      <c r="C834" s="150" t="s">
        <v>19447</v>
      </c>
      <c r="D834" s="150" t="s">
        <v>19449</v>
      </c>
      <c r="E834" s="150" t="s">
        <v>19707</v>
      </c>
      <c r="F834" s="150" t="s">
        <v>20565</v>
      </c>
      <c r="G834" s="150" t="s">
        <v>20566</v>
      </c>
      <c r="H834" s="150" t="s">
        <v>20888</v>
      </c>
      <c r="I834" s="150" t="s">
        <v>21412</v>
      </c>
      <c r="J834" s="150" t="s">
        <v>1485</v>
      </c>
      <c r="K834" s="150" t="s">
        <v>1485</v>
      </c>
      <c r="L834" s="150"/>
      <c r="M834" s="150" t="str" cm="1">
        <f t="array" ref="M834">LOOKUP(2,1/(C834:L834&lt;&gt;""),C834:L834)</f>
        <v>Oil Plant ByProducts</v>
      </c>
      <c r="N834" s="150" t="s">
        <v>1485</v>
      </c>
      <c r="O834" s="150" t="s">
        <v>1485</v>
      </c>
      <c r="P834" s="150" t="s">
        <v>1485</v>
      </c>
      <c r="Q834" s="150" t="s">
        <v>1485</v>
      </c>
      <c r="R834" s="150" t="s">
        <v>1485</v>
      </c>
      <c r="S834" s="150" t="s">
        <v>1485</v>
      </c>
      <c r="T834" s="150" t="s">
        <v>1485</v>
      </c>
      <c r="U834" s="150"/>
      <c r="V834" s="150" t="s">
        <v>1485</v>
      </c>
      <c r="W834" s="150" t="s">
        <v>1485</v>
      </c>
      <c r="X834" s="150" t="s">
        <v>1485</v>
      </c>
      <c r="Y834" s="150" t="s">
        <v>1485</v>
      </c>
      <c r="Z834" s="150" t="s">
        <v>1485</v>
      </c>
      <c r="AA834" s="150" t="s">
        <v>1485</v>
      </c>
      <c r="AB834" s="150" t="s">
        <v>1485</v>
      </c>
      <c r="AC834" s="150" t="s">
        <v>1485</v>
      </c>
      <c r="AD834" t="str">
        <f>IFERROR(IF(COUNTIF(C834:L834,"Feed Ingredient")&gt;0,INDEX(ani_diet!U:U,MATCH(M834,ani_diet!E:E,0)),""),"")</f>
        <v/>
      </c>
      <c r="AE834" s="129" t="str">
        <f>IF(IFERROR(IF(MATCH("Feed Ingredient", AOM[[#This Row],[L1]:[L10]],0)&gt;0, TRUE, FALSE), FALSE)=TRUE,IFERROR(VLOOKUP(M834, ani_diet!D:D, 1, FALSE), "No Match"),FALSE)</f>
        <v>No Match</v>
      </c>
    </row>
    <row r="835" spans="1:31" ht="14.5" x14ac:dyDescent="0.35">
      <c r="A835" s="150" t="s">
        <v>1485</v>
      </c>
      <c r="B835" s="150" t="s">
        <v>21413</v>
      </c>
      <c r="C835" s="150" t="s">
        <v>19447</v>
      </c>
      <c r="D835" s="150" t="s">
        <v>19449</v>
      </c>
      <c r="E835" s="150" t="s">
        <v>19707</v>
      </c>
      <c r="F835" s="150" t="s">
        <v>20565</v>
      </c>
      <c r="G835" s="150" t="s">
        <v>20566</v>
      </c>
      <c r="H835" s="150" t="s">
        <v>20888</v>
      </c>
      <c r="I835" s="150" t="s">
        <v>21412</v>
      </c>
      <c r="J835" s="150" t="s">
        <v>5136</v>
      </c>
      <c r="K835" s="150" t="s">
        <v>21414</v>
      </c>
      <c r="L835" s="150"/>
      <c r="M835" s="150" t="str" cm="1">
        <f t="array" ref="M835">LOOKUP(2,1/(C835:L835&lt;&gt;""),C835:L835)</f>
        <v>Canola Ground</v>
      </c>
      <c r="N835" s="150" t="s">
        <v>21415</v>
      </c>
      <c r="O835" s="150" t="s">
        <v>1485</v>
      </c>
      <c r="P835" s="150" t="s">
        <v>1485</v>
      </c>
      <c r="Q835" s="150" t="s">
        <v>1485</v>
      </c>
      <c r="R835" s="150" t="s">
        <v>1485</v>
      </c>
      <c r="S835" s="150" t="s">
        <v>21416</v>
      </c>
      <c r="T835" s="150" t="s">
        <v>1485</v>
      </c>
      <c r="U835" s="150" t="s">
        <v>5138</v>
      </c>
      <c r="V835" s="150" t="s">
        <v>21417</v>
      </c>
      <c r="W835" s="150" t="s">
        <v>1485</v>
      </c>
      <c r="X835" s="150" t="s">
        <v>1485</v>
      </c>
      <c r="Y835" s="150" t="s">
        <v>1485</v>
      </c>
      <c r="Z835" s="150" t="s">
        <v>1485</v>
      </c>
      <c r="AA835" s="150" t="s">
        <v>1485</v>
      </c>
      <c r="AB835" s="151" t="s">
        <v>21418</v>
      </c>
      <c r="AC835" s="150" t="s">
        <v>5202</v>
      </c>
      <c r="AD835" t="str">
        <f>IFERROR(IF(COUNTIF(C835:L835,"Feed Ingredient")&gt;0,INDEX(ani_diet!U:U,MATCH(M835,ani_diet!E:E,0)),""),"")</f>
        <v>Brassica napus</v>
      </c>
      <c r="AE835" s="129" t="str">
        <f>IF(IFERROR(IF(MATCH("Feed Ingredient", AOM[[#This Row],[L1]:[L10]],0)&gt;0, TRUE, FALSE), FALSE)=TRUE,IFERROR(VLOOKUP(M835, ani_diet!D:D, 1, FALSE), "No Match"),FALSE)</f>
        <v>No Match</v>
      </c>
    </row>
    <row r="836" spans="1:31" ht="14.5" x14ac:dyDescent="0.35">
      <c r="A836" s="150" t="s">
        <v>1485</v>
      </c>
      <c r="B836" s="150" t="s">
        <v>21419</v>
      </c>
      <c r="C836" s="150" t="s">
        <v>19447</v>
      </c>
      <c r="D836" s="150" t="s">
        <v>19449</v>
      </c>
      <c r="E836" s="150" t="s">
        <v>19707</v>
      </c>
      <c r="F836" s="150" t="s">
        <v>20565</v>
      </c>
      <c r="G836" s="150" t="s">
        <v>20566</v>
      </c>
      <c r="H836" s="150" t="s">
        <v>20888</v>
      </c>
      <c r="I836" s="150" t="s">
        <v>21412</v>
      </c>
      <c r="J836" s="150" t="s">
        <v>5136</v>
      </c>
      <c r="K836" s="150" t="s">
        <v>21420</v>
      </c>
      <c r="L836" s="150"/>
      <c r="M836" s="150" t="str" cm="1">
        <f t="array" ref="M836">LOOKUP(2,1/(C836:L836&lt;&gt;""),C836:L836)</f>
        <v>Canola Cake</v>
      </c>
      <c r="N836" s="150" t="s">
        <v>21421</v>
      </c>
      <c r="O836" s="150" t="s">
        <v>1485</v>
      </c>
      <c r="P836" s="150" t="s">
        <v>1485</v>
      </c>
      <c r="Q836" s="150" t="s">
        <v>1485</v>
      </c>
      <c r="R836" s="150" t="s">
        <v>1485</v>
      </c>
      <c r="S836" s="150" t="s">
        <v>21422</v>
      </c>
      <c r="T836" s="150" t="s">
        <v>1485</v>
      </c>
      <c r="U836" s="150" t="s">
        <v>5138</v>
      </c>
      <c r="V836" s="150" t="s">
        <v>21423</v>
      </c>
      <c r="W836" s="150" t="s">
        <v>1485</v>
      </c>
      <c r="X836" s="150" t="s">
        <v>1485</v>
      </c>
      <c r="Y836" s="150" t="s">
        <v>1485</v>
      </c>
      <c r="Z836" s="150" t="s">
        <v>1485</v>
      </c>
      <c r="AA836" s="150" t="s">
        <v>1485</v>
      </c>
      <c r="AB836" s="150"/>
      <c r="AC836" s="150" t="s">
        <v>21424</v>
      </c>
      <c r="AD836" t="str">
        <f>IFERROR(IF(COUNTIF(C836:L836,"Feed Ingredient")&gt;0,INDEX(ani_diet!U:U,MATCH(M836,ani_diet!E:E,0)),""),"")</f>
        <v>Brassica napus Cake</v>
      </c>
      <c r="AE836" s="129" t="str">
        <f>IF(IFERROR(IF(MATCH("Feed Ingredient", AOM[[#This Row],[L1]:[L10]],0)&gt;0, TRUE, FALSE), FALSE)=TRUE,IFERROR(VLOOKUP(M836, ani_diet!D:D, 1, FALSE), "No Match"),FALSE)</f>
        <v>Canola Cake</v>
      </c>
    </row>
    <row r="837" spans="1:31" ht="14.5" x14ac:dyDescent="0.35">
      <c r="A837" s="150" t="s">
        <v>1485</v>
      </c>
      <c r="B837" s="150" t="s">
        <v>21425</v>
      </c>
      <c r="C837" s="150" t="s">
        <v>19447</v>
      </c>
      <c r="D837" s="150" t="s">
        <v>19449</v>
      </c>
      <c r="E837" s="150" t="s">
        <v>19707</v>
      </c>
      <c r="F837" s="150" t="s">
        <v>20565</v>
      </c>
      <c r="G837" s="150" t="s">
        <v>20566</v>
      </c>
      <c r="H837" s="150" t="s">
        <v>20888</v>
      </c>
      <c r="I837" s="150" t="s">
        <v>21412</v>
      </c>
      <c r="J837" s="150" t="s">
        <v>4628</v>
      </c>
      <c r="K837" s="150" t="s">
        <v>21426</v>
      </c>
      <c r="L837" s="150"/>
      <c r="M837" s="150" t="str" cm="1">
        <f t="array" ref="M837">LOOKUP(2,1/(C837:L837&lt;&gt;""),C837:L837)</f>
        <v>Coconut Ground</v>
      </c>
      <c r="N837" s="150" t="s">
        <v>21427</v>
      </c>
      <c r="O837" s="150" t="s">
        <v>1485</v>
      </c>
      <c r="P837" s="150" t="s">
        <v>1485</v>
      </c>
      <c r="Q837" s="150" t="s">
        <v>1485</v>
      </c>
      <c r="R837" s="150" t="s">
        <v>1485</v>
      </c>
      <c r="S837" s="150" t="s">
        <v>1485</v>
      </c>
      <c r="T837" s="150" t="s">
        <v>1485</v>
      </c>
      <c r="U837" s="150" t="s">
        <v>4145</v>
      </c>
      <c r="V837" s="150" t="s">
        <v>21428</v>
      </c>
      <c r="W837" s="150" t="s">
        <v>1485</v>
      </c>
      <c r="X837" s="150" t="s">
        <v>1485</v>
      </c>
      <c r="Y837" s="150" t="s">
        <v>1485</v>
      </c>
      <c r="Z837" s="150" t="s">
        <v>1485</v>
      </c>
      <c r="AA837" s="150" t="s">
        <v>1485</v>
      </c>
      <c r="AB837" s="151" t="s">
        <v>21429</v>
      </c>
      <c r="AC837" s="150" t="s">
        <v>21430</v>
      </c>
      <c r="AD837" t="str">
        <f>IFERROR(IF(COUNTIF(C837:L837,"Feed Ingredient")&gt;0,INDEX(ani_diet!U:U,MATCH(M837,ani_diet!E:E,0)),""),"")</f>
        <v/>
      </c>
      <c r="AE837" s="129" t="str">
        <f>IF(IFERROR(IF(MATCH("Feed Ingredient", AOM[[#This Row],[L1]:[L10]],0)&gt;0, TRUE, FALSE), FALSE)=TRUE,IFERROR(VLOOKUP(M837, ani_diet!D:D, 1, FALSE), "No Match"),FALSE)</f>
        <v>No Match</v>
      </c>
    </row>
    <row r="838" spans="1:31" ht="14.5" x14ac:dyDescent="0.35">
      <c r="A838" s="150" t="s">
        <v>1485</v>
      </c>
      <c r="B838" s="150" t="s">
        <v>21431</v>
      </c>
      <c r="C838" s="150" t="s">
        <v>19447</v>
      </c>
      <c r="D838" s="150" t="s">
        <v>19449</v>
      </c>
      <c r="E838" s="150" t="s">
        <v>19707</v>
      </c>
      <c r="F838" s="150" t="s">
        <v>20565</v>
      </c>
      <c r="G838" s="150" t="s">
        <v>20566</v>
      </c>
      <c r="H838" s="150" t="s">
        <v>20888</v>
      </c>
      <c r="I838" s="150" t="s">
        <v>21412</v>
      </c>
      <c r="J838" s="150" t="s">
        <v>4628</v>
      </c>
      <c r="K838" s="150" t="s">
        <v>21432</v>
      </c>
      <c r="L838" s="150"/>
      <c r="M838" s="150" t="str" cm="1">
        <f t="array" ref="M838">LOOKUP(2,1/(C838:L838&lt;&gt;""),C838:L838)</f>
        <v>Coconut Cake</v>
      </c>
      <c r="N838" s="150" t="s">
        <v>21433</v>
      </c>
      <c r="O838" s="150" t="s">
        <v>1485</v>
      </c>
      <c r="P838" s="150" t="s">
        <v>1485</v>
      </c>
      <c r="Q838" s="150" t="s">
        <v>1485</v>
      </c>
      <c r="R838" s="150" t="s">
        <v>1485</v>
      </c>
      <c r="S838" s="150" t="s">
        <v>1485</v>
      </c>
      <c r="T838" s="150" t="s">
        <v>1485</v>
      </c>
      <c r="U838" s="150" t="s">
        <v>4145</v>
      </c>
      <c r="V838" s="150" t="s">
        <v>21428</v>
      </c>
      <c r="W838" s="150" t="s">
        <v>1485</v>
      </c>
      <c r="X838" s="150" t="s">
        <v>1485</v>
      </c>
      <c r="Y838" s="150" t="s">
        <v>1485</v>
      </c>
      <c r="Z838" s="150" t="s">
        <v>1485</v>
      </c>
      <c r="AA838" s="150" t="s">
        <v>1485</v>
      </c>
      <c r="AB838" s="151" t="s">
        <v>21429</v>
      </c>
      <c r="AC838" s="150" t="s">
        <v>21430</v>
      </c>
      <c r="AD838" t="str">
        <f>IFERROR(IF(COUNTIF(C838:L838,"Feed Ingredient")&gt;0,INDEX(ani_diet!U:U,MATCH(M838,ani_diet!E:E,0)),""),"")</f>
        <v>Cocos nucifera Cake</v>
      </c>
      <c r="AE838" s="129" t="str">
        <f>IF(IFERROR(IF(MATCH("Feed Ingredient", AOM[[#This Row],[L1]:[L10]],0)&gt;0, TRUE, FALSE), FALSE)=TRUE,IFERROR(VLOOKUP(M838, ani_diet!D:D, 1, FALSE), "No Match"),FALSE)</f>
        <v>Coconut Cake</v>
      </c>
    </row>
    <row r="839" spans="1:31" ht="14.5" x14ac:dyDescent="0.35">
      <c r="A839" s="150" t="s">
        <v>1485</v>
      </c>
      <c r="B839" s="150" t="s">
        <v>21434</v>
      </c>
      <c r="C839" s="150" t="s">
        <v>19447</v>
      </c>
      <c r="D839" s="150" t="s">
        <v>19449</v>
      </c>
      <c r="E839" s="150" t="s">
        <v>19707</v>
      </c>
      <c r="F839" s="150" t="s">
        <v>20565</v>
      </c>
      <c r="G839" s="150" t="s">
        <v>20566</v>
      </c>
      <c r="H839" s="150" t="s">
        <v>20888</v>
      </c>
      <c r="I839" s="150" t="s">
        <v>21412</v>
      </c>
      <c r="J839" s="150" t="s">
        <v>4628</v>
      </c>
      <c r="K839" s="150" t="s">
        <v>21432</v>
      </c>
      <c r="L839" s="150" t="s">
        <v>21435</v>
      </c>
      <c r="M839" s="150" t="str" cm="1">
        <f t="array" ref="M839">LOOKUP(2,1/(C839:L839&lt;&gt;""),C839:L839)</f>
        <v>Coconut Cake Ground</v>
      </c>
      <c r="N839" s="150" t="s">
        <v>21436</v>
      </c>
      <c r="O839" s="150" t="s">
        <v>1485</v>
      </c>
      <c r="P839" s="150" t="s">
        <v>1485</v>
      </c>
      <c r="Q839" s="150" t="s">
        <v>1485</v>
      </c>
      <c r="R839" s="150" t="s">
        <v>1485</v>
      </c>
      <c r="S839" s="150" t="s">
        <v>1485</v>
      </c>
      <c r="T839" s="150" t="s">
        <v>1485</v>
      </c>
      <c r="U839" s="150" t="s">
        <v>4145</v>
      </c>
      <c r="V839" s="150" t="s">
        <v>21428</v>
      </c>
      <c r="W839" s="150" t="s">
        <v>1485</v>
      </c>
      <c r="X839" s="150" t="s">
        <v>1485</v>
      </c>
      <c r="Y839" s="150" t="s">
        <v>1485</v>
      </c>
      <c r="Z839" s="150" t="s">
        <v>1485</v>
      </c>
      <c r="AA839" s="150" t="s">
        <v>1485</v>
      </c>
      <c r="AB839" s="151" t="s">
        <v>21429</v>
      </c>
      <c r="AC839" s="150" t="s">
        <v>21430</v>
      </c>
      <c r="AD839" t="str">
        <f>IFERROR(IF(COUNTIF(C839:L839,"Feed Ingredient")&gt;0,INDEX(ani_diet!U:U,MATCH(M839,ani_diet!E:E,0)),""),"")</f>
        <v>Cocos nucifera Cake</v>
      </c>
      <c r="AE839" s="129" t="str">
        <f>IF(IFERROR(IF(MATCH("Feed Ingredient", AOM[[#This Row],[L1]:[L10]],0)&gt;0, TRUE, FALSE), FALSE)=TRUE,IFERROR(VLOOKUP(M839, ani_diet!D:D, 1, FALSE), "No Match"),FALSE)</f>
        <v>No Match</v>
      </c>
    </row>
    <row r="840" spans="1:31" ht="14.5" x14ac:dyDescent="0.35">
      <c r="A840" s="150" t="s">
        <v>1485</v>
      </c>
      <c r="B840" s="150" t="s">
        <v>21437</v>
      </c>
      <c r="C840" s="150" t="s">
        <v>19447</v>
      </c>
      <c r="D840" s="150" t="s">
        <v>19449</v>
      </c>
      <c r="E840" s="150" t="s">
        <v>19707</v>
      </c>
      <c r="F840" s="150" t="s">
        <v>20565</v>
      </c>
      <c r="G840" s="150" t="s">
        <v>20566</v>
      </c>
      <c r="H840" s="150" t="s">
        <v>20888</v>
      </c>
      <c r="I840" s="150" t="s">
        <v>21412</v>
      </c>
      <c r="J840" s="150" t="s">
        <v>4151</v>
      </c>
      <c r="K840" s="150" t="s">
        <v>21438</v>
      </c>
      <c r="L840" s="150" t="s">
        <v>21439</v>
      </c>
      <c r="M840" s="150" t="str" cm="1">
        <f t="array" ref="M840">LOOKUP(2,1/(C840:L840&lt;&gt;""),C840:L840)</f>
        <v>Cotton Seed Decorticated Ground</v>
      </c>
      <c r="N840" s="150" t="s">
        <v>21440</v>
      </c>
      <c r="O840" s="150" t="s">
        <v>1485</v>
      </c>
      <c r="P840" s="150" t="s">
        <v>1485</v>
      </c>
      <c r="Q840" s="150" t="s">
        <v>1485</v>
      </c>
      <c r="R840" s="150" t="s">
        <v>1485</v>
      </c>
      <c r="S840" s="150" t="s">
        <v>21441</v>
      </c>
      <c r="T840" s="150" t="s">
        <v>1485</v>
      </c>
      <c r="U840" s="150" t="s">
        <v>21442</v>
      </c>
      <c r="V840" s="150"/>
      <c r="W840" s="150" t="s">
        <v>1485</v>
      </c>
      <c r="X840" s="150" t="s">
        <v>1485</v>
      </c>
      <c r="Y840" s="150" t="s">
        <v>1485</v>
      </c>
      <c r="Z840" s="150" t="s">
        <v>1485</v>
      </c>
      <c r="AA840" s="150" t="s">
        <v>1485</v>
      </c>
      <c r="AB840" s="150"/>
      <c r="AC840" s="150"/>
      <c r="AD840" t="str">
        <f>IFERROR(IF(COUNTIF(C840:L840,"Feed Ingredient")&gt;0,INDEX(ani_diet!U:U,MATCH(M840,ani_diet!E:E,0)),""),"")</f>
        <v>Gossypium Seed</v>
      </c>
      <c r="AE840" s="129" t="str">
        <f>IF(IFERROR(IF(MATCH("Feed Ingredient", AOM[[#This Row],[L1]:[L10]],0)&gt;0, TRUE, FALSE), FALSE)=TRUE,IFERROR(VLOOKUP(M840, ani_diet!D:D, 1, FALSE), "No Match"),FALSE)</f>
        <v>No Match</v>
      </c>
    </row>
    <row r="841" spans="1:31" ht="14.5" x14ac:dyDescent="0.35">
      <c r="A841" s="150" t="s">
        <v>1485</v>
      </c>
      <c r="B841" s="150" t="s">
        <v>21443</v>
      </c>
      <c r="C841" s="150" t="s">
        <v>19447</v>
      </c>
      <c r="D841" s="150" t="s">
        <v>19449</v>
      </c>
      <c r="E841" s="150" t="s">
        <v>19707</v>
      </c>
      <c r="F841" s="150" t="s">
        <v>20565</v>
      </c>
      <c r="G841" s="150" t="s">
        <v>20566</v>
      </c>
      <c r="H841" s="150" t="s">
        <v>20888</v>
      </c>
      <c r="I841" s="150" t="s">
        <v>21412</v>
      </c>
      <c r="J841" s="150" t="s">
        <v>4151</v>
      </c>
      <c r="K841" s="150" t="s">
        <v>21438</v>
      </c>
      <c r="L841" s="150" t="s">
        <v>21444</v>
      </c>
      <c r="M841" s="150" t="str" cm="1">
        <f t="array" ref="M841">LOOKUP(2,1/(C841:L841&lt;&gt;""),C841:L841)</f>
        <v>Cotton Seed Cake Dried Ground</v>
      </c>
      <c r="N841" s="150"/>
      <c r="O841" s="150" t="s">
        <v>1485</v>
      </c>
      <c r="P841" s="150" t="s">
        <v>1485</v>
      </c>
      <c r="Q841" s="150" t="s">
        <v>1485</v>
      </c>
      <c r="R841" s="150" t="s">
        <v>1485</v>
      </c>
      <c r="S841" s="150" t="s">
        <v>21441</v>
      </c>
      <c r="T841" s="150" t="s">
        <v>1485</v>
      </c>
      <c r="U841" s="150" t="s">
        <v>21442</v>
      </c>
      <c r="V841" s="150"/>
      <c r="W841" s="150" t="s">
        <v>1485</v>
      </c>
      <c r="X841" s="150" t="s">
        <v>1485</v>
      </c>
      <c r="Y841" s="150" t="s">
        <v>1485</v>
      </c>
      <c r="Z841" s="150" t="s">
        <v>1485</v>
      </c>
      <c r="AA841" s="150" t="s">
        <v>1485</v>
      </c>
      <c r="AB841" s="150"/>
      <c r="AC841" s="150"/>
      <c r="AD841" t="str">
        <f>IFERROR(IF(COUNTIF(C841:L841,"Feed Ingredient")&gt;0,INDEX(ani_diet!U:U,MATCH(M841,ani_diet!E:E,0)),""),"")</f>
        <v>Gossypium Seed Cake</v>
      </c>
      <c r="AE841" s="129" t="str">
        <f>IF(IFERROR(IF(MATCH("Feed Ingredient", AOM[[#This Row],[L1]:[L10]],0)&gt;0, TRUE, FALSE), FALSE)=TRUE,IFERROR(VLOOKUP(M841, ani_diet!D:D, 1, FALSE), "No Match"),FALSE)</f>
        <v>No Match</v>
      </c>
    </row>
    <row r="842" spans="1:31" ht="14.5" x14ac:dyDescent="0.35">
      <c r="A842" s="150" t="s">
        <v>1485</v>
      </c>
      <c r="B842" s="150" t="s">
        <v>21445</v>
      </c>
      <c r="C842" s="150" t="s">
        <v>19447</v>
      </c>
      <c r="D842" s="150" t="s">
        <v>19449</v>
      </c>
      <c r="E842" s="150" t="s">
        <v>19707</v>
      </c>
      <c r="F842" s="150" t="s">
        <v>20565</v>
      </c>
      <c r="G842" s="150" t="s">
        <v>20566</v>
      </c>
      <c r="H842" s="150" t="s">
        <v>20888</v>
      </c>
      <c r="I842" s="150" t="s">
        <v>21412</v>
      </c>
      <c r="J842" s="150" t="s">
        <v>4151</v>
      </c>
      <c r="K842" s="150" t="s">
        <v>21438</v>
      </c>
      <c r="L842" s="150" t="s">
        <v>21446</v>
      </c>
      <c r="M842" s="150" t="str" cm="1">
        <f t="array" ref="M842">LOOKUP(2,1/(C842:L842&lt;&gt;""),C842:L842)</f>
        <v>Cotton Seed Cake Dried</v>
      </c>
      <c r="N842" s="150"/>
      <c r="O842" s="150" t="s">
        <v>1485</v>
      </c>
      <c r="P842" s="150" t="s">
        <v>1485</v>
      </c>
      <c r="Q842" s="150" t="s">
        <v>1485</v>
      </c>
      <c r="R842" s="150" t="s">
        <v>1485</v>
      </c>
      <c r="S842" s="150" t="s">
        <v>21441</v>
      </c>
      <c r="T842" s="150" t="s">
        <v>1485</v>
      </c>
      <c r="U842" s="150" t="s">
        <v>21442</v>
      </c>
      <c r="V842" s="150"/>
      <c r="W842" s="150" t="s">
        <v>1485</v>
      </c>
      <c r="X842" s="150" t="s">
        <v>1485</v>
      </c>
      <c r="Y842" s="150" t="s">
        <v>1485</v>
      </c>
      <c r="Z842" s="150" t="s">
        <v>1485</v>
      </c>
      <c r="AA842" s="150" t="s">
        <v>1485</v>
      </c>
      <c r="AB842" s="150"/>
      <c r="AC842" s="150"/>
      <c r="AD842" t="str">
        <f>IFERROR(IF(COUNTIF(C842:L842,"Feed Ingredient")&gt;0,INDEX(ani_diet!U:U,MATCH(M842,ani_diet!E:E,0)),""),"")</f>
        <v>Gossypium Seed Cake</v>
      </c>
      <c r="AE842" s="129" t="str">
        <f>IF(IFERROR(IF(MATCH("Feed Ingredient", AOM[[#This Row],[L1]:[L10]],0)&gt;0, TRUE, FALSE), FALSE)=TRUE,IFERROR(VLOOKUP(M842, ani_diet!D:D, 1, FALSE), "No Match"),FALSE)</f>
        <v>No Match</v>
      </c>
    </row>
    <row r="843" spans="1:31" ht="14.5" x14ac:dyDescent="0.35">
      <c r="A843" s="150" t="s">
        <v>1485</v>
      </c>
      <c r="B843" s="150" t="s">
        <v>21447</v>
      </c>
      <c r="C843" s="150" t="s">
        <v>19447</v>
      </c>
      <c r="D843" s="150" t="s">
        <v>19449</v>
      </c>
      <c r="E843" s="150" t="s">
        <v>19707</v>
      </c>
      <c r="F843" s="150" t="s">
        <v>20565</v>
      </c>
      <c r="G843" s="150" t="s">
        <v>20566</v>
      </c>
      <c r="H843" s="150" t="s">
        <v>20888</v>
      </c>
      <c r="I843" s="150" t="s">
        <v>21412</v>
      </c>
      <c r="J843" s="150" t="s">
        <v>4151</v>
      </c>
      <c r="K843" s="150" t="s">
        <v>21438</v>
      </c>
      <c r="L843" s="150" t="s">
        <v>21448</v>
      </c>
      <c r="M843" s="150" t="str" cm="1">
        <f t="array" ref="M843">LOOKUP(2,1/(C843:L843&lt;&gt;""),C843:L843)</f>
        <v>Cotton Seed Ground</v>
      </c>
      <c r="N843" s="150" t="s">
        <v>21449</v>
      </c>
      <c r="O843" s="150" t="s">
        <v>1485</v>
      </c>
      <c r="P843" s="150" t="s">
        <v>1485</v>
      </c>
      <c r="Q843" s="150" t="s">
        <v>1485</v>
      </c>
      <c r="R843" s="150" t="s">
        <v>1485</v>
      </c>
      <c r="S843" s="150" t="s">
        <v>21441</v>
      </c>
      <c r="T843" s="150" t="s">
        <v>1485</v>
      </c>
      <c r="U843" s="150" t="s">
        <v>21442</v>
      </c>
      <c r="V843" s="150"/>
      <c r="W843" s="150" t="s">
        <v>1485</v>
      </c>
      <c r="X843" s="150" t="s">
        <v>1485</v>
      </c>
      <c r="Y843" s="150" t="s">
        <v>1485</v>
      </c>
      <c r="Z843" s="150" t="s">
        <v>1485</v>
      </c>
      <c r="AA843" s="150" t="s">
        <v>1485</v>
      </c>
      <c r="AB843" s="150"/>
      <c r="AC843" s="150"/>
      <c r="AD843" t="str">
        <f>IFERROR(IF(COUNTIF(C843:L843,"Feed Ingredient")&gt;0,INDEX(ani_diet!U:U,MATCH(M843,ani_diet!E:E,0)),""),"")</f>
        <v>Gossypium Seed</v>
      </c>
      <c r="AE843" s="129" t="str">
        <f>IF(IFERROR(IF(MATCH("Feed Ingredient", AOM[[#This Row],[L1]:[L10]],0)&gt;0, TRUE, FALSE), FALSE)=TRUE,IFERROR(VLOOKUP(M843, ani_diet!D:D, 1, FALSE), "No Match"),FALSE)</f>
        <v>No Match</v>
      </c>
    </row>
    <row r="844" spans="1:31" ht="14.5" x14ac:dyDescent="0.35">
      <c r="A844" s="150" t="s">
        <v>1485</v>
      </c>
      <c r="B844" s="150" t="s">
        <v>21450</v>
      </c>
      <c r="C844" s="150" t="s">
        <v>19447</v>
      </c>
      <c r="D844" s="150" t="s">
        <v>19449</v>
      </c>
      <c r="E844" s="150" t="s">
        <v>19707</v>
      </c>
      <c r="F844" s="150" t="s">
        <v>20565</v>
      </c>
      <c r="G844" s="150" t="s">
        <v>20566</v>
      </c>
      <c r="H844" s="150" t="s">
        <v>20888</v>
      </c>
      <c r="I844" s="150" t="s">
        <v>21412</v>
      </c>
      <c r="J844" s="150" t="s">
        <v>4151</v>
      </c>
      <c r="K844" s="150" t="s">
        <v>21438</v>
      </c>
      <c r="L844" s="150" t="s">
        <v>21451</v>
      </c>
      <c r="M844" s="150" t="str" cm="1">
        <f t="array" ref="M844">LOOKUP(2,1/(C844:L844&lt;&gt;""),C844:L844)</f>
        <v>Cotton Seed Cake Ground</v>
      </c>
      <c r="N844" s="150"/>
      <c r="O844" s="150" t="s">
        <v>1485</v>
      </c>
      <c r="P844" s="150" t="s">
        <v>1485</v>
      </c>
      <c r="Q844" s="150" t="s">
        <v>1485</v>
      </c>
      <c r="R844" s="150" t="s">
        <v>1485</v>
      </c>
      <c r="S844" s="150" t="s">
        <v>21441</v>
      </c>
      <c r="T844" s="150" t="s">
        <v>1485</v>
      </c>
      <c r="U844" s="150" t="s">
        <v>21442</v>
      </c>
      <c r="V844" s="150"/>
      <c r="W844" s="150" t="s">
        <v>1485</v>
      </c>
      <c r="X844" s="150" t="s">
        <v>1485</v>
      </c>
      <c r="Y844" s="150" t="s">
        <v>1485</v>
      </c>
      <c r="Z844" s="150" t="s">
        <v>1485</v>
      </c>
      <c r="AA844" s="150" t="s">
        <v>1485</v>
      </c>
      <c r="AB844" s="150"/>
      <c r="AC844" s="150"/>
      <c r="AD844" t="str">
        <f>IFERROR(IF(COUNTIF(C844:L844,"Feed Ingredient")&gt;0,INDEX(ani_diet!U:U,MATCH(M844,ani_diet!E:E,0)),""),"")</f>
        <v>Gossypium Seed Cake</v>
      </c>
      <c r="AE844" s="129" t="str">
        <f>IF(IFERROR(IF(MATCH("Feed Ingredient", AOM[[#This Row],[L1]:[L10]],0)&gt;0, TRUE, FALSE), FALSE)=TRUE,IFERROR(VLOOKUP(M844, ani_diet!D:D, 1, FALSE), "No Match"),FALSE)</f>
        <v>No Match</v>
      </c>
    </row>
    <row r="845" spans="1:31" ht="14.5" x14ac:dyDescent="0.35">
      <c r="A845" s="150" t="s">
        <v>1485</v>
      </c>
      <c r="B845" s="150" t="s">
        <v>21452</v>
      </c>
      <c r="C845" s="150" t="s">
        <v>19447</v>
      </c>
      <c r="D845" s="150" t="s">
        <v>19449</v>
      </c>
      <c r="E845" s="150" t="s">
        <v>19707</v>
      </c>
      <c r="F845" s="150" t="s">
        <v>20565</v>
      </c>
      <c r="G845" s="150" t="s">
        <v>20566</v>
      </c>
      <c r="H845" s="150" t="s">
        <v>20888</v>
      </c>
      <c r="I845" s="150" t="s">
        <v>21412</v>
      </c>
      <c r="J845" s="150" t="s">
        <v>4151</v>
      </c>
      <c r="K845" s="150" t="s">
        <v>21438</v>
      </c>
      <c r="L845" s="150" t="s">
        <v>21453</v>
      </c>
      <c r="M845" s="150" t="str" cm="1">
        <f t="array" ref="M845">LOOKUP(2,1/(C845:L845&lt;&gt;""),C845:L845)</f>
        <v>Cotton Seed Hull</v>
      </c>
      <c r="N845" s="150"/>
      <c r="O845" s="150" t="s">
        <v>1485</v>
      </c>
      <c r="P845" s="150" t="s">
        <v>1485</v>
      </c>
      <c r="Q845" s="150" t="s">
        <v>1485</v>
      </c>
      <c r="R845" s="150" t="s">
        <v>1485</v>
      </c>
      <c r="S845" s="150" t="s">
        <v>21441</v>
      </c>
      <c r="T845" s="150" t="s">
        <v>1485</v>
      </c>
      <c r="U845" s="150" t="s">
        <v>21442</v>
      </c>
      <c r="V845" s="150" t="s">
        <v>21454</v>
      </c>
      <c r="W845" s="150" t="s">
        <v>1485</v>
      </c>
      <c r="X845" s="150" t="s">
        <v>1485</v>
      </c>
      <c r="Y845" s="150" t="s">
        <v>1485</v>
      </c>
      <c r="Z845" s="150" t="s">
        <v>1485</v>
      </c>
      <c r="AA845" s="150" t="s">
        <v>1485</v>
      </c>
      <c r="AB845" s="151" t="s">
        <v>21455</v>
      </c>
      <c r="AC845" s="150"/>
      <c r="AD845" t="str">
        <f>IFERROR(IF(COUNTIF(C845:L845,"Feed Ingredient")&gt;0,INDEX(ani_diet!U:U,MATCH(M845,ani_diet!E:E,0)),""),"")</f>
        <v>Gossypium Seed Hull</v>
      </c>
      <c r="AE845" s="129" t="str">
        <f>IF(IFERROR(IF(MATCH("Feed Ingredient", AOM[[#This Row],[L1]:[L10]],0)&gt;0, TRUE, FALSE), FALSE)=TRUE,IFERROR(VLOOKUP(M845, ani_diet!D:D, 1, FALSE), "No Match"),FALSE)</f>
        <v>Cotton Seed Hull</v>
      </c>
    </row>
    <row r="846" spans="1:31" ht="14.5" x14ac:dyDescent="0.35">
      <c r="A846" s="150" t="s">
        <v>1485</v>
      </c>
      <c r="B846" s="150" t="s">
        <v>21456</v>
      </c>
      <c r="C846" s="150" t="s">
        <v>19447</v>
      </c>
      <c r="D846" s="150" t="s">
        <v>19449</v>
      </c>
      <c r="E846" s="150" t="s">
        <v>19707</v>
      </c>
      <c r="F846" s="150" t="s">
        <v>20565</v>
      </c>
      <c r="G846" s="150" t="s">
        <v>20566</v>
      </c>
      <c r="H846" s="150" t="s">
        <v>20888</v>
      </c>
      <c r="I846" s="150" t="s">
        <v>21412</v>
      </c>
      <c r="J846" s="150" t="s">
        <v>4151</v>
      </c>
      <c r="K846" s="150" t="s">
        <v>21438</v>
      </c>
      <c r="L846" s="150" t="s">
        <v>21457</v>
      </c>
      <c r="M846" s="150" t="str" cm="1">
        <f t="array" ref="M846">LOOKUP(2,1/(C846:L846&lt;&gt;""),C846:L846)</f>
        <v>Cotton Seed Cake</v>
      </c>
      <c r="N846" s="150" t="s">
        <v>21457</v>
      </c>
      <c r="O846" s="150" t="s">
        <v>1485</v>
      </c>
      <c r="P846" s="150" t="s">
        <v>1485</v>
      </c>
      <c r="Q846" s="150" t="s">
        <v>1485</v>
      </c>
      <c r="R846" s="150" t="s">
        <v>1485</v>
      </c>
      <c r="S846" s="150" t="s">
        <v>21441</v>
      </c>
      <c r="T846" s="150" t="s">
        <v>1485</v>
      </c>
      <c r="U846" s="150" t="s">
        <v>21442</v>
      </c>
      <c r="V846" s="150" t="s">
        <v>21454</v>
      </c>
      <c r="W846" s="150" t="s">
        <v>1485</v>
      </c>
      <c r="X846" s="150" t="s">
        <v>1485</v>
      </c>
      <c r="Y846" s="150" t="s">
        <v>1485</v>
      </c>
      <c r="Z846" s="150" t="s">
        <v>1485</v>
      </c>
      <c r="AA846" s="150" t="s">
        <v>1485</v>
      </c>
      <c r="AB846" s="150" t="s">
        <v>21458</v>
      </c>
      <c r="AC846" s="150" t="s">
        <v>21459</v>
      </c>
      <c r="AD846" t="str">
        <f>IFERROR(IF(COUNTIF(C846:L846,"Feed Ingredient")&gt;0,INDEX(ani_diet!U:U,MATCH(M846,ani_diet!E:E,0)),""),"")</f>
        <v>Gossypium Seed Cake</v>
      </c>
      <c r="AE846" s="129" t="str">
        <f>IF(IFERROR(IF(MATCH("Feed Ingredient", AOM[[#This Row],[L1]:[L10]],0)&gt;0, TRUE, FALSE), FALSE)=TRUE,IFERROR(VLOOKUP(M846, ani_diet!D:D, 1, FALSE), "No Match"),FALSE)</f>
        <v>Cotton Seed Cake</v>
      </c>
    </row>
    <row r="847" spans="1:31" ht="14.5" x14ac:dyDescent="0.35">
      <c r="A847" s="150"/>
      <c r="B847" s="150" t="s">
        <v>21460</v>
      </c>
      <c r="C847" s="150" t="s">
        <v>19447</v>
      </c>
      <c r="D847" s="150" t="s">
        <v>19449</v>
      </c>
      <c r="E847" s="150" t="s">
        <v>19707</v>
      </c>
      <c r="F847" s="150" t="s">
        <v>20565</v>
      </c>
      <c r="G847" s="150" t="s">
        <v>20566</v>
      </c>
      <c r="H847" s="150" t="s">
        <v>20888</v>
      </c>
      <c r="I847" s="150" t="s">
        <v>21412</v>
      </c>
      <c r="J847" s="150" t="s">
        <v>3654</v>
      </c>
      <c r="K847" s="150" t="s">
        <v>21461</v>
      </c>
      <c r="L847" s="150"/>
      <c r="M847" s="150" t="str" cm="1">
        <f t="array" ref="M847">LOOKUP(2,1/(C847:L847&lt;&gt;""),C847:L847)</f>
        <v>Hibiscus Seed</v>
      </c>
      <c r="N847" s="150"/>
      <c r="O847" s="150"/>
      <c r="P847" s="150"/>
      <c r="Q847" s="150"/>
      <c r="R847" s="150"/>
      <c r="S847" s="150"/>
      <c r="T847" s="150"/>
      <c r="U847" s="150" t="s">
        <v>4193</v>
      </c>
      <c r="V847" s="150"/>
      <c r="W847" s="150"/>
      <c r="X847" s="150"/>
      <c r="Y847" s="150"/>
      <c r="Z847" s="150"/>
      <c r="AA847" s="150"/>
      <c r="AB847" s="150"/>
      <c r="AC847" s="150"/>
      <c r="AD847" t="str">
        <f>IFERROR(IF(COUNTIF(C847:L847,"Feed Ingredient")&gt;0,INDEX(ani_diet!U:U,MATCH(M847,ani_diet!E:E,0)),""),"")</f>
        <v>Hibiscus sp Seed</v>
      </c>
      <c r="AE847" s="129" t="str">
        <f>IF(IFERROR(IF(MATCH("Feed Ingredient", AOM[[#This Row],[L1]:[L10]],0)&gt;0, TRUE, FALSE), FALSE)=TRUE,IFERROR(VLOOKUP(M847, ani_diet!D:D, 1, FALSE), "No Match"),FALSE)</f>
        <v>Hibiscus Seed</v>
      </c>
    </row>
    <row r="848" spans="1:31" ht="14.5" x14ac:dyDescent="0.35">
      <c r="A848" s="150" t="s">
        <v>1485</v>
      </c>
      <c r="B848" s="150" t="s">
        <v>21462</v>
      </c>
      <c r="C848" s="150" t="s">
        <v>19447</v>
      </c>
      <c r="D848" s="150" t="s">
        <v>19449</v>
      </c>
      <c r="E848" s="150" t="s">
        <v>19707</v>
      </c>
      <c r="F848" s="150" t="s">
        <v>20565</v>
      </c>
      <c r="G848" s="150" t="s">
        <v>20566</v>
      </c>
      <c r="H848" s="150" t="s">
        <v>20888</v>
      </c>
      <c r="I848" s="150" t="s">
        <v>21412</v>
      </c>
      <c r="J848" s="150" t="s">
        <v>21463</v>
      </c>
      <c r="K848" s="150" t="s">
        <v>21464</v>
      </c>
      <c r="L848" s="150"/>
      <c r="M848" s="150" t="str" cm="1">
        <f t="array" ref="M848">LOOKUP(2,1/(C848:L848&lt;&gt;""),C848:L848)</f>
        <v>Flaxseed Oil</v>
      </c>
      <c r="N848" s="150" t="s">
        <v>1485</v>
      </c>
      <c r="O848" s="150" t="s">
        <v>1485</v>
      </c>
      <c r="P848" s="150" t="s">
        <v>1485</v>
      </c>
      <c r="Q848" s="150" t="s">
        <v>1485</v>
      </c>
      <c r="R848" s="150" t="s">
        <v>1485</v>
      </c>
      <c r="S848" s="150" t="s">
        <v>1485</v>
      </c>
      <c r="T848" s="150" t="s">
        <v>1485</v>
      </c>
      <c r="U848" s="150" t="s">
        <v>4174</v>
      </c>
      <c r="V848" s="150"/>
      <c r="W848" s="150" t="s">
        <v>1485</v>
      </c>
      <c r="X848" s="150" t="s">
        <v>1485</v>
      </c>
      <c r="Y848" s="150" t="s">
        <v>1485</v>
      </c>
      <c r="Z848" s="150" t="s">
        <v>1485</v>
      </c>
      <c r="AA848" s="150" t="s">
        <v>1485</v>
      </c>
      <c r="AB848" s="150"/>
      <c r="AC848" s="150" t="s">
        <v>21465</v>
      </c>
      <c r="AD848" t="str">
        <f>IFERROR(IF(COUNTIF(C848:L848,"Feed Ingredient")&gt;0,INDEX(ani_diet!U:U,MATCH(M848,ani_diet!E:E,0)),""),"")</f>
        <v>Linum usitatissimum Oil</v>
      </c>
      <c r="AE848" s="129" t="str">
        <f>IF(IFERROR(IF(MATCH("Feed Ingredient", AOM[[#This Row],[L1]:[L10]],0)&gt;0, TRUE, FALSE), FALSE)=TRUE,IFERROR(VLOOKUP(M848, ani_diet!D:D, 1, FALSE), "No Match"),FALSE)</f>
        <v>Flaxseed Oil</v>
      </c>
    </row>
    <row r="849" spans="1:31" ht="14.5" x14ac:dyDescent="0.35">
      <c r="A849" s="150" t="s">
        <v>1485</v>
      </c>
      <c r="B849" s="150" t="s">
        <v>21466</v>
      </c>
      <c r="C849" s="150" t="s">
        <v>19447</v>
      </c>
      <c r="D849" s="150" t="s">
        <v>19449</v>
      </c>
      <c r="E849" s="150" t="s">
        <v>19707</v>
      </c>
      <c r="F849" s="150" t="s">
        <v>20565</v>
      </c>
      <c r="G849" s="150" t="s">
        <v>20566</v>
      </c>
      <c r="H849" s="150" t="s">
        <v>20888</v>
      </c>
      <c r="I849" s="150" t="s">
        <v>21412</v>
      </c>
      <c r="J849" s="150" t="s">
        <v>5182</v>
      </c>
      <c r="K849" s="150" t="s">
        <v>21467</v>
      </c>
      <c r="L849" s="150"/>
      <c r="M849" s="150" t="str" cm="1">
        <f t="array" ref="M849">LOOKUP(2,1/(C849:L849&lt;&gt;""),C849:L849)</f>
        <v>Linseed Cake</v>
      </c>
      <c r="N849" s="150"/>
      <c r="O849" s="150" t="s">
        <v>1485</v>
      </c>
      <c r="P849" s="150" t="s">
        <v>1485</v>
      </c>
      <c r="Q849" s="150" t="s">
        <v>1485</v>
      </c>
      <c r="R849" s="150" t="s">
        <v>1485</v>
      </c>
      <c r="S849" s="150" t="s">
        <v>1485</v>
      </c>
      <c r="T849" s="150" t="s">
        <v>1485</v>
      </c>
      <c r="U849" s="150" t="s">
        <v>4174</v>
      </c>
      <c r="V849" s="150" t="s">
        <v>21468</v>
      </c>
      <c r="W849" s="150" t="s">
        <v>1485</v>
      </c>
      <c r="X849" s="150" t="s">
        <v>1485</v>
      </c>
      <c r="Y849" s="150" t="s">
        <v>1485</v>
      </c>
      <c r="Z849" s="150" t="s">
        <v>1485</v>
      </c>
      <c r="AA849" s="150" t="s">
        <v>1485</v>
      </c>
      <c r="AB849" s="150" t="s">
        <v>21469</v>
      </c>
      <c r="AC849" s="150" t="s">
        <v>21465</v>
      </c>
      <c r="AD849" t="str">
        <f>IFERROR(IF(COUNTIF(C849:L849,"Feed Ingredient")&gt;0,INDEX(ani_diet!U:U,MATCH(M849,ani_diet!E:E,0)),""),"")</f>
        <v>Linum usitatissimum Cake</v>
      </c>
      <c r="AE849" s="129" t="str">
        <f>IF(IFERROR(IF(MATCH("Feed Ingredient", AOM[[#This Row],[L1]:[L10]],0)&gt;0, TRUE, FALSE), FALSE)=TRUE,IFERROR(VLOOKUP(M849, ani_diet!D:D, 1, FALSE), "No Match"),FALSE)</f>
        <v>Linseed Cake</v>
      </c>
    </row>
    <row r="850" spans="1:31" ht="14.5" x14ac:dyDescent="0.35">
      <c r="A850" s="150" t="s">
        <v>1485</v>
      </c>
      <c r="B850" s="150" t="s">
        <v>21470</v>
      </c>
      <c r="C850" s="150" t="s">
        <v>19447</v>
      </c>
      <c r="D850" s="150" t="s">
        <v>19449</v>
      </c>
      <c r="E850" s="150" t="s">
        <v>19707</v>
      </c>
      <c r="F850" s="150" t="s">
        <v>20565</v>
      </c>
      <c r="G850" s="150" t="s">
        <v>20566</v>
      </c>
      <c r="H850" s="150" t="s">
        <v>20888</v>
      </c>
      <c r="I850" s="150" t="s">
        <v>21412</v>
      </c>
      <c r="J850" s="150" t="s">
        <v>5182</v>
      </c>
      <c r="K850" s="150" t="s">
        <v>21471</v>
      </c>
      <c r="L850" s="150"/>
      <c r="M850" s="150" t="str" cm="1">
        <f t="array" ref="M850">LOOKUP(2,1/(C850:L850&lt;&gt;""),C850:L850)</f>
        <v>Linseed Cake Ground</v>
      </c>
      <c r="N850" s="150" t="s">
        <v>21472</v>
      </c>
      <c r="O850" s="150" t="s">
        <v>1485</v>
      </c>
      <c r="P850" s="150" t="s">
        <v>1485</v>
      </c>
      <c r="Q850" s="150" t="s">
        <v>1485</v>
      </c>
      <c r="R850" s="150" t="s">
        <v>1485</v>
      </c>
      <c r="S850" s="150" t="s">
        <v>1485</v>
      </c>
      <c r="T850" s="150" t="s">
        <v>1485</v>
      </c>
      <c r="U850" s="150" t="s">
        <v>4174</v>
      </c>
      <c r="V850" s="150" t="s">
        <v>21468</v>
      </c>
      <c r="W850" s="150" t="s">
        <v>1485</v>
      </c>
      <c r="X850" s="150" t="s">
        <v>1485</v>
      </c>
      <c r="Y850" s="150" t="s">
        <v>1485</v>
      </c>
      <c r="Z850" s="150" t="s">
        <v>1485</v>
      </c>
      <c r="AA850" s="150" t="s">
        <v>1485</v>
      </c>
      <c r="AB850" s="150" t="s">
        <v>21469</v>
      </c>
      <c r="AC850" s="150" t="s">
        <v>21465</v>
      </c>
      <c r="AD850" t="str">
        <f>IFERROR(IF(COUNTIF(C850:L850,"Feed Ingredient")&gt;0,INDEX(ani_diet!U:U,MATCH(M850,ani_diet!E:E,0)),""),"")</f>
        <v>Linum usitatissimum Cake</v>
      </c>
      <c r="AE850" s="129" t="str">
        <f>IF(IFERROR(IF(MATCH("Feed Ingredient", AOM[[#This Row],[L1]:[L10]],0)&gt;0, TRUE, FALSE), FALSE)=TRUE,IFERROR(VLOOKUP(M850, ani_diet!D:D, 1, FALSE), "No Match"),FALSE)</f>
        <v>No Match</v>
      </c>
    </row>
    <row r="851" spans="1:31" ht="14.5" x14ac:dyDescent="0.35">
      <c r="A851" s="150" t="s">
        <v>1485</v>
      </c>
      <c r="B851" s="150" t="s">
        <v>21473</v>
      </c>
      <c r="C851" s="150" t="s">
        <v>19447</v>
      </c>
      <c r="D851" s="150" t="s">
        <v>19449</v>
      </c>
      <c r="E851" s="150" t="s">
        <v>19707</v>
      </c>
      <c r="F851" s="150" t="s">
        <v>20565</v>
      </c>
      <c r="G851" s="150" t="s">
        <v>20566</v>
      </c>
      <c r="H851" s="150" t="s">
        <v>20888</v>
      </c>
      <c r="I851" s="150" t="s">
        <v>21412</v>
      </c>
      <c r="J851" s="150" t="s">
        <v>5097</v>
      </c>
      <c r="K851" s="150" t="s">
        <v>21474</v>
      </c>
      <c r="L851" s="150"/>
      <c r="M851" s="150" t="str" cm="1">
        <f t="array" ref="M851">LOOKUP(2,1/(C851:L851&lt;&gt;""),C851:L851)</f>
        <v>Macadamia Cake</v>
      </c>
      <c r="N851" s="150"/>
      <c r="O851" s="150" t="s">
        <v>1485</v>
      </c>
      <c r="P851" s="150" t="s">
        <v>1485</v>
      </c>
      <c r="Q851" s="150" t="s">
        <v>1485</v>
      </c>
      <c r="R851" s="150" t="s">
        <v>1485</v>
      </c>
      <c r="S851" s="150" t="s">
        <v>21475</v>
      </c>
      <c r="T851" s="150" t="s">
        <v>1485</v>
      </c>
      <c r="U851" s="150" t="s">
        <v>5099</v>
      </c>
      <c r="V851" s="150" t="s">
        <v>21476</v>
      </c>
      <c r="W851" s="150" t="s">
        <v>1485</v>
      </c>
      <c r="X851" s="150" t="s">
        <v>1485</v>
      </c>
      <c r="Y851" s="150" t="s">
        <v>1485</v>
      </c>
      <c r="Z851" s="150" t="s">
        <v>1485</v>
      </c>
      <c r="AA851" s="150" t="s">
        <v>1485</v>
      </c>
      <c r="AB851" s="150" t="s">
        <v>21477</v>
      </c>
      <c r="AC851" s="150" t="s">
        <v>21478</v>
      </c>
      <c r="AD851" t="str">
        <f>IFERROR(IF(COUNTIF(C851:L851,"Feed Ingredient")&gt;0,INDEX(ani_diet!U:U,MATCH(M851,ani_diet!E:E,0)),""),"")</f>
        <v>Macadamia integrifolia Cake</v>
      </c>
      <c r="AE851" s="129" t="str">
        <f>IF(IFERROR(IF(MATCH("Feed Ingredient", AOM[[#This Row],[L1]:[L10]],0)&gt;0, TRUE, FALSE), FALSE)=TRUE,IFERROR(VLOOKUP(M851, ani_diet!D:D, 1, FALSE), "No Match"),FALSE)</f>
        <v>Macadamia Cake</v>
      </c>
    </row>
    <row r="852" spans="1:31" ht="14.5" x14ac:dyDescent="0.35">
      <c r="A852" s="150" t="s">
        <v>1485</v>
      </c>
      <c r="B852" s="150" t="s">
        <v>21479</v>
      </c>
      <c r="C852" s="150" t="s">
        <v>19447</v>
      </c>
      <c r="D852" s="150" t="s">
        <v>19449</v>
      </c>
      <c r="E852" s="150" t="s">
        <v>19707</v>
      </c>
      <c r="F852" s="150" t="s">
        <v>20565</v>
      </c>
      <c r="G852" s="150" t="s">
        <v>20566</v>
      </c>
      <c r="H852" s="150" t="s">
        <v>20888</v>
      </c>
      <c r="I852" s="150" t="s">
        <v>21412</v>
      </c>
      <c r="J852" s="150" t="s">
        <v>21480</v>
      </c>
      <c r="K852" s="150" t="s">
        <v>21481</v>
      </c>
      <c r="L852" s="150"/>
      <c r="M852" s="150" t="str" cm="1">
        <f t="array" ref="M852">LOOKUP(2,1/(C852:L852&lt;&gt;""),C852:L852)</f>
        <v>Noug Ground</v>
      </c>
      <c r="N852" s="150" t="s">
        <v>21482</v>
      </c>
      <c r="O852" s="150" t="s">
        <v>1485</v>
      </c>
      <c r="P852" s="150" t="s">
        <v>1485</v>
      </c>
      <c r="Q852" s="150" t="s">
        <v>1485</v>
      </c>
      <c r="R852" s="150" t="s">
        <v>1485</v>
      </c>
      <c r="S852" s="150" t="s">
        <v>21475</v>
      </c>
      <c r="T852" s="150" t="s">
        <v>1485</v>
      </c>
      <c r="U852" s="150" t="s">
        <v>5193</v>
      </c>
      <c r="V852" s="150" t="s">
        <v>21476</v>
      </c>
      <c r="W852" s="150" t="s">
        <v>1485</v>
      </c>
      <c r="X852" s="150" t="s">
        <v>1485</v>
      </c>
      <c r="Y852" s="150" t="s">
        <v>1485</v>
      </c>
      <c r="Z852" s="150" t="s">
        <v>1485</v>
      </c>
      <c r="AA852" s="150" t="s">
        <v>1485</v>
      </c>
      <c r="AB852" s="150"/>
      <c r="AC852" s="150" t="s">
        <v>21483</v>
      </c>
      <c r="AD852" t="str">
        <f>IFERROR(IF(COUNTIF(C852:L852,"Feed Ingredient")&gt;0,INDEX(ani_diet!U:U,MATCH(M852,ani_diet!E:E,0)),""),"")</f>
        <v>Guizotia abyssinica</v>
      </c>
      <c r="AE852" s="129" t="str">
        <f>IF(IFERROR(IF(MATCH("Feed Ingredient", AOM[[#This Row],[L1]:[L10]],0)&gt;0, TRUE, FALSE), FALSE)=TRUE,IFERROR(VLOOKUP(M852, ani_diet!D:D, 1, FALSE), "No Match"),FALSE)</f>
        <v>No Match</v>
      </c>
    </row>
    <row r="853" spans="1:31" ht="14.5" x14ac:dyDescent="0.35">
      <c r="A853" s="150" t="s">
        <v>1485</v>
      </c>
      <c r="B853" s="150" t="s">
        <v>21484</v>
      </c>
      <c r="C853" s="150" t="s">
        <v>19447</v>
      </c>
      <c r="D853" s="150" t="s">
        <v>19449</v>
      </c>
      <c r="E853" s="150" t="s">
        <v>19707</v>
      </c>
      <c r="F853" s="150" t="s">
        <v>20565</v>
      </c>
      <c r="G853" s="150" t="s">
        <v>20566</v>
      </c>
      <c r="H853" s="150" t="s">
        <v>20888</v>
      </c>
      <c r="I853" s="150" t="s">
        <v>21412</v>
      </c>
      <c r="J853" s="150" t="s">
        <v>13837</v>
      </c>
      <c r="K853" s="150" t="s">
        <v>5210</v>
      </c>
      <c r="L853" s="150" t="s">
        <v>21485</v>
      </c>
      <c r="M853" s="150" t="str" cm="1">
        <f t="array" ref="M853">LOOKUP(2,1/(C853:L853&lt;&gt;""),C853:L853)</f>
        <v>Palm Kernel Dried Ground</v>
      </c>
      <c r="N853" s="150"/>
      <c r="O853" s="150" t="s">
        <v>1485</v>
      </c>
      <c r="P853" s="150" t="s">
        <v>1485</v>
      </c>
      <c r="Q853" s="150" t="s">
        <v>1485</v>
      </c>
      <c r="R853" s="150" t="s">
        <v>1485</v>
      </c>
      <c r="S853" s="150" t="s">
        <v>21486</v>
      </c>
      <c r="T853" s="150" t="s">
        <v>1485</v>
      </c>
      <c r="U853" s="150" t="s">
        <v>21487</v>
      </c>
      <c r="V853" s="150" t="s">
        <v>21417</v>
      </c>
      <c r="W853" s="150" t="s">
        <v>1485</v>
      </c>
      <c r="X853" s="150" t="s">
        <v>1485</v>
      </c>
      <c r="Y853" s="150" t="s">
        <v>1485</v>
      </c>
      <c r="Z853" s="150" t="s">
        <v>1485</v>
      </c>
      <c r="AA853" s="150" t="s">
        <v>1485</v>
      </c>
      <c r="AB853" s="150" t="s">
        <v>21488</v>
      </c>
      <c r="AC853" s="150" t="s">
        <v>7905</v>
      </c>
      <c r="AD853" t="str">
        <f>IFERROR(IF(COUNTIF(C853:L853,"Feed Ingredient")&gt;0,INDEX(ani_diet!U:U,MATCH(M853,ani_diet!E:E,0)),""),"")</f>
        <v>Arecaceae Kernel</v>
      </c>
      <c r="AE853" s="129" t="str">
        <f>IF(IFERROR(IF(MATCH("Feed Ingredient", AOM[[#This Row],[L1]:[L10]],0)&gt;0, TRUE, FALSE), FALSE)=TRUE,IFERROR(VLOOKUP(M853, ani_diet!D:D, 1, FALSE), "No Match"),FALSE)</f>
        <v>No Match</v>
      </c>
    </row>
    <row r="854" spans="1:31" ht="14.5" x14ac:dyDescent="0.35">
      <c r="A854" s="150" t="s">
        <v>1485</v>
      </c>
      <c r="B854" s="150" t="s">
        <v>21489</v>
      </c>
      <c r="C854" s="150" t="s">
        <v>19447</v>
      </c>
      <c r="D854" s="150" t="s">
        <v>19449</v>
      </c>
      <c r="E854" s="150" t="s">
        <v>19707</v>
      </c>
      <c r="F854" s="150" t="s">
        <v>20565</v>
      </c>
      <c r="G854" s="150" t="s">
        <v>20566</v>
      </c>
      <c r="H854" s="150" t="s">
        <v>20888</v>
      </c>
      <c r="I854" s="150" t="s">
        <v>21412</v>
      </c>
      <c r="J854" s="150" t="s">
        <v>21480</v>
      </c>
      <c r="K854" s="150" t="s">
        <v>21490</v>
      </c>
      <c r="L854" s="150"/>
      <c r="M854" s="150" t="str" cm="1">
        <f t="array" ref="M854">LOOKUP(2,1/(C854:L854&lt;&gt;""),C854:L854)</f>
        <v>Noug Seed Ground</v>
      </c>
      <c r="N854" s="150" t="s">
        <v>21491</v>
      </c>
      <c r="O854" s="150" t="s">
        <v>1485</v>
      </c>
      <c r="P854" s="150" t="s">
        <v>1485</v>
      </c>
      <c r="Q854" s="150" t="s">
        <v>1485</v>
      </c>
      <c r="R854" s="150" t="s">
        <v>1485</v>
      </c>
      <c r="S854" s="150" t="s">
        <v>1485</v>
      </c>
      <c r="T854" s="150" t="s">
        <v>1485</v>
      </c>
      <c r="U854" s="150" t="s">
        <v>5193</v>
      </c>
      <c r="V854" s="150" t="s">
        <v>21492</v>
      </c>
      <c r="W854" s="150" t="s">
        <v>1485</v>
      </c>
      <c r="X854" s="150" t="s">
        <v>1485</v>
      </c>
      <c r="Y854" s="150" t="s">
        <v>1485</v>
      </c>
      <c r="Z854" s="150" t="s">
        <v>1485</v>
      </c>
      <c r="AA854" s="150" t="s">
        <v>1485</v>
      </c>
      <c r="AB854" s="150" t="s">
        <v>21493</v>
      </c>
      <c r="AC854" s="150"/>
      <c r="AD854" t="str">
        <f>IFERROR(IF(COUNTIF(C854:L854,"Feed Ingredient")&gt;0,INDEX(ani_diet!U:U,MATCH(M854,ani_diet!E:E,0)),""),"")</f>
        <v>Guizotia abyssinica Seed</v>
      </c>
      <c r="AE854" s="129" t="str">
        <f>IF(IFERROR(IF(MATCH("Feed Ingredient", AOM[[#This Row],[L1]:[L10]],0)&gt;0, TRUE, FALSE), FALSE)=TRUE,IFERROR(VLOOKUP(M854, ani_diet!D:D, 1, FALSE), "No Match"),FALSE)</f>
        <v>No Match</v>
      </c>
    </row>
    <row r="855" spans="1:31" ht="14.5" x14ac:dyDescent="0.35">
      <c r="A855" s="150" t="s">
        <v>1485</v>
      </c>
      <c r="B855" s="150" t="s">
        <v>21494</v>
      </c>
      <c r="C855" s="150" t="s">
        <v>19447</v>
      </c>
      <c r="D855" s="150" t="s">
        <v>19449</v>
      </c>
      <c r="E855" s="150" t="s">
        <v>19707</v>
      </c>
      <c r="F855" s="150" t="s">
        <v>20565</v>
      </c>
      <c r="G855" s="150" t="s">
        <v>20566</v>
      </c>
      <c r="H855" s="150" t="s">
        <v>20888</v>
      </c>
      <c r="I855" s="150" t="s">
        <v>21412</v>
      </c>
      <c r="J855" s="150" t="s">
        <v>21480</v>
      </c>
      <c r="K855" s="150" t="s">
        <v>21495</v>
      </c>
      <c r="L855" s="150"/>
      <c r="M855" s="150" t="s">
        <v>21495</v>
      </c>
      <c r="N855" s="150"/>
      <c r="O855" s="150" t="s">
        <v>1485</v>
      </c>
      <c r="P855" s="150" t="s">
        <v>1485</v>
      </c>
      <c r="Q855" s="150" t="s">
        <v>1485</v>
      </c>
      <c r="R855" s="150" t="s">
        <v>1485</v>
      </c>
      <c r="S855" s="150" t="s">
        <v>1485</v>
      </c>
      <c r="T855" s="150" t="s">
        <v>1485</v>
      </c>
      <c r="U855" s="150" t="s">
        <v>5193</v>
      </c>
      <c r="V855" s="150" t="s">
        <v>21492</v>
      </c>
      <c r="W855" s="150" t="s">
        <v>1485</v>
      </c>
      <c r="X855" s="150" t="s">
        <v>1485</v>
      </c>
      <c r="Y855" s="150" t="s">
        <v>1485</v>
      </c>
      <c r="Z855" s="150" t="s">
        <v>1485</v>
      </c>
      <c r="AA855" s="150" t="s">
        <v>1485</v>
      </c>
      <c r="AB855" s="150" t="s">
        <v>21493</v>
      </c>
      <c r="AC855" s="150"/>
      <c r="AD855" t="str">
        <f>IFERROR(IF(COUNTIF(C855:L855,"Feed Ingredient")&gt;0,INDEX(ani_diet!U:U,MATCH(M855,ani_diet!E:E,0)),""),"")</f>
        <v/>
      </c>
      <c r="AE855" s="129" t="str">
        <f>IF(IFERROR(IF(MATCH("Feed Ingredient", AOM[[#This Row],[L1]:[L10]],0)&gt;0, TRUE, FALSE), FALSE)=TRUE,IFERROR(VLOOKUP(M855, ani_diet!D:D, 1, FALSE), "No Match"),FALSE)</f>
        <v>No Match</v>
      </c>
    </row>
    <row r="856" spans="1:31" ht="14.5" x14ac:dyDescent="0.35">
      <c r="A856" s="150" t="s">
        <v>1485</v>
      </c>
      <c r="B856" s="150" t="s">
        <v>21496</v>
      </c>
      <c r="C856" s="150" t="s">
        <v>19447</v>
      </c>
      <c r="D856" s="150" t="s">
        <v>19449</v>
      </c>
      <c r="E856" s="150" t="s">
        <v>19707</v>
      </c>
      <c r="F856" s="150" t="s">
        <v>20565</v>
      </c>
      <c r="G856" s="150" t="s">
        <v>20566</v>
      </c>
      <c r="H856" s="150" t="s">
        <v>20888</v>
      </c>
      <c r="I856" s="150" t="s">
        <v>21412</v>
      </c>
      <c r="J856" s="150" t="s">
        <v>21480</v>
      </c>
      <c r="K856" s="150" t="s">
        <v>21497</v>
      </c>
      <c r="L856" s="150"/>
      <c r="M856" s="150" t="str" cm="1">
        <f t="array" ref="M856">LOOKUP(2,1/(C856:L856&lt;&gt;""),C856:L856)</f>
        <v>Noug Cake</v>
      </c>
      <c r="N856" s="150"/>
      <c r="O856" s="150" t="s">
        <v>1485</v>
      </c>
      <c r="P856" s="150" t="s">
        <v>1485</v>
      </c>
      <c r="Q856" s="150" t="s">
        <v>1485</v>
      </c>
      <c r="R856" s="150" t="s">
        <v>1485</v>
      </c>
      <c r="S856" s="150" t="s">
        <v>1485</v>
      </c>
      <c r="T856" s="150" t="s">
        <v>1485</v>
      </c>
      <c r="U856" s="150" t="s">
        <v>5193</v>
      </c>
      <c r="V856" s="150" t="s">
        <v>21492</v>
      </c>
      <c r="W856" s="150" t="s">
        <v>1485</v>
      </c>
      <c r="X856" s="150" t="s">
        <v>1485</v>
      </c>
      <c r="Y856" s="150" t="s">
        <v>1485</v>
      </c>
      <c r="Z856" s="150" t="s">
        <v>1485</v>
      </c>
      <c r="AA856" s="150" t="s">
        <v>1485</v>
      </c>
      <c r="AB856" s="150" t="s">
        <v>21493</v>
      </c>
      <c r="AC856" s="150"/>
      <c r="AD856" t="str">
        <f>IFERROR(IF(COUNTIF(C856:L856,"Feed Ingredient")&gt;0,INDEX(ani_diet!U:U,MATCH(M856,ani_diet!E:E,0)),""),"")</f>
        <v>Guizotia abyssinica Cake</v>
      </c>
      <c r="AE856" s="129" t="str">
        <f>IF(IFERROR(IF(MATCH("Feed Ingredient", AOM[[#This Row],[L1]:[L10]],0)&gt;0, TRUE, FALSE), FALSE)=TRUE,IFERROR(VLOOKUP(M856, ani_diet!D:D, 1, FALSE), "No Match"),FALSE)</f>
        <v>Noug Cake</v>
      </c>
    </row>
    <row r="857" spans="1:31" ht="14.5" x14ac:dyDescent="0.35">
      <c r="A857" s="150" t="s">
        <v>1485</v>
      </c>
      <c r="B857" s="150" t="s">
        <v>21498</v>
      </c>
      <c r="C857" s="150" t="s">
        <v>19447</v>
      </c>
      <c r="D857" s="150" t="s">
        <v>19449</v>
      </c>
      <c r="E857" s="150" t="s">
        <v>19707</v>
      </c>
      <c r="F857" s="150" t="s">
        <v>20565</v>
      </c>
      <c r="G857" s="150" t="s">
        <v>20566</v>
      </c>
      <c r="H857" s="150" t="s">
        <v>20888</v>
      </c>
      <c r="I857" s="150" t="s">
        <v>21412</v>
      </c>
      <c r="J857" s="150" t="s">
        <v>4745</v>
      </c>
      <c r="K857" s="150" t="s">
        <v>21499</v>
      </c>
      <c r="L857" s="150"/>
      <c r="M857" s="150" t="str" cm="1">
        <f t="array" ref="M857">LOOKUP(2,1/(C857:L857&lt;&gt;""),C857:L857)</f>
        <v>Olive Cake</v>
      </c>
      <c r="N857" s="150" t="s">
        <v>21500</v>
      </c>
      <c r="O857" s="150" t="s">
        <v>1485</v>
      </c>
      <c r="P857" s="150" t="s">
        <v>1485</v>
      </c>
      <c r="Q857" s="150" t="s">
        <v>1485</v>
      </c>
      <c r="R857" s="150" t="s">
        <v>1485</v>
      </c>
      <c r="S857" s="150" t="s">
        <v>1485</v>
      </c>
      <c r="T857" s="150" t="s">
        <v>1485</v>
      </c>
      <c r="U857" s="150" t="s">
        <v>4747</v>
      </c>
      <c r="V857" s="150" t="s">
        <v>21492</v>
      </c>
      <c r="W857" s="150" t="s">
        <v>1485</v>
      </c>
      <c r="X857" s="150" t="s">
        <v>1485</v>
      </c>
      <c r="Y857" s="150" t="s">
        <v>1485</v>
      </c>
      <c r="Z857" s="150" t="s">
        <v>1485</v>
      </c>
      <c r="AA857" s="150" t="s">
        <v>1485</v>
      </c>
      <c r="AB857" s="150" t="s">
        <v>21493</v>
      </c>
      <c r="AC857" s="150" t="s">
        <v>21499</v>
      </c>
      <c r="AD857" t="str">
        <f>IFERROR(IF(COUNTIF(C857:L857,"Feed Ingredient")&gt;0,INDEX(ani_diet!U:U,MATCH(M857,ani_diet!E:E,0)),""),"")</f>
        <v>Olea europaea Cake</v>
      </c>
      <c r="AE857" s="129" t="str">
        <f>IF(IFERROR(IF(MATCH("Feed Ingredient", AOM[[#This Row],[L1]:[L10]],0)&gt;0, TRUE, FALSE), FALSE)=TRUE,IFERROR(VLOOKUP(M857, ani_diet!D:D, 1, FALSE), "No Match"),FALSE)</f>
        <v>Olive Cake</v>
      </c>
    </row>
    <row r="858" spans="1:31" ht="14.5" x14ac:dyDescent="0.35">
      <c r="A858" s="150" t="s">
        <v>1485</v>
      </c>
      <c r="B858" s="150" t="s">
        <v>21501</v>
      </c>
      <c r="C858" s="150" t="s">
        <v>19447</v>
      </c>
      <c r="D858" s="150" t="s">
        <v>19449</v>
      </c>
      <c r="E858" s="150" t="s">
        <v>19707</v>
      </c>
      <c r="F858" s="150" t="s">
        <v>20565</v>
      </c>
      <c r="G858" s="150" t="s">
        <v>20566</v>
      </c>
      <c r="H858" s="150" t="s">
        <v>20888</v>
      </c>
      <c r="I858" s="150" t="s">
        <v>21412</v>
      </c>
      <c r="J858" s="150" t="s">
        <v>13837</v>
      </c>
      <c r="K858" s="150" t="s">
        <v>5210</v>
      </c>
      <c r="L858" s="150" t="s">
        <v>21502</v>
      </c>
      <c r="M858" s="150" t="str" cm="1">
        <f t="array" ref="M858">LOOKUP(2,1/(C858:L858&lt;&gt;""),C858:L858)</f>
        <v>Palm Kernel Ground</v>
      </c>
      <c r="N858" s="150" t="s">
        <v>21503</v>
      </c>
      <c r="O858" s="150" t="s">
        <v>1485</v>
      </c>
      <c r="P858" s="150" t="s">
        <v>1485</v>
      </c>
      <c r="Q858" s="150" t="s">
        <v>1485</v>
      </c>
      <c r="R858" s="150" t="s">
        <v>1485</v>
      </c>
      <c r="S858" s="150" t="s">
        <v>21486</v>
      </c>
      <c r="T858" s="150" t="s">
        <v>1485</v>
      </c>
      <c r="U858" s="150" t="s">
        <v>21487</v>
      </c>
      <c r="V858" s="150" t="s">
        <v>21417</v>
      </c>
      <c r="W858" s="150" t="s">
        <v>1485</v>
      </c>
      <c r="X858" s="150" t="s">
        <v>1485</v>
      </c>
      <c r="Y858" s="150" t="s">
        <v>1485</v>
      </c>
      <c r="Z858" s="150" t="s">
        <v>1485</v>
      </c>
      <c r="AA858" s="150" t="s">
        <v>1485</v>
      </c>
      <c r="AB858" s="150" t="s">
        <v>21488</v>
      </c>
      <c r="AC858" s="150" t="s">
        <v>21504</v>
      </c>
      <c r="AD858" t="str">
        <f>IFERROR(IF(COUNTIF(C858:L858,"Feed Ingredient")&gt;0,INDEX(ani_diet!U:U,MATCH(M858,ani_diet!E:E,0)),""),"")</f>
        <v>Arecaceae Kernel</v>
      </c>
      <c r="AE858" s="129" t="str">
        <f>IF(IFERROR(IF(MATCH("Feed Ingredient", AOM[[#This Row],[L1]:[L10]],0)&gt;0, TRUE, FALSE), FALSE)=TRUE,IFERROR(VLOOKUP(M858, ani_diet!D:D, 1, FALSE), "No Match"),FALSE)</f>
        <v>No Match</v>
      </c>
    </row>
    <row r="859" spans="1:31" ht="14.5" x14ac:dyDescent="0.35">
      <c r="A859" s="150" t="s">
        <v>1485</v>
      </c>
      <c r="B859" s="150" t="s">
        <v>21505</v>
      </c>
      <c r="C859" s="150" t="s">
        <v>19447</v>
      </c>
      <c r="D859" s="150" t="s">
        <v>19449</v>
      </c>
      <c r="E859" s="150" t="s">
        <v>19707</v>
      </c>
      <c r="F859" s="150" t="s">
        <v>20565</v>
      </c>
      <c r="G859" s="150" t="s">
        <v>20566</v>
      </c>
      <c r="H859" s="150" t="s">
        <v>20888</v>
      </c>
      <c r="I859" s="150" t="s">
        <v>21412</v>
      </c>
      <c r="J859" s="150" t="s">
        <v>13837</v>
      </c>
      <c r="K859" s="150" t="s">
        <v>5210</v>
      </c>
      <c r="L859" s="150" t="s">
        <v>7905</v>
      </c>
      <c r="M859" s="150" t="str" cm="1">
        <f t="array" ref="M859">LOOKUP(2,1/(C859:L859&lt;&gt;""),C859:L859)</f>
        <v>Palm Kernel Cake</v>
      </c>
      <c r="N859" s="150" t="s">
        <v>21506</v>
      </c>
      <c r="O859" s="150" t="s">
        <v>1485</v>
      </c>
      <c r="P859" s="150" t="s">
        <v>1485</v>
      </c>
      <c r="Q859" s="150" t="s">
        <v>1485</v>
      </c>
      <c r="R859" s="150" t="s">
        <v>1485</v>
      </c>
      <c r="S859" s="150" t="s">
        <v>21486</v>
      </c>
      <c r="T859" s="150" t="s">
        <v>1485</v>
      </c>
      <c r="U859" s="150" t="s">
        <v>21487</v>
      </c>
      <c r="V859" s="150" t="s">
        <v>21417</v>
      </c>
      <c r="W859" s="150" t="s">
        <v>1485</v>
      </c>
      <c r="X859" s="150" t="s">
        <v>1485</v>
      </c>
      <c r="Y859" s="150" t="s">
        <v>1485</v>
      </c>
      <c r="Z859" s="150" t="s">
        <v>1485</v>
      </c>
      <c r="AA859" s="150" t="s">
        <v>1485</v>
      </c>
      <c r="AB859" s="150" t="s">
        <v>21488</v>
      </c>
      <c r="AC859" s="150" t="s">
        <v>7905</v>
      </c>
      <c r="AD859" t="str">
        <f>IFERROR(IF(COUNTIF(C859:L859,"Feed Ingredient")&gt;0,INDEX(ani_diet!U:U,MATCH(M859,ani_diet!E:E,0)),""),"")</f>
        <v>Arecaceae Kernel Cake</v>
      </c>
      <c r="AE859" s="129" t="str">
        <f>IF(IFERROR(IF(MATCH("Feed Ingredient", AOM[[#This Row],[L1]:[L10]],0)&gt;0, TRUE, FALSE), FALSE)=TRUE,IFERROR(VLOOKUP(M859, ani_diet!D:D, 1, FALSE), "No Match"),FALSE)</f>
        <v>Palm Kernel Cake</v>
      </c>
    </row>
    <row r="860" spans="1:31" ht="14.5" x14ac:dyDescent="0.35">
      <c r="A860" s="150" t="s">
        <v>1485</v>
      </c>
      <c r="B860" s="150" t="s">
        <v>21507</v>
      </c>
      <c r="C860" s="150" t="s">
        <v>19447</v>
      </c>
      <c r="D860" s="150" t="s">
        <v>19449</v>
      </c>
      <c r="E860" s="150" t="s">
        <v>19707</v>
      </c>
      <c r="F860" s="150" t="s">
        <v>20565</v>
      </c>
      <c r="G860" s="150" t="s">
        <v>20566</v>
      </c>
      <c r="H860" s="150" t="s">
        <v>20888</v>
      </c>
      <c r="I860" s="150" t="s">
        <v>21412</v>
      </c>
      <c r="J860" s="150" t="s">
        <v>13837</v>
      </c>
      <c r="K860" s="150" t="s">
        <v>5210</v>
      </c>
      <c r="L860" s="150" t="s">
        <v>21508</v>
      </c>
      <c r="M860" s="150" t="str" cm="1">
        <f t="array" ref="M860">LOOKUP(2,1/(C860:L860&lt;&gt;""),C860:L860)</f>
        <v>Palm Kernel Cake Ground</v>
      </c>
      <c r="N860" s="150" t="s">
        <v>21509</v>
      </c>
      <c r="O860" s="150" t="s">
        <v>1485</v>
      </c>
      <c r="P860" s="150" t="s">
        <v>1485</v>
      </c>
      <c r="Q860" s="150" t="s">
        <v>1485</v>
      </c>
      <c r="R860" s="150" t="s">
        <v>1485</v>
      </c>
      <c r="S860" s="150" t="s">
        <v>21486</v>
      </c>
      <c r="T860" s="150" t="s">
        <v>1485</v>
      </c>
      <c r="U860" s="150" t="s">
        <v>21487</v>
      </c>
      <c r="V860" s="150" t="s">
        <v>21417</v>
      </c>
      <c r="W860" s="150" t="s">
        <v>1485</v>
      </c>
      <c r="X860" s="150" t="s">
        <v>1485</v>
      </c>
      <c r="Y860" s="150" t="s">
        <v>1485</v>
      </c>
      <c r="Z860" s="150" t="s">
        <v>1485</v>
      </c>
      <c r="AA860" s="150" t="s">
        <v>1485</v>
      </c>
      <c r="AB860" s="150" t="s">
        <v>21488</v>
      </c>
      <c r="AC860" s="150" t="s">
        <v>7905</v>
      </c>
      <c r="AD860" t="str">
        <f>IFERROR(IF(COUNTIF(C860:L860,"Feed Ingredient")&gt;0,INDEX(ani_diet!U:U,MATCH(M860,ani_diet!E:E,0)),""),"")</f>
        <v>Arecaceae Kernel Cake</v>
      </c>
      <c r="AE860" s="129" t="str">
        <f>IF(IFERROR(IF(MATCH("Feed Ingredient", AOM[[#This Row],[L1]:[L10]],0)&gt;0, TRUE, FALSE), FALSE)=TRUE,IFERROR(VLOOKUP(M860, ani_diet!D:D, 1, FALSE), "No Match"),FALSE)</f>
        <v>No Match</v>
      </c>
    </row>
    <row r="861" spans="1:31" ht="14.5" x14ac:dyDescent="0.35">
      <c r="A861" s="150" t="s">
        <v>1485</v>
      </c>
      <c r="B861" s="150" t="s">
        <v>21510</v>
      </c>
      <c r="C861" s="150" t="s">
        <v>19447</v>
      </c>
      <c r="D861" s="150" t="s">
        <v>19449</v>
      </c>
      <c r="E861" s="150" t="s">
        <v>19707</v>
      </c>
      <c r="F861" s="150" t="s">
        <v>20565</v>
      </c>
      <c r="G861" s="150" t="s">
        <v>20566</v>
      </c>
      <c r="H861" s="150" t="s">
        <v>20888</v>
      </c>
      <c r="I861" s="150" t="s">
        <v>21412</v>
      </c>
      <c r="J861" s="150" t="s">
        <v>13837</v>
      </c>
      <c r="K861" s="150" t="s">
        <v>5210</v>
      </c>
      <c r="L861" s="150" t="s">
        <v>21511</v>
      </c>
      <c r="M861" s="150" t="str" cm="1">
        <f t="array" ref="M861">LOOKUP(2,1/(C861:L861&lt;&gt;""),C861:L861)</f>
        <v>Palm Kernel Cake Dried Fermented Ground</v>
      </c>
      <c r="N861" s="150" t="s">
        <v>21512</v>
      </c>
      <c r="O861" s="150" t="s">
        <v>1485</v>
      </c>
      <c r="P861" s="150" t="s">
        <v>1485</v>
      </c>
      <c r="Q861" s="150" t="s">
        <v>1485</v>
      </c>
      <c r="R861" s="150" t="s">
        <v>1485</v>
      </c>
      <c r="S861" s="150" t="s">
        <v>21486</v>
      </c>
      <c r="T861" s="150" t="s">
        <v>1485</v>
      </c>
      <c r="U861" s="150" t="s">
        <v>21487</v>
      </c>
      <c r="V861" s="150" t="s">
        <v>21417</v>
      </c>
      <c r="W861" s="150" t="s">
        <v>1485</v>
      </c>
      <c r="X861" s="150" t="s">
        <v>1485</v>
      </c>
      <c r="Y861" s="150" t="s">
        <v>1485</v>
      </c>
      <c r="Z861" s="150" t="s">
        <v>1485</v>
      </c>
      <c r="AA861" s="150" t="s">
        <v>1485</v>
      </c>
      <c r="AB861" s="150" t="s">
        <v>21488</v>
      </c>
      <c r="AC861" s="150" t="s">
        <v>7905</v>
      </c>
      <c r="AD861" t="str">
        <f>IFERROR(IF(COUNTIF(C861:L861,"Feed Ingredient")&gt;0,INDEX(ani_diet!U:U,MATCH(M861,ani_diet!E:E,0)),""),"")</f>
        <v>Arecaceae Kernel Cake</v>
      </c>
      <c r="AE861" s="129" t="str">
        <f>IF(IFERROR(IF(MATCH("Feed Ingredient", AOM[[#This Row],[L1]:[L10]],0)&gt;0, TRUE, FALSE), FALSE)=TRUE,IFERROR(VLOOKUP(M861, ani_diet!D:D, 1, FALSE), "No Match"),FALSE)</f>
        <v>No Match</v>
      </c>
    </row>
    <row r="862" spans="1:31" ht="14.5" x14ac:dyDescent="0.35">
      <c r="A862" s="150" t="s">
        <v>1485</v>
      </c>
      <c r="B862" s="150" t="s">
        <v>21513</v>
      </c>
      <c r="C862" s="150" t="s">
        <v>19447</v>
      </c>
      <c r="D862" s="150" t="s">
        <v>19449</v>
      </c>
      <c r="E862" s="150" t="s">
        <v>19707</v>
      </c>
      <c r="F862" s="150" t="s">
        <v>20565</v>
      </c>
      <c r="G862" s="150" t="s">
        <v>20566</v>
      </c>
      <c r="H862" s="150" t="s">
        <v>20888</v>
      </c>
      <c r="I862" s="150" t="s">
        <v>21412</v>
      </c>
      <c r="J862" s="150" t="s">
        <v>5224</v>
      </c>
      <c r="K862" s="150" t="s">
        <v>21514</v>
      </c>
      <c r="L862" s="150"/>
      <c r="M862" s="150" t="str" cm="1">
        <f t="array" ref="M862">LOOKUP(2,1/(C862:L862&lt;&gt;""),C862:L862)</f>
        <v>Sesame Fermented</v>
      </c>
      <c r="N862" s="150"/>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21515</v>
      </c>
      <c r="AC862" s="150" t="s">
        <v>21516</v>
      </c>
      <c r="AD862" t="str">
        <f>IFERROR(IF(COUNTIF(C862:L862,"Feed Ingredient")&gt;0,INDEX(ani_diet!U:U,MATCH(M862,ani_diet!E:E,0)),""),"")</f>
        <v>Sesamum indicum</v>
      </c>
      <c r="AE862" s="129" t="str">
        <f>IF(IFERROR(IF(MATCH("Feed Ingredient", AOM[[#This Row],[L1]:[L10]],0)&gt;0, TRUE, FALSE), FALSE)=TRUE,IFERROR(VLOOKUP(M862, ani_diet!D:D, 1, FALSE), "No Match"),FALSE)</f>
        <v>No Match</v>
      </c>
    </row>
    <row r="863" spans="1:31" ht="14.5" x14ac:dyDescent="0.35">
      <c r="A863" s="150" t="s">
        <v>1485</v>
      </c>
      <c r="B863" s="150" t="s">
        <v>21517</v>
      </c>
      <c r="C863" s="150" t="s">
        <v>19447</v>
      </c>
      <c r="D863" s="150" t="s">
        <v>19449</v>
      </c>
      <c r="E863" s="150" t="s">
        <v>19707</v>
      </c>
      <c r="F863" s="150" t="s">
        <v>20565</v>
      </c>
      <c r="G863" s="150" t="s">
        <v>20566</v>
      </c>
      <c r="H863" s="150" t="s">
        <v>20888</v>
      </c>
      <c r="I863" s="150" t="s">
        <v>21412</v>
      </c>
      <c r="J863" s="150" t="s">
        <v>5224</v>
      </c>
      <c r="K863" s="150" t="s">
        <v>21518</v>
      </c>
      <c r="L863" s="150"/>
      <c r="M863" s="150" t="str" cm="1">
        <f t="array" ref="M863">LOOKUP(2,1/(C863:L863&lt;&gt;""),C863:L863)</f>
        <v>Sesame Ground</v>
      </c>
      <c r="N863" s="150" t="s">
        <v>21519</v>
      </c>
      <c r="O863" s="150" t="s">
        <v>1485</v>
      </c>
      <c r="P863" s="150" t="s">
        <v>1485</v>
      </c>
      <c r="Q863" s="150" t="s">
        <v>1485</v>
      </c>
      <c r="R863" s="150" t="s">
        <v>1485</v>
      </c>
      <c r="S863" s="150"/>
      <c r="T863" s="150" t="s">
        <v>1485</v>
      </c>
      <c r="U863" s="150" t="s">
        <v>5226</v>
      </c>
      <c r="V863" s="150"/>
      <c r="W863" s="150" t="s">
        <v>1485</v>
      </c>
      <c r="X863" s="150" t="s">
        <v>1485</v>
      </c>
      <c r="Y863" s="150" t="s">
        <v>1485</v>
      </c>
      <c r="Z863" s="150" t="s">
        <v>1485</v>
      </c>
      <c r="AA863" s="150" t="s">
        <v>1485</v>
      </c>
      <c r="AB863" s="150" t="s">
        <v>21515</v>
      </c>
      <c r="AC863" s="150" t="s">
        <v>21516</v>
      </c>
      <c r="AD863" t="str">
        <f>IFERROR(IF(COUNTIF(C863:L863,"Feed Ingredient")&gt;0,INDEX(ani_diet!U:U,MATCH(M863,ani_diet!E:E,0)),""),"")</f>
        <v>Sesamum indicum</v>
      </c>
      <c r="AE863" s="129" t="str">
        <f>IF(IFERROR(IF(MATCH("Feed Ingredient", AOM[[#This Row],[L1]:[L10]],0)&gt;0, TRUE, FALSE), FALSE)=TRUE,IFERROR(VLOOKUP(M863, ani_diet!D:D, 1, FALSE), "No Match"),FALSE)</f>
        <v>No Match</v>
      </c>
    </row>
    <row r="864" spans="1:31" ht="14.5" x14ac:dyDescent="0.35">
      <c r="A864" s="150" t="s">
        <v>1485</v>
      </c>
      <c r="B864" s="150" t="s">
        <v>21520</v>
      </c>
      <c r="C864" s="150" t="s">
        <v>19447</v>
      </c>
      <c r="D864" s="150" t="s">
        <v>19449</v>
      </c>
      <c r="E864" s="150" t="s">
        <v>19707</v>
      </c>
      <c r="F864" s="150" t="s">
        <v>20565</v>
      </c>
      <c r="G864" s="150" t="s">
        <v>20566</v>
      </c>
      <c r="H864" s="150" t="s">
        <v>20888</v>
      </c>
      <c r="I864" s="150" t="s">
        <v>21412</v>
      </c>
      <c r="J864" s="150" t="s">
        <v>5224</v>
      </c>
      <c r="K864" s="150" t="s">
        <v>5223</v>
      </c>
      <c r="L864" s="150" t="s">
        <v>21521</v>
      </c>
      <c r="M864" s="150" t="str" cm="1">
        <f t="array" ref="M864">LOOKUP(2,1/(C864:L864&lt;&gt;""),C864:L864)</f>
        <v>Sesame Seed Ground</v>
      </c>
      <c r="N864" s="150" t="s">
        <v>21522</v>
      </c>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21515</v>
      </c>
      <c r="AC864" s="150" t="s">
        <v>21516</v>
      </c>
      <c r="AD864" t="str">
        <f>IFERROR(IF(COUNTIF(C864:L864,"Feed Ingredient")&gt;0,INDEX(ani_diet!U:U,MATCH(M864,ani_diet!E:E,0)),""),"")</f>
        <v>Sesamum indicum Seed</v>
      </c>
      <c r="AE864" s="129" t="str">
        <f>IF(IFERROR(IF(MATCH("Feed Ingredient", AOM[[#This Row],[L1]:[L10]],0)&gt;0, TRUE, FALSE), FALSE)=TRUE,IFERROR(VLOOKUP(M864, ani_diet!D:D, 1, FALSE), "No Match"),FALSE)</f>
        <v>No Match</v>
      </c>
    </row>
    <row r="865" spans="1:31" ht="14.5" x14ac:dyDescent="0.35">
      <c r="A865" s="150" t="s">
        <v>1485</v>
      </c>
      <c r="B865" s="150" t="s">
        <v>21523</v>
      </c>
      <c r="C865" s="150" t="s">
        <v>19447</v>
      </c>
      <c r="D865" s="150" t="s">
        <v>19449</v>
      </c>
      <c r="E865" s="150" t="s">
        <v>19707</v>
      </c>
      <c r="F865" s="150" t="s">
        <v>20565</v>
      </c>
      <c r="G865" s="150" t="s">
        <v>20566</v>
      </c>
      <c r="H865" s="150" t="s">
        <v>20888</v>
      </c>
      <c r="I865" s="150" t="s">
        <v>21412</v>
      </c>
      <c r="J865" s="150" t="s">
        <v>5224</v>
      </c>
      <c r="K865" s="150" t="s">
        <v>5223</v>
      </c>
      <c r="L865" s="150" t="s">
        <v>21524</v>
      </c>
      <c r="M865" s="150" t="str" cm="1">
        <f t="array" ref="M865">LOOKUP(2,1/(C865:L865&lt;&gt;""),C865:L865)</f>
        <v>Sesame Seed Cake</v>
      </c>
      <c r="N865" s="150"/>
      <c r="O865" s="150" t="s">
        <v>1485</v>
      </c>
      <c r="P865" s="150" t="s">
        <v>1485</v>
      </c>
      <c r="Q865" s="150" t="s">
        <v>1485</v>
      </c>
      <c r="R865" s="150" t="s">
        <v>1485</v>
      </c>
      <c r="S865" s="150"/>
      <c r="T865" s="150" t="s">
        <v>1485</v>
      </c>
      <c r="U865" s="150" t="s">
        <v>5226</v>
      </c>
      <c r="V865" s="150"/>
      <c r="W865" s="150" t="s">
        <v>1485</v>
      </c>
      <c r="X865" s="150" t="s">
        <v>1485</v>
      </c>
      <c r="Y865" s="150" t="s">
        <v>1485</v>
      </c>
      <c r="Z865" s="150" t="s">
        <v>1485</v>
      </c>
      <c r="AA865" s="150" t="s">
        <v>1485</v>
      </c>
      <c r="AB865" s="150" t="s">
        <v>21515</v>
      </c>
      <c r="AC865" s="150" t="s">
        <v>21516</v>
      </c>
      <c r="AD865" t="str">
        <f>IFERROR(IF(COUNTIF(C865:L865,"Feed Ingredient")&gt;0,INDEX(ani_diet!U:U,MATCH(M865,ani_diet!E:E,0)),""),"")</f>
        <v>Sesamum indicum Seed Cake</v>
      </c>
      <c r="AE865" s="129" t="str">
        <f>IF(IFERROR(IF(MATCH("Feed Ingredient", AOM[[#This Row],[L1]:[L10]],0)&gt;0, TRUE, FALSE), FALSE)=TRUE,IFERROR(VLOOKUP(M865, ani_diet!D:D, 1, FALSE), "No Match"),FALSE)</f>
        <v>Sesame Seed Cake</v>
      </c>
    </row>
    <row r="866" spans="1:31" ht="14.5" x14ac:dyDescent="0.35">
      <c r="A866" s="150"/>
      <c r="B866" s="150" t="s">
        <v>21525</v>
      </c>
      <c r="C866" s="150" t="s">
        <v>19447</v>
      </c>
      <c r="D866" s="150" t="s">
        <v>19449</v>
      </c>
      <c r="E866" s="150" t="s">
        <v>19707</v>
      </c>
      <c r="F866" s="150" t="s">
        <v>20565</v>
      </c>
      <c r="G866" s="150" t="s">
        <v>20566</v>
      </c>
      <c r="H866" s="150" t="s">
        <v>20888</v>
      </c>
      <c r="I866" s="150" t="s">
        <v>21412</v>
      </c>
      <c r="J866" s="150" t="s">
        <v>5224</v>
      </c>
      <c r="K866" s="150" t="s">
        <v>5223</v>
      </c>
      <c r="L866" s="150" t="s">
        <v>21526</v>
      </c>
      <c r="M866" s="150" t="str" cm="1">
        <f t="array" ref="M866">LOOKUP(2,1/(C866:L866&lt;&gt;""),C866:L866)</f>
        <v>Sesame Seed Cake Ground Roasted</v>
      </c>
      <c r="N866" s="150" t="s">
        <v>21527</v>
      </c>
      <c r="O866" s="150" t="s">
        <v>1485</v>
      </c>
      <c r="P866" s="150" t="s">
        <v>1485</v>
      </c>
      <c r="Q866" s="150" t="s">
        <v>1485</v>
      </c>
      <c r="R866" s="150" t="s">
        <v>1485</v>
      </c>
      <c r="S866" s="150"/>
      <c r="T866" s="150" t="s">
        <v>1485</v>
      </c>
      <c r="U866" s="150" t="s">
        <v>5226</v>
      </c>
      <c r="V866" s="150"/>
      <c r="W866" s="150" t="s">
        <v>1485</v>
      </c>
      <c r="X866" s="150" t="s">
        <v>1485</v>
      </c>
      <c r="Y866" s="150" t="s">
        <v>1485</v>
      </c>
      <c r="Z866" s="150" t="s">
        <v>1485</v>
      </c>
      <c r="AA866" s="150" t="s">
        <v>1485</v>
      </c>
      <c r="AB866" s="150" t="s">
        <v>21515</v>
      </c>
      <c r="AC866" s="150" t="s">
        <v>21516</v>
      </c>
      <c r="AD866" t="str">
        <f>IFERROR(IF(COUNTIF(C866:L866,"Feed Ingredient")&gt;0,INDEX(ani_diet!U:U,MATCH(M866,ani_diet!E:E,0)),""),"")</f>
        <v>Sesamum indicum Seed Cake</v>
      </c>
      <c r="AE866" s="129" t="str">
        <f>IF(IFERROR(IF(MATCH("Feed Ingredient", AOM[[#This Row],[L1]:[L10]],0)&gt;0, TRUE, FALSE), FALSE)=TRUE,IFERROR(VLOOKUP(M866, ani_diet!D:D, 1, FALSE), "No Match"),FALSE)</f>
        <v>No Match</v>
      </c>
    </row>
    <row r="867" spans="1:31" ht="14.5" x14ac:dyDescent="0.35">
      <c r="A867" s="150"/>
      <c r="B867" s="150" t="s">
        <v>21528</v>
      </c>
      <c r="C867" s="150" t="s">
        <v>19447</v>
      </c>
      <c r="D867" s="150" t="s">
        <v>19449</v>
      </c>
      <c r="E867" s="150" t="s">
        <v>19707</v>
      </c>
      <c r="F867" s="150" t="s">
        <v>20565</v>
      </c>
      <c r="G867" s="150" t="s">
        <v>20566</v>
      </c>
      <c r="H867" s="150" t="s">
        <v>20888</v>
      </c>
      <c r="I867" s="150" t="s">
        <v>21412</v>
      </c>
      <c r="J867" s="150" t="s">
        <v>5224</v>
      </c>
      <c r="K867" s="150" t="s">
        <v>5223</v>
      </c>
      <c r="L867" s="150" t="s">
        <v>21529</v>
      </c>
      <c r="M867" s="150" t="str" cm="1">
        <f t="array" ref="M867">LOOKUP(2,1/(C867:L867&lt;&gt;""),C867:L867)</f>
        <v>Sesame Seed Dried Ground Soaked</v>
      </c>
      <c r="N867" s="150" t="s">
        <v>21530</v>
      </c>
      <c r="O867" s="150"/>
      <c r="P867" s="150"/>
      <c r="Q867" s="150"/>
      <c r="R867" s="150"/>
      <c r="S867" s="150"/>
      <c r="T867" s="150"/>
      <c r="U867" s="150" t="s">
        <v>5226</v>
      </c>
      <c r="V867" s="150"/>
      <c r="W867" s="150"/>
      <c r="X867" s="150"/>
      <c r="Y867" s="150"/>
      <c r="Z867" s="150"/>
      <c r="AA867" s="150"/>
      <c r="AB867" s="150"/>
      <c r="AC867" s="150"/>
      <c r="AD867" t="str">
        <f>IFERROR(IF(COUNTIF(C867:L867,"Feed Ingredient")&gt;0,INDEX(ani_diet!U:U,MATCH(M867,ani_diet!E:E,0)),""),"")</f>
        <v>Sesamum indicum Seed</v>
      </c>
      <c r="AE867" s="129" t="str">
        <f>IF(IFERROR(IF(MATCH("Feed Ingredient", AOM[[#This Row],[L1]:[L10]],0)&gt;0, TRUE, FALSE), FALSE)=TRUE,IFERROR(VLOOKUP(M867, ani_diet!D:D, 1, FALSE), "No Match"),FALSE)</f>
        <v>No Match</v>
      </c>
    </row>
    <row r="868" spans="1:31" ht="14.5" x14ac:dyDescent="0.35">
      <c r="A868" s="150" t="s">
        <v>1485</v>
      </c>
      <c r="B868" s="150" t="s">
        <v>21531</v>
      </c>
      <c r="C868" s="150" t="s">
        <v>19447</v>
      </c>
      <c r="D868" s="150" t="s">
        <v>19449</v>
      </c>
      <c r="E868" s="150" t="s">
        <v>19707</v>
      </c>
      <c r="F868" s="150" t="s">
        <v>20565</v>
      </c>
      <c r="G868" s="150" t="s">
        <v>20566</v>
      </c>
      <c r="H868" s="150" t="s">
        <v>20888</v>
      </c>
      <c r="I868" s="150" t="s">
        <v>21412</v>
      </c>
      <c r="J868" s="150" t="s">
        <v>5224</v>
      </c>
      <c r="K868" s="150" t="s">
        <v>5223</v>
      </c>
      <c r="L868" s="150" t="s">
        <v>21532</v>
      </c>
      <c r="M868" s="150" t="str" cm="1">
        <f t="array" ref="M868">LOOKUP(2,1/(C868:L868&lt;&gt;""),C868:L868)</f>
        <v>Sesame Seed Cake Autoclaved Dried Ground</v>
      </c>
      <c r="N868" s="150" t="s">
        <v>21533</v>
      </c>
      <c r="O868" s="150" t="s">
        <v>1485</v>
      </c>
      <c r="P868" s="150" t="s">
        <v>1485</v>
      </c>
      <c r="Q868" s="150" t="s">
        <v>1485</v>
      </c>
      <c r="R868" s="150" t="s">
        <v>1485</v>
      </c>
      <c r="S868" s="150"/>
      <c r="T868" s="150" t="s">
        <v>1485</v>
      </c>
      <c r="U868" s="150" t="s">
        <v>5226</v>
      </c>
      <c r="V868" s="150"/>
      <c r="W868" s="150" t="s">
        <v>1485</v>
      </c>
      <c r="X868" s="150" t="s">
        <v>1485</v>
      </c>
      <c r="Y868" s="150" t="s">
        <v>1485</v>
      </c>
      <c r="Z868" s="150" t="s">
        <v>1485</v>
      </c>
      <c r="AA868" s="150" t="s">
        <v>1485</v>
      </c>
      <c r="AB868" s="150" t="s">
        <v>21515</v>
      </c>
      <c r="AC868" s="150" t="s">
        <v>21516</v>
      </c>
      <c r="AD868" t="str">
        <f>IFERROR(IF(COUNTIF(C868:L868,"Feed Ingredient")&gt;0,INDEX(ani_diet!U:U,MATCH(M868,ani_diet!E:E,0)),""),"")</f>
        <v>Sesamum indicum Seed Cake</v>
      </c>
      <c r="AE868" s="129" t="str">
        <f>IF(IFERROR(IF(MATCH("Feed Ingredient", AOM[[#This Row],[L1]:[L10]],0)&gt;0, TRUE, FALSE), FALSE)=TRUE,IFERROR(VLOOKUP(M868, ani_diet!D:D, 1, FALSE), "No Match"),FALSE)</f>
        <v>No Match</v>
      </c>
    </row>
    <row r="869" spans="1:31" ht="14.5" x14ac:dyDescent="0.35">
      <c r="A869" s="150" t="s">
        <v>1485</v>
      </c>
      <c r="B869" s="150" t="s">
        <v>21534</v>
      </c>
      <c r="C869" s="150" t="s">
        <v>19447</v>
      </c>
      <c r="D869" s="150" t="s">
        <v>19449</v>
      </c>
      <c r="E869" s="150" t="s">
        <v>19707</v>
      </c>
      <c r="F869" s="150" t="s">
        <v>20565</v>
      </c>
      <c r="G869" s="150" t="s">
        <v>20566</v>
      </c>
      <c r="H869" s="150" t="s">
        <v>20888</v>
      </c>
      <c r="I869" s="150" t="s">
        <v>21412</v>
      </c>
      <c r="J869" s="150" t="s">
        <v>5224</v>
      </c>
      <c r="K869" s="150" t="s">
        <v>5223</v>
      </c>
      <c r="L869" s="150"/>
      <c r="M869" s="150" t="str" cm="1">
        <f t="array" ref="M869">LOOKUP(2,1/(C869:L869&lt;&gt;""),C869:L869)</f>
        <v>Sesame Seed</v>
      </c>
      <c r="N869" s="150"/>
      <c r="O869" s="150" t="s">
        <v>1485</v>
      </c>
      <c r="P869" s="150" t="s">
        <v>1485</v>
      </c>
      <c r="Q869" s="150" t="s">
        <v>1485</v>
      </c>
      <c r="R869" s="150" t="s">
        <v>1485</v>
      </c>
      <c r="S869" s="150"/>
      <c r="T869" s="150" t="s">
        <v>1485</v>
      </c>
      <c r="U869" s="150" t="s">
        <v>5226</v>
      </c>
      <c r="V869" s="150"/>
      <c r="W869" s="150" t="s">
        <v>1485</v>
      </c>
      <c r="X869" s="150" t="s">
        <v>1485</v>
      </c>
      <c r="Y869" s="150" t="s">
        <v>1485</v>
      </c>
      <c r="Z869" s="150" t="s">
        <v>1485</v>
      </c>
      <c r="AA869" s="150" t="s">
        <v>1485</v>
      </c>
      <c r="AB869" s="150" t="s">
        <v>21515</v>
      </c>
      <c r="AC869" s="150" t="s">
        <v>21516</v>
      </c>
      <c r="AD869" t="str">
        <f>IFERROR(IF(COUNTIF(C869:L869,"Feed Ingredient")&gt;0,INDEX(ani_diet!U:U,MATCH(M869,ani_diet!E:E,0)),""),"")</f>
        <v>Sesamum indicum Seed</v>
      </c>
      <c r="AE869" s="129" t="str">
        <f>IF(IFERROR(IF(MATCH("Feed Ingredient", AOM[[#This Row],[L1]:[L10]],0)&gt;0, TRUE, FALSE), FALSE)=TRUE,IFERROR(VLOOKUP(M869, ani_diet!D:D, 1, FALSE), "No Match"),FALSE)</f>
        <v>Sesame Seed</v>
      </c>
    </row>
    <row r="870" spans="1:31" ht="14.5" x14ac:dyDescent="0.35">
      <c r="A870" s="150" t="s">
        <v>1485</v>
      </c>
      <c r="B870" s="150" t="s">
        <v>21535</v>
      </c>
      <c r="C870" s="150" t="s">
        <v>19447</v>
      </c>
      <c r="D870" s="150" t="s">
        <v>19449</v>
      </c>
      <c r="E870" s="150" t="s">
        <v>19707</v>
      </c>
      <c r="F870" s="150" t="s">
        <v>20565</v>
      </c>
      <c r="G870" s="150" t="s">
        <v>20566</v>
      </c>
      <c r="H870" s="150" t="s">
        <v>20888</v>
      </c>
      <c r="I870" s="150" t="s">
        <v>21412</v>
      </c>
      <c r="J870" s="150" t="s">
        <v>21536</v>
      </c>
      <c r="K870" s="150" t="s">
        <v>21537</v>
      </c>
      <c r="L870" s="150"/>
      <c r="M870" s="150" t="str" cm="1">
        <f t="array" ref="M870">LOOKUP(2,1/(C870:L870&lt;&gt;""),C870:L870)</f>
        <v>Sheanut Cake Boiled Dried</v>
      </c>
      <c r="N870" s="150"/>
      <c r="O870" s="150" t="s">
        <v>1485</v>
      </c>
      <c r="P870" s="150" t="s">
        <v>1485</v>
      </c>
      <c r="Q870" s="150" t="s">
        <v>1485</v>
      </c>
      <c r="R870" s="150" t="s">
        <v>1485</v>
      </c>
      <c r="S870" s="150" t="s">
        <v>21538</v>
      </c>
      <c r="T870" s="150" t="s">
        <v>1485</v>
      </c>
      <c r="U870" s="150" t="s">
        <v>5112</v>
      </c>
      <c r="V870" s="150" t="s">
        <v>21539</v>
      </c>
      <c r="W870" s="150" t="s">
        <v>1485</v>
      </c>
      <c r="X870" s="150" t="s">
        <v>1485</v>
      </c>
      <c r="Y870" s="150" t="s">
        <v>1485</v>
      </c>
      <c r="Z870" s="150" t="s">
        <v>1485</v>
      </c>
      <c r="AA870" s="150" t="s">
        <v>1485</v>
      </c>
      <c r="AB870" s="150"/>
      <c r="AC870" s="150" t="s">
        <v>21516</v>
      </c>
      <c r="AD870" t="str">
        <f>IFERROR(IF(COUNTIF(C870:L870,"Feed Ingredient")&gt;0,INDEX(ani_diet!U:U,MATCH(M870,ani_diet!E:E,0)),""),"")</f>
        <v>Vitellaria paradoxa Cake</v>
      </c>
      <c r="AE870" s="129" t="str">
        <f>IF(IFERROR(IF(MATCH("Feed Ingredient", AOM[[#This Row],[L1]:[L10]],0)&gt;0, TRUE, FALSE), FALSE)=TRUE,IFERROR(VLOOKUP(M870, ani_diet!D:D, 1, FALSE), "No Match"),FALSE)</f>
        <v>No Match</v>
      </c>
    </row>
    <row r="871" spans="1:31" ht="14.5" x14ac:dyDescent="0.35">
      <c r="A871" s="150" t="s">
        <v>1485</v>
      </c>
      <c r="B871" s="150" t="s">
        <v>21540</v>
      </c>
      <c r="C871" s="150" t="s">
        <v>19447</v>
      </c>
      <c r="D871" s="150" t="s">
        <v>19449</v>
      </c>
      <c r="E871" s="150" t="s">
        <v>19707</v>
      </c>
      <c r="F871" s="150" t="s">
        <v>20565</v>
      </c>
      <c r="G871" s="150" t="s">
        <v>20566</v>
      </c>
      <c r="H871" s="150" t="s">
        <v>20888</v>
      </c>
      <c r="I871" s="150" t="s">
        <v>21412</v>
      </c>
      <c r="J871" s="150" t="s">
        <v>21536</v>
      </c>
      <c r="K871" s="150" t="s">
        <v>21541</v>
      </c>
      <c r="L871" s="150"/>
      <c r="M871" s="150" t="str" cm="1">
        <f t="array" ref="M871">LOOKUP(2,1/(C871:L871&lt;&gt;""),C871:L871)</f>
        <v>Sheanut Cake</v>
      </c>
      <c r="N871" s="150"/>
      <c r="O871" s="150" t="s">
        <v>1485</v>
      </c>
      <c r="P871" s="150" t="s">
        <v>1485</v>
      </c>
      <c r="Q871" s="150" t="s">
        <v>1485</v>
      </c>
      <c r="R871" s="150" t="s">
        <v>1485</v>
      </c>
      <c r="S871" s="150" t="s">
        <v>21538</v>
      </c>
      <c r="T871" s="150" t="s">
        <v>1485</v>
      </c>
      <c r="U871" s="150" t="s">
        <v>5112</v>
      </c>
      <c r="V871" s="150" t="s">
        <v>21539</v>
      </c>
      <c r="W871" s="150" t="s">
        <v>1485</v>
      </c>
      <c r="X871" s="150" t="s">
        <v>1485</v>
      </c>
      <c r="Y871" s="150" t="s">
        <v>1485</v>
      </c>
      <c r="Z871" s="150" t="s">
        <v>1485</v>
      </c>
      <c r="AA871" s="150" t="s">
        <v>1485</v>
      </c>
      <c r="AB871" s="150"/>
      <c r="AC871" s="150" t="s">
        <v>21516</v>
      </c>
      <c r="AD871" t="str">
        <f>IFERROR(IF(COUNTIF(C871:L871,"Feed Ingredient")&gt;0,INDEX(ani_diet!U:U,MATCH(M871,ani_diet!E:E,0)),""),"")</f>
        <v>Vitellaria paradoxa Cake</v>
      </c>
      <c r="AE871" s="129" t="str">
        <f>IF(IFERROR(IF(MATCH("Feed Ingredient", AOM[[#This Row],[L1]:[L10]],0)&gt;0, TRUE, FALSE), FALSE)=TRUE,IFERROR(VLOOKUP(M871, ani_diet!D:D, 1, FALSE), "No Match"),FALSE)</f>
        <v>Sheanut Cake</v>
      </c>
    </row>
    <row r="872" spans="1:31" ht="14.5" x14ac:dyDescent="0.35">
      <c r="A872" s="150" t="s">
        <v>1485</v>
      </c>
      <c r="B872" s="150" t="s">
        <v>21542</v>
      </c>
      <c r="C872" s="150" t="s">
        <v>19447</v>
      </c>
      <c r="D872" s="150" t="s">
        <v>19449</v>
      </c>
      <c r="E872" s="150" t="s">
        <v>19707</v>
      </c>
      <c r="F872" s="150" t="s">
        <v>20565</v>
      </c>
      <c r="G872" s="150" t="s">
        <v>20566</v>
      </c>
      <c r="H872" s="150" t="s">
        <v>20888</v>
      </c>
      <c r="I872" s="150" t="s">
        <v>21412</v>
      </c>
      <c r="J872" s="150" t="s">
        <v>5233</v>
      </c>
      <c r="K872" s="150" t="s">
        <v>21543</v>
      </c>
      <c r="L872" s="150"/>
      <c r="M872" s="150" t="str" cm="1">
        <f t="array" ref="M872">LOOKUP(2,1/(C872:L872&lt;&gt;""),C872:L872)</f>
        <v>Sunflower Ground</v>
      </c>
      <c r="N872" s="150" t="s">
        <v>21544</v>
      </c>
      <c r="O872" s="150" t="s">
        <v>1485</v>
      </c>
      <c r="P872" s="150" t="s">
        <v>1485</v>
      </c>
      <c r="Q872" s="150" t="s">
        <v>1485</v>
      </c>
      <c r="R872" s="150" t="s">
        <v>1485</v>
      </c>
      <c r="S872" s="150" t="s">
        <v>21545</v>
      </c>
      <c r="T872" s="150" t="s">
        <v>1485</v>
      </c>
      <c r="U872" s="150" t="s">
        <v>5235</v>
      </c>
      <c r="V872" s="150" t="s">
        <v>21539</v>
      </c>
      <c r="W872" s="150" t="s">
        <v>1485</v>
      </c>
      <c r="X872" s="150" t="s">
        <v>1485</v>
      </c>
      <c r="Y872" s="150" t="s">
        <v>1485</v>
      </c>
      <c r="Z872" s="150" t="s">
        <v>1485</v>
      </c>
      <c r="AA872" s="150" t="s">
        <v>1485</v>
      </c>
      <c r="AB872" s="151" t="s">
        <v>21546</v>
      </c>
      <c r="AC872" s="150" t="s">
        <v>5233</v>
      </c>
      <c r="AD872" t="str">
        <f>IFERROR(IF(COUNTIF(C872:L872,"Feed Ingredient")&gt;0,INDEX(ani_diet!U:U,MATCH(M872,ani_diet!E:E,0)),""),"")</f>
        <v>Helianthus annuus</v>
      </c>
      <c r="AE872" s="129" t="str">
        <f>IF(IFERROR(IF(MATCH("Feed Ingredient", AOM[[#This Row],[L1]:[L10]],0)&gt;0, TRUE, FALSE), FALSE)=TRUE,IFERROR(VLOOKUP(M872, ani_diet!D:D, 1, FALSE), "No Match"),FALSE)</f>
        <v>No Match</v>
      </c>
    </row>
    <row r="873" spans="1:31" ht="14.5" x14ac:dyDescent="0.35">
      <c r="A873" s="150" t="s">
        <v>1485</v>
      </c>
      <c r="B873" s="150" t="s">
        <v>21547</v>
      </c>
      <c r="C873" s="150" t="s">
        <v>19447</v>
      </c>
      <c r="D873" s="150" t="s">
        <v>19449</v>
      </c>
      <c r="E873" s="150" t="s">
        <v>19707</v>
      </c>
      <c r="F873" s="150" t="s">
        <v>20565</v>
      </c>
      <c r="G873" s="150" t="s">
        <v>20566</v>
      </c>
      <c r="H873" s="150" t="s">
        <v>20888</v>
      </c>
      <c r="I873" s="150" t="s">
        <v>21412</v>
      </c>
      <c r="J873" s="150" t="s">
        <v>5233</v>
      </c>
      <c r="K873" s="150" t="s">
        <v>21548</v>
      </c>
      <c r="L873" s="150" t="s">
        <v>21549</v>
      </c>
      <c r="M873" s="150" t="str" cm="1">
        <f t="array" ref="M873">LOOKUP(2,1/(C873:L873&lt;&gt;""),C873:L873)</f>
        <v>Sunflower Seed Cake</v>
      </c>
      <c r="N873" s="150" t="s">
        <v>21550</v>
      </c>
      <c r="O873" s="150" t="s">
        <v>1485</v>
      </c>
      <c r="P873" s="150" t="s">
        <v>1485</v>
      </c>
      <c r="Q873" s="150" t="s">
        <v>1485</v>
      </c>
      <c r="R873" s="150" t="s">
        <v>1485</v>
      </c>
      <c r="S873" s="150" t="s">
        <v>21538</v>
      </c>
      <c r="T873" s="150" t="s">
        <v>1485</v>
      </c>
      <c r="U873" s="150" t="s">
        <v>5235</v>
      </c>
      <c r="V873" s="150" t="s">
        <v>21539</v>
      </c>
      <c r="W873" s="150" t="s">
        <v>1485</v>
      </c>
      <c r="X873" s="150" t="s">
        <v>1485</v>
      </c>
      <c r="Y873" s="150" t="s">
        <v>1485</v>
      </c>
      <c r="Z873" s="150" t="s">
        <v>1485</v>
      </c>
      <c r="AA873" s="150" t="s">
        <v>1485</v>
      </c>
      <c r="AB873" s="150" t="s">
        <v>21546</v>
      </c>
      <c r="AC873" s="150" t="s">
        <v>21551</v>
      </c>
      <c r="AD873" t="str">
        <f>IFERROR(IF(COUNTIF(C873:L873,"Feed Ingredient")&gt;0,INDEX(ani_diet!U:U,MATCH(M873,ani_diet!E:E,0)),""),"")</f>
        <v>Helianthus annuus Seed Cake</v>
      </c>
      <c r="AE873" s="129" t="str">
        <f>IF(IFERROR(IF(MATCH("Feed Ingredient", AOM[[#This Row],[L1]:[L10]],0)&gt;0, TRUE, FALSE), FALSE)=TRUE,IFERROR(VLOOKUP(M873, ani_diet!D:D, 1, FALSE), "No Match"),FALSE)</f>
        <v>Sunflower Seed Cake</v>
      </c>
    </row>
    <row r="874" spans="1:31" ht="14.5" x14ac:dyDescent="0.35">
      <c r="A874" s="150" t="s">
        <v>1485</v>
      </c>
      <c r="B874" s="150" t="s">
        <v>21552</v>
      </c>
      <c r="C874" s="150" t="s">
        <v>19447</v>
      </c>
      <c r="D874" s="150" t="s">
        <v>19449</v>
      </c>
      <c r="E874" s="150" t="s">
        <v>19707</v>
      </c>
      <c r="F874" s="150" t="s">
        <v>20565</v>
      </c>
      <c r="G874" s="150" t="s">
        <v>20566</v>
      </c>
      <c r="H874" s="150" t="s">
        <v>20888</v>
      </c>
      <c r="I874" s="150" t="s">
        <v>21412</v>
      </c>
      <c r="J874" s="150" t="s">
        <v>5233</v>
      </c>
      <c r="K874" s="150" t="s">
        <v>21548</v>
      </c>
      <c r="L874" s="150" t="s">
        <v>21553</v>
      </c>
      <c r="M874" s="150" t="str" cm="1">
        <f t="array" ref="M874">LOOKUP(2,1/(C874:L874&lt;&gt;""),C874:L874)</f>
        <v>Sunflower Seed Cake Ground</v>
      </c>
      <c r="N874" s="150"/>
      <c r="O874" s="150" t="s">
        <v>1485</v>
      </c>
      <c r="P874" s="150" t="s">
        <v>1485</v>
      </c>
      <c r="Q874" s="150" t="s">
        <v>1485</v>
      </c>
      <c r="R874" s="150" t="s">
        <v>1485</v>
      </c>
      <c r="S874" s="150"/>
      <c r="T874" s="150" t="s">
        <v>1485</v>
      </c>
      <c r="U874" s="150" t="s">
        <v>5235</v>
      </c>
      <c r="V874" s="150"/>
      <c r="W874" s="150" t="s">
        <v>1485</v>
      </c>
      <c r="X874" s="150" t="s">
        <v>1485</v>
      </c>
      <c r="Y874" s="150" t="s">
        <v>1485</v>
      </c>
      <c r="Z874" s="150" t="s">
        <v>1485</v>
      </c>
      <c r="AA874" s="150" t="s">
        <v>1485</v>
      </c>
      <c r="AB874" s="150"/>
      <c r="AC874" s="150" t="s">
        <v>21551</v>
      </c>
      <c r="AD874" t="str">
        <f>IFERROR(IF(COUNTIF(C874:L874,"Feed Ingredient")&gt;0,INDEX(ani_diet!U:U,MATCH(M874,ani_diet!E:E,0)),""),"")</f>
        <v>Helianthus annuus Seed Cake</v>
      </c>
      <c r="AE874" s="129" t="str">
        <f>IF(IFERROR(IF(MATCH("Feed Ingredient", AOM[[#This Row],[L1]:[L10]],0)&gt;0, TRUE, FALSE), FALSE)=TRUE,IFERROR(VLOOKUP(M874, ani_diet!D:D, 1, FALSE), "No Match"),FALSE)</f>
        <v>No Match</v>
      </c>
    </row>
    <row r="875" spans="1:31" ht="14.5" x14ac:dyDescent="0.35">
      <c r="A875" s="150" t="s">
        <v>1485</v>
      </c>
      <c r="B875" s="150" t="s">
        <v>21554</v>
      </c>
      <c r="C875" s="150" t="s">
        <v>19447</v>
      </c>
      <c r="D875" s="150" t="s">
        <v>19449</v>
      </c>
      <c r="E875" s="150" t="s">
        <v>19707</v>
      </c>
      <c r="F875" s="150" t="s">
        <v>20565</v>
      </c>
      <c r="G875" s="150" t="s">
        <v>20566</v>
      </c>
      <c r="H875" s="150" t="s">
        <v>20888</v>
      </c>
      <c r="I875" s="150" t="s">
        <v>21412</v>
      </c>
      <c r="J875" s="150" t="s">
        <v>5117</v>
      </c>
      <c r="K875" s="150" t="s">
        <v>21555</v>
      </c>
      <c r="L875" s="150"/>
      <c r="M875" s="150" t="str" cm="1">
        <f t="array" ref="M875">LOOKUP(2,1/(C875:L875&lt;&gt;""),C875:L875)</f>
        <v>Walnut Leaves</v>
      </c>
      <c r="N875" s="150"/>
      <c r="O875" s="150" t="s">
        <v>1485</v>
      </c>
      <c r="P875" s="150" t="s">
        <v>1485</v>
      </c>
      <c r="Q875" s="150" t="s">
        <v>1485</v>
      </c>
      <c r="R875" s="150" t="s">
        <v>1485</v>
      </c>
      <c r="S875" s="150"/>
      <c r="T875" s="150" t="s">
        <v>1485</v>
      </c>
      <c r="U875" s="150" t="s">
        <v>21556</v>
      </c>
      <c r="V875" s="150"/>
      <c r="W875" s="150" t="s">
        <v>1485</v>
      </c>
      <c r="X875" s="150" t="s">
        <v>1485</v>
      </c>
      <c r="Y875" s="150" t="s">
        <v>1485</v>
      </c>
      <c r="Z875" s="150" t="s">
        <v>1485</v>
      </c>
      <c r="AA875" s="150" t="s">
        <v>1485</v>
      </c>
      <c r="AB875" s="150"/>
      <c r="AC875" s="150" t="s">
        <v>21551</v>
      </c>
      <c r="AD875" t="str">
        <f>IFERROR(IF(COUNTIF(C875:L875,"Feed Ingredient")&gt;0,INDEX(ani_diet!U:U,MATCH(M875,ani_diet!E:E,0)),""),"")</f>
        <v/>
      </c>
      <c r="AE875" s="129" t="str">
        <f>IF(IFERROR(IF(MATCH("Feed Ingredient", AOM[[#This Row],[L1]:[L10]],0)&gt;0, TRUE, FALSE), FALSE)=TRUE,IFERROR(VLOOKUP(M875, ani_diet!D:D, 1, FALSE), "No Match"),FALSE)</f>
        <v>Walnut Leaves</v>
      </c>
    </row>
    <row r="876" spans="1:31" ht="14.5" x14ac:dyDescent="0.35">
      <c r="A876" s="150" t="s">
        <v>1485</v>
      </c>
      <c r="B876" s="150" t="s">
        <v>21557</v>
      </c>
      <c r="C876" s="150" t="s">
        <v>19447</v>
      </c>
      <c r="D876" s="150" t="s">
        <v>19449</v>
      </c>
      <c r="E876" s="150" t="s">
        <v>19707</v>
      </c>
      <c r="F876" s="150" t="s">
        <v>20565</v>
      </c>
      <c r="G876" s="150" t="s">
        <v>20566</v>
      </c>
      <c r="H876" s="150" t="s">
        <v>20888</v>
      </c>
      <c r="I876" s="150" t="s">
        <v>21412</v>
      </c>
      <c r="J876" s="150" t="s">
        <v>5117</v>
      </c>
      <c r="K876" s="150" t="s">
        <v>21555</v>
      </c>
      <c r="L876" s="150" t="s">
        <v>21558</v>
      </c>
      <c r="M876" s="150" t="str" cm="1">
        <f t="array" ref="M876">LOOKUP(2,1/(C876:L876&lt;&gt;""),C876:L876)</f>
        <v>Walnut Leaves Dried Ethanol Treated Ground</v>
      </c>
      <c r="N876" s="150"/>
      <c r="O876" s="150" t="s">
        <v>1485</v>
      </c>
      <c r="P876" s="150" t="s">
        <v>1485</v>
      </c>
      <c r="Q876" s="150" t="s">
        <v>1485</v>
      </c>
      <c r="R876" s="150" t="s">
        <v>1485</v>
      </c>
      <c r="S876" s="150"/>
      <c r="T876" s="150" t="s">
        <v>1485</v>
      </c>
      <c r="U876" s="150" t="s">
        <v>21556</v>
      </c>
      <c r="V876" s="150"/>
      <c r="W876" s="150" t="s">
        <v>1485</v>
      </c>
      <c r="X876" s="150" t="s">
        <v>1485</v>
      </c>
      <c r="Y876" s="150" t="s">
        <v>1485</v>
      </c>
      <c r="Z876" s="150" t="s">
        <v>1485</v>
      </c>
      <c r="AA876" s="150" t="s">
        <v>1485</v>
      </c>
      <c r="AB876" s="150"/>
      <c r="AC876" s="150" t="s">
        <v>21551</v>
      </c>
      <c r="AD876" t="str">
        <f>IFERROR(IF(COUNTIF(C876:L876,"Feed Ingredient")&gt;0,INDEX(ani_diet!U:U,MATCH(M876,ani_diet!E:E,0)),""),"")</f>
        <v>Juglans regia Leaves</v>
      </c>
      <c r="AE876" s="129" t="str">
        <f>IF(IFERROR(IF(MATCH("Feed Ingredient", AOM[[#This Row],[L1]:[L10]],0)&gt;0, TRUE, FALSE), FALSE)=TRUE,IFERROR(VLOOKUP(M876, ani_diet!D:D, 1, FALSE), "No Match"),FALSE)</f>
        <v>No Match</v>
      </c>
    </row>
    <row r="877" spans="1:31" ht="14.5" x14ac:dyDescent="0.35">
      <c r="A877" s="150" t="s">
        <v>1485</v>
      </c>
      <c r="B877" s="150" t="s">
        <v>21559</v>
      </c>
      <c r="C877" s="150" t="s">
        <v>19447</v>
      </c>
      <c r="D877" s="150" t="s">
        <v>19449</v>
      </c>
      <c r="E877" s="150" t="s">
        <v>19707</v>
      </c>
      <c r="F877" s="150" t="s">
        <v>20565</v>
      </c>
      <c r="G877" s="150" t="s">
        <v>20566</v>
      </c>
      <c r="H877" s="150" t="s">
        <v>20888</v>
      </c>
      <c r="I877" s="150" t="s">
        <v>21560</v>
      </c>
      <c r="J877" s="150" t="s">
        <v>4151</v>
      </c>
      <c r="K877" s="150" t="s">
        <v>21438</v>
      </c>
      <c r="L877" s="150"/>
      <c r="M877" s="150" t="str" cm="1">
        <f t="array" ref="M877">LOOKUP(2,1/(C877:L877&lt;&gt;""),C877:L877)</f>
        <v>Cotton Seed</v>
      </c>
      <c r="N877" s="150" t="s">
        <v>1485</v>
      </c>
      <c r="O877" s="150" t="s">
        <v>1485</v>
      </c>
      <c r="P877" s="150" t="s">
        <v>1485</v>
      </c>
      <c r="Q877" s="150" t="s">
        <v>1485</v>
      </c>
      <c r="R877" s="150" t="s">
        <v>1485</v>
      </c>
      <c r="S877" s="150" t="s">
        <v>21561</v>
      </c>
      <c r="T877" s="150" t="s">
        <v>1485</v>
      </c>
      <c r="U877" s="150" t="s">
        <v>21442</v>
      </c>
      <c r="V877" s="150" t="s">
        <v>21454</v>
      </c>
      <c r="W877" s="150" t="s">
        <v>1485</v>
      </c>
      <c r="X877" s="150" t="s">
        <v>1485</v>
      </c>
      <c r="Y877" s="150" t="s">
        <v>1485</v>
      </c>
      <c r="Z877" s="150" t="s">
        <v>1485</v>
      </c>
      <c r="AA877" s="150" t="s">
        <v>1485</v>
      </c>
      <c r="AB877" s="151" t="s">
        <v>21562</v>
      </c>
      <c r="AC877" s="150" t="s">
        <v>21449</v>
      </c>
      <c r="AD877" t="str">
        <f>IFERROR(IF(COUNTIF(C877:L877,"Feed Ingredient")&gt;0,INDEX(ani_diet!U:U,MATCH(M877,ani_diet!E:E,0)),""),"")</f>
        <v>Gossypium Seed</v>
      </c>
      <c r="AE877" s="129" t="str">
        <f>IF(IFERROR(IF(MATCH("Feed Ingredient", AOM[[#This Row],[L1]:[L10]],0)&gt;0, TRUE, FALSE), FALSE)=TRUE,IFERROR(VLOOKUP(M877, ani_diet!D:D, 1, FALSE), "No Match"),FALSE)</f>
        <v>Cotton Seed</v>
      </c>
    </row>
    <row r="878" spans="1:31" ht="14.5" x14ac:dyDescent="0.35">
      <c r="A878" s="150" t="s">
        <v>1485</v>
      </c>
      <c r="B878" s="150" t="s">
        <v>21563</v>
      </c>
      <c r="C878" s="150" t="s">
        <v>19447</v>
      </c>
      <c r="D878" s="150" t="s">
        <v>19449</v>
      </c>
      <c r="E878" s="150" t="s">
        <v>19707</v>
      </c>
      <c r="F878" s="150" t="s">
        <v>20565</v>
      </c>
      <c r="G878" s="150" t="s">
        <v>20566</v>
      </c>
      <c r="H878" s="150" t="s">
        <v>20888</v>
      </c>
      <c r="I878" s="158" t="s">
        <v>21564</v>
      </c>
      <c r="J878" s="150" t="s">
        <v>3662</v>
      </c>
      <c r="K878" s="150"/>
      <c r="L878" s="150"/>
      <c r="M878" s="150" t="str" cm="1">
        <f t="array" ref="M878">LOOKUP(2,1/(C878:L878&lt;&gt;""),C878:L878)</f>
        <v>Hops</v>
      </c>
      <c r="N878" s="150" t="s">
        <v>1485</v>
      </c>
      <c r="O878" s="150" t="s">
        <v>1485</v>
      </c>
      <c r="P878" s="150" t="s">
        <v>1485</v>
      </c>
      <c r="Q878" s="150" t="s">
        <v>1485</v>
      </c>
      <c r="R878" s="150" t="s">
        <v>1485</v>
      </c>
      <c r="S878" s="150" t="s">
        <v>1485</v>
      </c>
      <c r="T878" s="150" t="s">
        <v>1485</v>
      </c>
      <c r="U878" s="150" t="s">
        <v>3664</v>
      </c>
      <c r="V878" s="150" t="s">
        <v>1485</v>
      </c>
      <c r="W878" s="150" t="s">
        <v>1485</v>
      </c>
      <c r="X878" s="150" t="s">
        <v>1485</v>
      </c>
      <c r="Y878" s="150" t="s">
        <v>1485</v>
      </c>
      <c r="Z878" s="150" t="s">
        <v>1485</v>
      </c>
      <c r="AA878" s="150" t="s">
        <v>1485</v>
      </c>
      <c r="AB878" s="150" t="s">
        <v>1485</v>
      </c>
      <c r="AC878" s="150" t="s">
        <v>1485</v>
      </c>
      <c r="AD878" t="str">
        <f>IFERROR(IF(COUNTIF(C878:L878,"Feed Ingredient")&gt;0,INDEX(ani_diet!U:U,MATCH(M878,ani_diet!E:E,0)),""),"")</f>
        <v>Humulus lupulus</v>
      </c>
      <c r="AE878" s="129" t="str">
        <f>IF(IFERROR(IF(MATCH("Feed Ingredient", AOM[[#This Row],[L1]:[L10]],0)&gt;0, TRUE, FALSE), FALSE)=TRUE,IFERROR(VLOOKUP(M878, ani_diet!D:D, 1, FALSE), "No Match"),FALSE)</f>
        <v>Hops</v>
      </c>
    </row>
    <row r="879" spans="1:31" ht="14.5" x14ac:dyDescent="0.35">
      <c r="A879" s="150" t="s">
        <v>1485</v>
      </c>
      <c r="B879" s="150" t="s">
        <v>21565</v>
      </c>
      <c r="C879" s="150" t="s">
        <v>19447</v>
      </c>
      <c r="D879" s="150" t="s">
        <v>19449</v>
      </c>
      <c r="E879" s="150" t="s">
        <v>19707</v>
      </c>
      <c r="F879" s="150" t="s">
        <v>20565</v>
      </c>
      <c r="G879" s="150" t="s">
        <v>20566</v>
      </c>
      <c r="H879" s="150" t="s">
        <v>20888</v>
      </c>
      <c r="I879" s="150" t="s">
        <v>21566</v>
      </c>
      <c r="J879" s="150" t="s">
        <v>1485</v>
      </c>
      <c r="K879" s="150" t="s">
        <v>1485</v>
      </c>
      <c r="L879" s="150"/>
      <c r="M879" s="150" t="str" cm="1">
        <f t="array" ref="M879">LOOKUP(2,1/(C879:L879&lt;&gt;""),C879:L879)</f>
        <v>Roots and Tuber ByProducts</v>
      </c>
      <c r="N879" s="150" t="s">
        <v>1485</v>
      </c>
      <c r="O879" s="150" t="s">
        <v>1485</v>
      </c>
      <c r="P879" s="150" t="s">
        <v>1485</v>
      </c>
      <c r="Q879" s="150" t="s">
        <v>1485</v>
      </c>
      <c r="R879" s="150" t="s">
        <v>1485</v>
      </c>
      <c r="S879" s="150" t="s">
        <v>1485</v>
      </c>
      <c r="T879" s="150" t="s">
        <v>1485</v>
      </c>
      <c r="U879" s="150"/>
      <c r="V879" s="150" t="s">
        <v>1485</v>
      </c>
      <c r="W879" s="150" t="s">
        <v>1485</v>
      </c>
      <c r="X879" s="150" t="s">
        <v>1485</v>
      </c>
      <c r="Y879" s="150" t="s">
        <v>1485</v>
      </c>
      <c r="Z879" s="150" t="s">
        <v>1485</v>
      </c>
      <c r="AA879" s="150" t="s">
        <v>1485</v>
      </c>
      <c r="AB879" s="150" t="s">
        <v>1485</v>
      </c>
      <c r="AC879" s="150" t="s">
        <v>1485</v>
      </c>
      <c r="AD879" t="str">
        <f>IFERROR(IF(COUNTIF(C879:L879,"Feed Ingredient")&gt;0,INDEX(ani_diet!U:U,MATCH(M879,ani_diet!E:E,0)),""),"")</f>
        <v/>
      </c>
      <c r="AE879" s="129" t="str">
        <f>IF(IFERROR(IF(MATCH("Feed Ingredient", AOM[[#This Row],[L1]:[L10]],0)&gt;0, TRUE, FALSE), FALSE)=TRUE,IFERROR(VLOOKUP(M879, ani_diet!D:D, 1, FALSE), "No Match"),FALSE)</f>
        <v>No Match</v>
      </c>
    </row>
    <row r="880" spans="1:31" ht="14.5" x14ac:dyDescent="0.35">
      <c r="A880" s="150" t="s">
        <v>1485</v>
      </c>
      <c r="B880" s="150" t="s">
        <v>21567</v>
      </c>
      <c r="C880" s="150" t="s">
        <v>19447</v>
      </c>
      <c r="D880" s="150" t="s">
        <v>19449</v>
      </c>
      <c r="E880" s="150" t="s">
        <v>19707</v>
      </c>
      <c r="F880" s="150" t="s">
        <v>20565</v>
      </c>
      <c r="G880" s="150" t="s">
        <v>20566</v>
      </c>
      <c r="H880" s="150" t="s">
        <v>20888</v>
      </c>
      <c r="I880" s="150" t="s">
        <v>21566</v>
      </c>
      <c r="J880" s="150" t="s">
        <v>5600</v>
      </c>
      <c r="K880" s="150" t="s">
        <v>21568</v>
      </c>
      <c r="L880" s="150"/>
      <c r="M880" s="150" t="str" cm="1">
        <f t="array" ref="M880">LOOKUP(2,1/(C880:L880&lt;&gt;""),C880:L880)</f>
        <v>Beetroot Discards</v>
      </c>
      <c r="N880" s="150" t="s">
        <v>21569</v>
      </c>
      <c r="O880" s="150" t="s">
        <v>1485</v>
      </c>
      <c r="P880" s="150" t="s">
        <v>1485</v>
      </c>
      <c r="Q880" s="150" t="s">
        <v>1485</v>
      </c>
      <c r="R880" s="150" t="s">
        <v>1485</v>
      </c>
      <c r="S880" s="150" t="s">
        <v>21570</v>
      </c>
      <c r="T880" s="150" t="s">
        <v>1485</v>
      </c>
      <c r="U880" s="150" t="s">
        <v>5602</v>
      </c>
      <c r="V880" s="150" t="s">
        <v>21571</v>
      </c>
      <c r="W880" s="150" t="s">
        <v>1485</v>
      </c>
      <c r="X880" s="150" t="s">
        <v>1485</v>
      </c>
      <c r="Y880" s="150" t="s">
        <v>1485</v>
      </c>
      <c r="Z880" s="150" t="s">
        <v>1485</v>
      </c>
      <c r="AA880" s="150" t="s">
        <v>1485</v>
      </c>
      <c r="AB880" s="150"/>
      <c r="AC880" s="150" t="s">
        <v>21572</v>
      </c>
      <c r="AD880" t="str">
        <f>IFERROR(IF(COUNTIF(C880:L880,"Feed Ingredient")&gt;0,INDEX(ani_diet!U:U,MATCH(M880,ani_diet!E:E,0)),""),"")</f>
        <v>Beta vulgaris Discards</v>
      </c>
      <c r="AE880" s="129" t="str">
        <f>IF(IFERROR(IF(MATCH("Feed Ingredient", AOM[[#This Row],[L1]:[L10]],0)&gt;0, TRUE, FALSE), FALSE)=TRUE,IFERROR(VLOOKUP(M880, ani_diet!D:D, 1, FALSE), "No Match"),FALSE)</f>
        <v>Beetroot Discards</v>
      </c>
    </row>
    <row r="881" spans="1:31" ht="14.5" x14ac:dyDescent="0.35">
      <c r="A881" s="150" t="s">
        <v>1485</v>
      </c>
      <c r="B881" s="150" t="s">
        <v>21573</v>
      </c>
      <c r="C881" s="150" t="s">
        <v>19447</v>
      </c>
      <c r="D881" s="150" t="s">
        <v>19449</v>
      </c>
      <c r="E881" s="150" t="s">
        <v>19707</v>
      </c>
      <c r="F881" s="150" t="s">
        <v>20565</v>
      </c>
      <c r="G881" s="150" t="s">
        <v>20566</v>
      </c>
      <c r="H881" s="150" t="s">
        <v>20888</v>
      </c>
      <c r="I881" s="150" t="s">
        <v>21566</v>
      </c>
      <c r="J881" s="150" t="s">
        <v>5600</v>
      </c>
      <c r="K881" s="150" t="s">
        <v>21568</v>
      </c>
      <c r="L881" s="150" t="s">
        <v>21574</v>
      </c>
      <c r="M881" s="150" t="str" cm="1">
        <f t="array" ref="M881">LOOKUP(2,1/(C881:L881&lt;&gt;""),C881:L881)</f>
        <v>Beetroot Discards Dried</v>
      </c>
      <c r="N881" s="150" t="s">
        <v>21575</v>
      </c>
      <c r="O881" s="150" t="s">
        <v>1485</v>
      </c>
      <c r="P881" s="150" t="s">
        <v>1485</v>
      </c>
      <c r="Q881" s="150" t="s">
        <v>1485</v>
      </c>
      <c r="R881" s="150" t="s">
        <v>1485</v>
      </c>
      <c r="S881" s="150" t="s">
        <v>21570</v>
      </c>
      <c r="T881" s="150" t="s">
        <v>1485</v>
      </c>
      <c r="U881" s="150" t="s">
        <v>5602</v>
      </c>
      <c r="V881" s="150" t="s">
        <v>21571</v>
      </c>
      <c r="W881" s="150" t="s">
        <v>1485</v>
      </c>
      <c r="X881" s="150" t="s">
        <v>1485</v>
      </c>
      <c r="Y881" s="150" t="s">
        <v>1485</v>
      </c>
      <c r="Z881" s="150" t="s">
        <v>1485</v>
      </c>
      <c r="AA881" s="150" t="s">
        <v>1485</v>
      </c>
      <c r="AB881" s="150"/>
      <c r="AC881" s="150" t="s">
        <v>21572</v>
      </c>
      <c r="AD881" t="str">
        <f>IFERROR(IF(COUNTIF(C881:L881,"Feed Ingredient")&gt;0,INDEX(ani_diet!U:U,MATCH(M881,ani_diet!E:E,0)),""),"")</f>
        <v>Beta vulgaris Discards</v>
      </c>
      <c r="AE881" s="129" t="str">
        <f>IF(IFERROR(IF(MATCH("Feed Ingredient", AOM[[#This Row],[L1]:[L10]],0)&gt;0, TRUE, FALSE), FALSE)=TRUE,IFERROR(VLOOKUP(M881, ani_diet!D:D, 1, FALSE), "No Match"),FALSE)</f>
        <v>No Match</v>
      </c>
    </row>
    <row r="882" spans="1:31" ht="14.5" x14ac:dyDescent="0.35">
      <c r="A882" s="150" t="s">
        <v>1485</v>
      </c>
      <c r="B882" s="150" t="s">
        <v>21576</v>
      </c>
      <c r="C882" s="150" t="s">
        <v>19447</v>
      </c>
      <c r="D882" s="150" t="s">
        <v>19449</v>
      </c>
      <c r="E882" s="150" t="s">
        <v>19707</v>
      </c>
      <c r="F882" s="150" t="s">
        <v>20565</v>
      </c>
      <c r="G882" s="150" t="s">
        <v>20566</v>
      </c>
      <c r="H882" s="150" t="s">
        <v>20888</v>
      </c>
      <c r="I882" s="150" t="s">
        <v>21566</v>
      </c>
      <c r="J882" s="150" t="s">
        <v>21577</v>
      </c>
      <c r="K882" s="150" t="s">
        <v>21578</v>
      </c>
      <c r="L882" s="150" t="s">
        <v>21579</v>
      </c>
      <c r="M882" s="150" t="str" cm="1">
        <f t="array" ref="M882">LOOKUP(2,1/(C882:L882&lt;&gt;""),C882:L882)</f>
        <v>Beet Pulp Dried</v>
      </c>
      <c r="N882" s="150"/>
      <c r="O882" s="150" t="s">
        <v>1485</v>
      </c>
      <c r="P882" s="150" t="s">
        <v>1485</v>
      </c>
      <c r="Q882" s="150" t="s">
        <v>1485</v>
      </c>
      <c r="R882" s="150" t="s">
        <v>1485</v>
      </c>
      <c r="S882" s="150" t="s">
        <v>21570</v>
      </c>
      <c r="T882" s="150" t="s">
        <v>1485</v>
      </c>
      <c r="U882" s="150"/>
      <c r="V882" s="150" t="s">
        <v>21571</v>
      </c>
      <c r="W882" s="150" t="s">
        <v>1485</v>
      </c>
      <c r="X882" s="150" t="s">
        <v>1485</v>
      </c>
      <c r="Y882" s="150" t="s">
        <v>1485</v>
      </c>
      <c r="Z882" s="150" t="s">
        <v>1485</v>
      </c>
      <c r="AA882" s="150" t="s">
        <v>1485</v>
      </c>
      <c r="AB882" s="151" t="s">
        <v>21580</v>
      </c>
      <c r="AC882" s="150" t="s">
        <v>21572</v>
      </c>
      <c r="AD882" t="str">
        <f>IFERROR(IF(COUNTIF(C882:L882,"Feed Ingredient")&gt;0,INDEX(ani_diet!U:U,MATCH(M882,ani_diet!E:E,0)),""),"")</f>
        <v/>
      </c>
      <c r="AE882" s="129" t="str">
        <f>IF(IFERROR(IF(MATCH("Feed Ingredient", AOM[[#This Row],[L1]:[L10]],0)&gt;0, TRUE, FALSE), FALSE)=TRUE,IFERROR(VLOOKUP(M882, ani_diet!D:D, 1, FALSE), "No Match"),FALSE)</f>
        <v>No Match</v>
      </c>
    </row>
    <row r="883" spans="1:31" ht="14.5" x14ac:dyDescent="0.35">
      <c r="A883" s="150" t="s">
        <v>1485</v>
      </c>
      <c r="B883" s="150" t="s">
        <v>21581</v>
      </c>
      <c r="C883" s="150" t="s">
        <v>19447</v>
      </c>
      <c r="D883" s="150" t="s">
        <v>19449</v>
      </c>
      <c r="E883" s="150" t="s">
        <v>19707</v>
      </c>
      <c r="F883" s="150" t="s">
        <v>20565</v>
      </c>
      <c r="G883" s="150" t="s">
        <v>20566</v>
      </c>
      <c r="H883" s="150" t="s">
        <v>20888</v>
      </c>
      <c r="I883" s="150" t="s">
        <v>21566</v>
      </c>
      <c r="J883" s="150" t="s">
        <v>21577</v>
      </c>
      <c r="K883" s="150" t="s">
        <v>21578</v>
      </c>
      <c r="L883" s="150"/>
      <c r="M883" s="150" t="str" cm="1">
        <f t="array" ref="M883">LOOKUP(2,1/(C883:L883&lt;&gt;""),C883:L883)</f>
        <v>Beet Pulp</v>
      </c>
      <c r="N883" s="150"/>
      <c r="O883" s="150" t="s">
        <v>1485</v>
      </c>
      <c r="P883" s="150" t="s">
        <v>1485</v>
      </c>
      <c r="Q883" s="150" t="s">
        <v>1485</v>
      </c>
      <c r="R883" s="150" t="s">
        <v>1485</v>
      </c>
      <c r="S883" s="150" t="s">
        <v>21570</v>
      </c>
      <c r="T883" s="150" t="s">
        <v>1485</v>
      </c>
      <c r="U883" s="150"/>
      <c r="V883" s="150" t="s">
        <v>21571</v>
      </c>
      <c r="W883" s="150" t="s">
        <v>1485</v>
      </c>
      <c r="X883" s="150" t="s">
        <v>1485</v>
      </c>
      <c r="Y883" s="150" t="s">
        <v>1485</v>
      </c>
      <c r="Z883" s="150" t="s">
        <v>1485</v>
      </c>
      <c r="AA883" s="150" t="s">
        <v>1485</v>
      </c>
      <c r="AB883" s="151" t="s">
        <v>21580</v>
      </c>
      <c r="AC883" s="150" t="s">
        <v>21572</v>
      </c>
      <c r="AD883" t="str">
        <f>IFERROR(IF(COUNTIF(C883:L883,"Feed Ingredient")&gt;0,INDEX(ani_diet!U:U,MATCH(M883,ani_diet!E:E,0)),""),"")</f>
        <v/>
      </c>
      <c r="AE883" s="129" t="str">
        <f>IF(IFERROR(IF(MATCH("Feed Ingredient", AOM[[#This Row],[L1]:[L10]],0)&gt;0, TRUE, FALSE), FALSE)=TRUE,IFERROR(VLOOKUP(M883, ani_diet!D:D, 1, FALSE), "No Match"),FALSE)</f>
        <v>Beet Pulp</v>
      </c>
    </row>
    <row r="884" spans="1:31" ht="14.5" x14ac:dyDescent="0.35">
      <c r="A884" s="150" t="s">
        <v>1485</v>
      </c>
      <c r="B884" s="150" t="s">
        <v>21582</v>
      </c>
      <c r="C884" s="150" t="s">
        <v>19447</v>
      </c>
      <c r="D884" s="150" t="s">
        <v>19449</v>
      </c>
      <c r="E884" s="150" t="s">
        <v>19707</v>
      </c>
      <c r="F884" s="150" t="s">
        <v>20565</v>
      </c>
      <c r="G884" s="150" t="s">
        <v>20566</v>
      </c>
      <c r="H884" s="150" t="s">
        <v>20888</v>
      </c>
      <c r="I884" s="150" t="s">
        <v>21566</v>
      </c>
      <c r="J884" s="150" t="s">
        <v>5499</v>
      </c>
      <c r="K884" s="150" t="s">
        <v>21583</v>
      </c>
      <c r="L884" s="150"/>
      <c r="M884" s="150" t="str" cm="1">
        <f t="array" ref="M884">LOOKUP(2,1/(C884:L884&lt;&gt;""),C884:L884)</f>
        <v>Cassava Bran</v>
      </c>
      <c r="N884" s="150" t="s">
        <v>21584</v>
      </c>
      <c r="O884" s="150" t="s">
        <v>1485</v>
      </c>
      <c r="P884" s="150" t="s">
        <v>1485</v>
      </c>
      <c r="Q884" s="150" t="s">
        <v>1485</v>
      </c>
      <c r="R884" s="150" t="s">
        <v>1485</v>
      </c>
      <c r="S884" s="150" t="s">
        <v>1485</v>
      </c>
      <c r="T884" s="150" t="s">
        <v>1485</v>
      </c>
      <c r="U884" s="150" t="s">
        <v>5501</v>
      </c>
      <c r="V884" s="150" t="s">
        <v>21585</v>
      </c>
      <c r="W884" s="150" t="s">
        <v>1485</v>
      </c>
      <c r="X884" s="150" t="s">
        <v>1485</v>
      </c>
      <c r="Y884" s="150" t="s">
        <v>1485</v>
      </c>
      <c r="Z884" s="150" t="s">
        <v>1485</v>
      </c>
      <c r="AA884" s="150" t="s">
        <v>1485</v>
      </c>
      <c r="AB884" s="150" t="s">
        <v>21586</v>
      </c>
      <c r="AC884" s="150" t="s">
        <v>21583</v>
      </c>
      <c r="AD884" t="str">
        <f>IFERROR(IF(COUNTIF(C884:L884,"Feed Ingredient")&gt;0,INDEX(ani_diet!U:U,MATCH(M884,ani_diet!E:E,0)),""),"")</f>
        <v>Manihot esculenta Bran</v>
      </c>
      <c r="AE884" s="129" t="str">
        <f>IF(IFERROR(IF(MATCH("Feed Ingredient", AOM[[#This Row],[L1]:[L10]],0)&gt;0, TRUE, FALSE), FALSE)=TRUE,IFERROR(VLOOKUP(M884, ani_diet!D:D, 1, FALSE), "No Match"),FALSE)</f>
        <v>Cassava Bran</v>
      </c>
    </row>
    <row r="885" spans="1:31" ht="14.5" x14ac:dyDescent="0.35">
      <c r="A885" s="150" t="s">
        <v>1485</v>
      </c>
      <c r="B885" s="150" t="s">
        <v>21587</v>
      </c>
      <c r="C885" s="150" t="s">
        <v>19447</v>
      </c>
      <c r="D885" s="150" t="s">
        <v>19449</v>
      </c>
      <c r="E885" s="150" t="s">
        <v>19707</v>
      </c>
      <c r="F885" s="150" t="s">
        <v>20565</v>
      </c>
      <c r="G885" s="150" t="s">
        <v>20566</v>
      </c>
      <c r="H885" s="150" t="s">
        <v>20888</v>
      </c>
      <c r="I885" s="150" t="s">
        <v>21566</v>
      </c>
      <c r="J885" s="150" t="s">
        <v>5499</v>
      </c>
      <c r="K885" s="150" t="s">
        <v>21588</v>
      </c>
      <c r="L885" s="150" t="s">
        <v>21589</v>
      </c>
      <c r="M885" s="150" t="str" cm="1">
        <f t="array" ref="M885">LOOKUP(2,1/(C885:L885&lt;&gt;""),C885:L885)</f>
        <v>Cassava Leaves Dried</v>
      </c>
      <c r="N885" s="150"/>
      <c r="O885" s="150" t="s">
        <v>1485</v>
      </c>
      <c r="P885" s="150" t="s">
        <v>1485</v>
      </c>
      <c r="Q885" s="150" t="s">
        <v>1485</v>
      </c>
      <c r="R885" s="150" t="s">
        <v>1485</v>
      </c>
      <c r="S885" s="150" t="s">
        <v>1485</v>
      </c>
      <c r="T885" s="150" t="s">
        <v>1485</v>
      </c>
      <c r="U885" s="150" t="s">
        <v>5501</v>
      </c>
      <c r="V885" s="150" t="s">
        <v>21585</v>
      </c>
      <c r="W885" s="150" t="s">
        <v>1485</v>
      </c>
      <c r="X885" s="150" t="s">
        <v>1485</v>
      </c>
      <c r="Y885" s="150" t="s">
        <v>1485</v>
      </c>
      <c r="Z885" s="150" t="s">
        <v>1485</v>
      </c>
      <c r="AA885" s="150" t="s">
        <v>1485</v>
      </c>
      <c r="AB885" s="150" t="s">
        <v>21590</v>
      </c>
      <c r="AC885" s="150" t="s">
        <v>21588</v>
      </c>
      <c r="AD885" t="str">
        <f>IFERROR(IF(COUNTIF(C885:L885,"Feed Ingredient")&gt;0,INDEX(ani_diet!U:U,MATCH(M885,ani_diet!E:E,0)),""),"")</f>
        <v>Manihot esculenta Leaves</v>
      </c>
      <c r="AE885" s="129" t="str">
        <f>IF(IFERROR(IF(MATCH("Feed Ingredient", AOM[[#This Row],[L1]:[L10]],0)&gt;0, TRUE, FALSE), FALSE)=TRUE,IFERROR(VLOOKUP(M885, ani_diet!D:D, 1, FALSE), "No Match"),FALSE)</f>
        <v>No Match</v>
      </c>
    </row>
    <row r="886" spans="1:31" ht="14.5" x14ac:dyDescent="0.35">
      <c r="A886" s="150" t="s">
        <v>1485</v>
      </c>
      <c r="B886" s="150" t="s">
        <v>21591</v>
      </c>
      <c r="C886" s="150" t="s">
        <v>19447</v>
      </c>
      <c r="D886" s="150" t="s">
        <v>19449</v>
      </c>
      <c r="E886" s="150" t="s">
        <v>19707</v>
      </c>
      <c r="F886" s="150" t="s">
        <v>20565</v>
      </c>
      <c r="G886" s="150" t="s">
        <v>20566</v>
      </c>
      <c r="H886" s="150" t="s">
        <v>20888</v>
      </c>
      <c r="I886" s="150" t="s">
        <v>21566</v>
      </c>
      <c r="J886" s="150" t="s">
        <v>5499</v>
      </c>
      <c r="K886" s="150" t="s">
        <v>21588</v>
      </c>
      <c r="L886" s="150" t="s">
        <v>21592</v>
      </c>
      <c r="M886" s="150" t="str" cm="1">
        <f t="array" ref="M886">LOOKUP(2,1/(C886:L886&lt;&gt;""),C886:L886)</f>
        <v>Cassava Leaves Dried Ground</v>
      </c>
      <c r="N886" s="150"/>
      <c r="O886" s="150" t="s">
        <v>1485</v>
      </c>
      <c r="P886" s="150" t="s">
        <v>1485</v>
      </c>
      <c r="Q886" s="150" t="s">
        <v>1485</v>
      </c>
      <c r="R886" s="150" t="s">
        <v>1485</v>
      </c>
      <c r="S886" s="150" t="s">
        <v>1485</v>
      </c>
      <c r="T886" s="150" t="s">
        <v>1485</v>
      </c>
      <c r="U886" s="150" t="s">
        <v>5501</v>
      </c>
      <c r="V886" s="150" t="s">
        <v>21585</v>
      </c>
      <c r="W886" s="150" t="s">
        <v>1485</v>
      </c>
      <c r="X886" s="150" t="s">
        <v>1485</v>
      </c>
      <c r="Y886" s="150" t="s">
        <v>1485</v>
      </c>
      <c r="Z886" s="150" t="s">
        <v>1485</v>
      </c>
      <c r="AA886" s="150" t="s">
        <v>1485</v>
      </c>
      <c r="AB886" s="150" t="s">
        <v>21590</v>
      </c>
      <c r="AC886" s="150" t="s">
        <v>21588</v>
      </c>
      <c r="AD886" t="str">
        <f>IFERROR(IF(COUNTIF(C886:L886,"Feed Ingredient")&gt;0,INDEX(ani_diet!U:U,MATCH(M886,ani_diet!E:E,0)),""),"")</f>
        <v>Manihot esculenta Leaves</v>
      </c>
      <c r="AE886" s="129" t="str">
        <f>IF(IFERROR(IF(MATCH("Feed Ingredient", AOM[[#This Row],[L1]:[L10]],0)&gt;0, TRUE, FALSE), FALSE)=TRUE,IFERROR(VLOOKUP(M886, ani_diet!D:D, 1, FALSE), "No Match"),FALSE)</f>
        <v>No Match</v>
      </c>
    </row>
    <row r="887" spans="1:31" ht="14.5" x14ac:dyDescent="0.35">
      <c r="A887" s="150" t="s">
        <v>1485</v>
      </c>
      <c r="B887" s="150" t="s">
        <v>21593</v>
      </c>
      <c r="C887" s="150" t="s">
        <v>19447</v>
      </c>
      <c r="D887" s="150" t="s">
        <v>19449</v>
      </c>
      <c r="E887" s="150" t="s">
        <v>19707</v>
      </c>
      <c r="F887" s="150" t="s">
        <v>20565</v>
      </c>
      <c r="G887" s="150" t="s">
        <v>20566</v>
      </c>
      <c r="H887" s="150" t="s">
        <v>20888</v>
      </c>
      <c r="I887" s="150" t="s">
        <v>21566</v>
      </c>
      <c r="J887" s="150" t="s">
        <v>5499</v>
      </c>
      <c r="K887" s="150" t="s">
        <v>21588</v>
      </c>
      <c r="L887" s="150" t="s">
        <v>21594</v>
      </c>
      <c r="M887" s="150" t="str" cm="1">
        <f t="array" ref="M887">LOOKUP(2,1/(C887:L887&lt;&gt;""),C887:L887)</f>
        <v>Cassava Leaves Ground</v>
      </c>
      <c r="N887" s="150" t="s">
        <v>21595</v>
      </c>
      <c r="O887" s="150" t="s">
        <v>1485</v>
      </c>
      <c r="P887" s="150" t="s">
        <v>1485</v>
      </c>
      <c r="Q887" s="150" t="s">
        <v>1485</v>
      </c>
      <c r="R887" s="150" t="s">
        <v>1485</v>
      </c>
      <c r="S887" s="150" t="s">
        <v>1485</v>
      </c>
      <c r="T887" s="150" t="s">
        <v>1485</v>
      </c>
      <c r="U887" s="150" t="s">
        <v>5501</v>
      </c>
      <c r="V887" s="150" t="s">
        <v>21585</v>
      </c>
      <c r="W887" s="150" t="s">
        <v>1485</v>
      </c>
      <c r="X887" s="150" t="s">
        <v>1485</v>
      </c>
      <c r="Y887" s="150" t="s">
        <v>1485</v>
      </c>
      <c r="Z887" s="150" t="s">
        <v>1485</v>
      </c>
      <c r="AA887" s="150" t="s">
        <v>1485</v>
      </c>
      <c r="AB887" s="150" t="s">
        <v>21590</v>
      </c>
      <c r="AC887" s="150" t="s">
        <v>21588</v>
      </c>
      <c r="AD887" t="str">
        <f>IFERROR(IF(COUNTIF(C887:L887,"Feed Ingredient")&gt;0,INDEX(ani_diet!U:U,MATCH(M887,ani_diet!E:E,0)),""),"")</f>
        <v>Manihot esculenta Leaves</v>
      </c>
      <c r="AE887" s="129" t="str">
        <f>IF(IFERROR(IF(MATCH("Feed Ingredient", AOM[[#This Row],[L1]:[L10]],0)&gt;0, TRUE, FALSE), FALSE)=TRUE,IFERROR(VLOOKUP(M887, ani_diet!D:D, 1, FALSE), "No Match"),FALSE)</f>
        <v>No Match</v>
      </c>
    </row>
    <row r="888" spans="1:31" ht="14.5" x14ac:dyDescent="0.35">
      <c r="A888" s="150" t="s">
        <v>1485</v>
      </c>
      <c r="B888" s="150" t="s">
        <v>21596</v>
      </c>
      <c r="C888" s="150" t="s">
        <v>19447</v>
      </c>
      <c r="D888" s="150" t="s">
        <v>19449</v>
      </c>
      <c r="E888" s="150" t="s">
        <v>19707</v>
      </c>
      <c r="F888" s="150" t="s">
        <v>20565</v>
      </c>
      <c r="G888" s="150" t="s">
        <v>20566</v>
      </c>
      <c r="H888" s="150" t="s">
        <v>20888</v>
      </c>
      <c r="I888" s="150" t="s">
        <v>21566</v>
      </c>
      <c r="J888" s="150" t="s">
        <v>5499</v>
      </c>
      <c r="K888" s="150" t="s">
        <v>21588</v>
      </c>
      <c r="L888" s="150"/>
      <c r="M888" s="150" t="str" cm="1">
        <f t="array" ref="M888">LOOKUP(2,1/(C888:L888&lt;&gt;""),C888:L888)</f>
        <v>Cassava Leaves</v>
      </c>
      <c r="N888" s="150" t="s">
        <v>21597</v>
      </c>
      <c r="O888" s="150" t="s">
        <v>1485</v>
      </c>
      <c r="P888" s="150" t="s">
        <v>1485</v>
      </c>
      <c r="Q888" s="150" t="s">
        <v>1485</v>
      </c>
      <c r="R888" s="150" t="s">
        <v>1485</v>
      </c>
      <c r="S888" s="150" t="s">
        <v>1485</v>
      </c>
      <c r="T888" s="150" t="s">
        <v>1485</v>
      </c>
      <c r="U888" s="150" t="s">
        <v>5501</v>
      </c>
      <c r="V888" s="150" t="s">
        <v>21585</v>
      </c>
      <c r="W888" s="150" t="s">
        <v>1485</v>
      </c>
      <c r="X888" s="150" t="s">
        <v>1485</v>
      </c>
      <c r="Y888" s="150" t="s">
        <v>1485</v>
      </c>
      <c r="Z888" s="150" t="s">
        <v>1485</v>
      </c>
      <c r="AA888" s="150" t="s">
        <v>1485</v>
      </c>
      <c r="AB888" s="150" t="s">
        <v>21590</v>
      </c>
      <c r="AC888" s="150" t="s">
        <v>21588</v>
      </c>
      <c r="AD888" t="str">
        <f>IFERROR(IF(COUNTIF(C888:L888,"Feed Ingredient")&gt;0,INDEX(ani_diet!U:U,MATCH(M888,ani_diet!E:E,0)),""),"")</f>
        <v>Manihot esculenta Leaves</v>
      </c>
      <c r="AE888" s="129" t="str">
        <f>IF(IFERROR(IF(MATCH("Feed Ingredient", AOM[[#This Row],[L1]:[L10]],0)&gt;0, TRUE, FALSE), FALSE)=TRUE,IFERROR(VLOOKUP(M888, ani_diet!D:D, 1, FALSE), "No Match"),FALSE)</f>
        <v>Cassava Leaves</v>
      </c>
    </row>
    <row r="889" spans="1:31" ht="14.5" x14ac:dyDescent="0.35">
      <c r="A889" s="150" t="s">
        <v>1485</v>
      </c>
      <c r="B889" s="150" t="s">
        <v>21598</v>
      </c>
      <c r="C889" s="150" t="s">
        <v>19447</v>
      </c>
      <c r="D889" s="150" t="s">
        <v>19449</v>
      </c>
      <c r="E889" s="150" t="s">
        <v>19707</v>
      </c>
      <c r="F889" s="150" t="s">
        <v>20565</v>
      </c>
      <c r="G889" s="150" t="s">
        <v>20566</v>
      </c>
      <c r="H889" s="150" t="s">
        <v>20888</v>
      </c>
      <c r="I889" s="150" t="s">
        <v>21566</v>
      </c>
      <c r="J889" s="150" t="s">
        <v>5499</v>
      </c>
      <c r="K889" s="150" t="s">
        <v>21599</v>
      </c>
      <c r="L889" s="150" t="s">
        <v>21600</v>
      </c>
      <c r="M889" s="150" t="str" cm="1">
        <f t="array" ref="M889">LOOKUP(2,1/(C889:L889&lt;&gt;""),C889:L889)</f>
        <v>Cassava Peel Dried</v>
      </c>
      <c r="N889" s="150"/>
      <c r="O889" s="150" t="s">
        <v>1485</v>
      </c>
      <c r="P889" s="150" t="s">
        <v>1485</v>
      </c>
      <c r="Q889" s="150" t="s">
        <v>1485</v>
      </c>
      <c r="R889" s="150" t="s">
        <v>1485</v>
      </c>
      <c r="S889" s="150" t="s">
        <v>1485</v>
      </c>
      <c r="T889" s="150" t="s">
        <v>1485</v>
      </c>
      <c r="U889" s="150" t="s">
        <v>5501</v>
      </c>
      <c r="V889" s="150" t="s">
        <v>21585</v>
      </c>
      <c r="W889" s="150" t="s">
        <v>1485</v>
      </c>
      <c r="X889" s="150" t="s">
        <v>1485</v>
      </c>
      <c r="Y889" s="150" t="s">
        <v>1485</v>
      </c>
      <c r="Z889" s="150" t="s">
        <v>1485</v>
      </c>
      <c r="AA889" s="150" t="s">
        <v>1485</v>
      </c>
      <c r="AB889" s="150" t="s">
        <v>21586</v>
      </c>
      <c r="AC889" s="150" t="s">
        <v>21599</v>
      </c>
      <c r="AD889" t="str">
        <f>IFERROR(IF(COUNTIF(C889:L889,"Feed Ingredient")&gt;0,INDEX(ani_diet!U:U,MATCH(M889,ani_diet!E:E,0)),""),"")</f>
        <v>Manihot esculenta Peel</v>
      </c>
      <c r="AE889" s="129" t="str">
        <f>IF(IFERROR(IF(MATCH("Feed Ingredient", AOM[[#This Row],[L1]:[L10]],0)&gt;0, TRUE, FALSE), FALSE)=TRUE,IFERROR(VLOOKUP(M889, ani_diet!D:D, 1, FALSE), "No Match"),FALSE)</f>
        <v>No Match</v>
      </c>
    </row>
    <row r="890" spans="1:31" ht="14.5" x14ac:dyDescent="0.35">
      <c r="A890" s="150" t="s">
        <v>1485</v>
      </c>
      <c r="B890" s="150" t="s">
        <v>21601</v>
      </c>
      <c r="C890" s="150" t="s">
        <v>19447</v>
      </c>
      <c r="D890" s="150" t="s">
        <v>19449</v>
      </c>
      <c r="E890" s="150" t="s">
        <v>19707</v>
      </c>
      <c r="F890" s="150" t="s">
        <v>20565</v>
      </c>
      <c r="G890" s="150" t="s">
        <v>20566</v>
      </c>
      <c r="H890" s="150" t="s">
        <v>20888</v>
      </c>
      <c r="I890" s="150" t="s">
        <v>21566</v>
      </c>
      <c r="J890" s="150" t="s">
        <v>5499</v>
      </c>
      <c r="K890" s="150" t="s">
        <v>21599</v>
      </c>
      <c r="L890" s="150" t="s">
        <v>21602</v>
      </c>
      <c r="M890" s="150" t="str" cm="1">
        <f t="array" ref="M890">LOOKUP(2,1/(C890:L890&lt;&gt;""),C890:L890)</f>
        <v>Cassava Peel Ground</v>
      </c>
      <c r="N890" s="150"/>
      <c r="O890" s="150" t="s">
        <v>1485</v>
      </c>
      <c r="P890" s="150" t="s">
        <v>1485</v>
      </c>
      <c r="Q890" s="150" t="s">
        <v>1485</v>
      </c>
      <c r="R890" s="150" t="s">
        <v>1485</v>
      </c>
      <c r="S890" s="150" t="s">
        <v>1485</v>
      </c>
      <c r="T890" s="150" t="s">
        <v>1485</v>
      </c>
      <c r="U890" s="150" t="s">
        <v>5501</v>
      </c>
      <c r="V890" s="150" t="s">
        <v>21585</v>
      </c>
      <c r="W890" s="150" t="s">
        <v>1485</v>
      </c>
      <c r="X890" s="150" t="s">
        <v>1485</v>
      </c>
      <c r="Y890" s="150" t="s">
        <v>1485</v>
      </c>
      <c r="Z890" s="150" t="s">
        <v>1485</v>
      </c>
      <c r="AA890" s="150" t="s">
        <v>1485</v>
      </c>
      <c r="AB890" s="150" t="s">
        <v>21586</v>
      </c>
      <c r="AC890" s="150" t="s">
        <v>21599</v>
      </c>
      <c r="AD890" t="str">
        <f>IFERROR(IF(COUNTIF(C890:L890,"Feed Ingredient")&gt;0,INDEX(ani_diet!U:U,MATCH(M890,ani_diet!E:E,0)),""),"")</f>
        <v>Manihot esculenta Peel</v>
      </c>
      <c r="AE890" s="129" t="str">
        <f>IF(IFERROR(IF(MATCH("Feed Ingredient", AOM[[#This Row],[L1]:[L10]],0)&gt;0, TRUE, FALSE), FALSE)=TRUE,IFERROR(VLOOKUP(M890, ani_diet!D:D, 1, FALSE), "No Match"),FALSE)</f>
        <v>No Match</v>
      </c>
    </row>
    <row r="891" spans="1:31" ht="14.5" x14ac:dyDescent="0.35">
      <c r="A891" s="150" t="s">
        <v>1485</v>
      </c>
      <c r="B891" s="150" t="s">
        <v>21603</v>
      </c>
      <c r="C891" s="150" t="s">
        <v>19447</v>
      </c>
      <c r="D891" s="150" t="s">
        <v>19449</v>
      </c>
      <c r="E891" s="150" t="s">
        <v>19707</v>
      </c>
      <c r="F891" s="150" t="s">
        <v>20565</v>
      </c>
      <c r="G891" s="150" t="s">
        <v>20566</v>
      </c>
      <c r="H891" s="150" t="s">
        <v>20888</v>
      </c>
      <c r="I891" s="150" t="s">
        <v>21566</v>
      </c>
      <c r="J891" s="150" t="s">
        <v>5499</v>
      </c>
      <c r="K891" s="150" t="s">
        <v>21599</v>
      </c>
      <c r="L891" s="150" t="s">
        <v>21604</v>
      </c>
      <c r="M891" s="150" t="str" cm="1">
        <f t="array" ref="M891">LOOKUP(2,1/(C891:L891&lt;&gt;""),C891:L891)</f>
        <v>Cassava Peel Dried Ground</v>
      </c>
      <c r="N891" s="150" t="s">
        <v>21605</v>
      </c>
      <c r="O891" s="150" t="s">
        <v>1485</v>
      </c>
      <c r="P891" s="150" t="s">
        <v>1485</v>
      </c>
      <c r="Q891" s="150" t="s">
        <v>1485</v>
      </c>
      <c r="R891" s="150" t="s">
        <v>1485</v>
      </c>
      <c r="S891" s="150" t="s">
        <v>1485</v>
      </c>
      <c r="T891" s="150" t="s">
        <v>1485</v>
      </c>
      <c r="U891" s="150" t="s">
        <v>5501</v>
      </c>
      <c r="V891" s="150" t="s">
        <v>21585</v>
      </c>
      <c r="W891" s="150" t="s">
        <v>1485</v>
      </c>
      <c r="X891" s="150" t="s">
        <v>1485</v>
      </c>
      <c r="Y891" s="150" t="s">
        <v>1485</v>
      </c>
      <c r="Z891" s="150" t="s">
        <v>1485</v>
      </c>
      <c r="AA891" s="150" t="s">
        <v>1485</v>
      </c>
      <c r="AB891" s="150" t="s">
        <v>21586</v>
      </c>
      <c r="AC891" s="150" t="s">
        <v>21599</v>
      </c>
      <c r="AD891" t="str">
        <f>IFERROR(IF(COUNTIF(C891:L891,"Feed Ingredient")&gt;0,INDEX(ani_diet!U:U,MATCH(M891,ani_diet!E:E,0)),""),"")</f>
        <v>Manihot esculenta Peel</v>
      </c>
      <c r="AE891" s="129" t="str">
        <f>IF(IFERROR(IF(MATCH("Feed Ingredient", AOM[[#This Row],[L1]:[L10]],0)&gt;0, TRUE, FALSE), FALSE)=TRUE,IFERROR(VLOOKUP(M891, ani_diet!D:D, 1, FALSE), "No Match"),FALSE)</f>
        <v>No Match</v>
      </c>
    </row>
    <row r="892" spans="1:31" ht="14.5" x14ac:dyDescent="0.35">
      <c r="A892" s="150" t="s">
        <v>1485</v>
      </c>
      <c r="B892" s="150" t="s">
        <v>21606</v>
      </c>
      <c r="C892" s="150" t="s">
        <v>19447</v>
      </c>
      <c r="D892" s="150" t="s">
        <v>19449</v>
      </c>
      <c r="E892" s="150" t="s">
        <v>19707</v>
      </c>
      <c r="F892" s="150" t="s">
        <v>20565</v>
      </c>
      <c r="G892" s="150" t="s">
        <v>20566</v>
      </c>
      <c r="H892" s="150" t="s">
        <v>20888</v>
      </c>
      <c r="I892" s="150" t="s">
        <v>21566</v>
      </c>
      <c r="J892" s="150" t="s">
        <v>5499</v>
      </c>
      <c r="K892" s="150" t="s">
        <v>21599</v>
      </c>
      <c r="L892" s="150"/>
      <c r="M892" s="150" t="str" cm="1">
        <f t="array" ref="M892">LOOKUP(2,1/(C892:L892&lt;&gt;""),C892:L892)</f>
        <v>Cassava Peel</v>
      </c>
      <c r="N892" s="150" t="s">
        <v>21607</v>
      </c>
      <c r="O892" s="150" t="s">
        <v>1485</v>
      </c>
      <c r="P892" s="150" t="s">
        <v>1485</v>
      </c>
      <c r="Q892" s="150" t="s">
        <v>1485</v>
      </c>
      <c r="R892" s="150" t="s">
        <v>1485</v>
      </c>
      <c r="S892" s="150" t="s">
        <v>1485</v>
      </c>
      <c r="T892" s="150" t="s">
        <v>1485</v>
      </c>
      <c r="U892" s="150" t="s">
        <v>5501</v>
      </c>
      <c r="V892" s="150" t="s">
        <v>21585</v>
      </c>
      <c r="W892" s="150" t="s">
        <v>1485</v>
      </c>
      <c r="X892" s="150" t="s">
        <v>1485</v>
      </c>
      <c r="Y892" s="150" t="s">
        <v>1485</v>
      </c>
      <c r="Z892" s="150" t="s">
        <v>1485</v>
      </c>
      <c r="AA892" s="150" t="s">
        <v>1485</v>
      </c>
      <c r="AB892" s="150" t="s">
        <v>21586</v>
      </c>
      <c r="AC892" s="150" t="s">
        <v>21599</v>
      </c>
      <c r="AD892" t="str">
        <f>IFERROR(IF(COUNTIF(C892:L892,"Feed Ingredient")&gt;0,INDEX(ani_diet!U:U,MATCH(M892,ani_diet!E:E,0)),""),"")</f>
        <v>Manihot esculenta Peel</v>
      </c>
      <c r="AE892" s="129" t="str">
        <f>IF(IFERROR(IF(MATCH("Feed Ingredient", AOM[[#This Row],[L1]:[L10]],0)&gt;0, TRUE, FALSE), FALSE)=TRUE,IFERROR(VLOOKUP(M892, ani_diet!D:D, 1, FALSE), "No Match"),FALSE)</f>
        <v>Cassava Peel</v>
      </c>
    </row>
    <row r="893" spans="1:31" ht="14.5" x14ac:dyDescent="0.35">
      <c r="A893" s="150" t="s">
        <v>1485</v>
      </c>
      <c r="B893" s="150" t="s">
        <v>21608</v>
      </c>
      <c r="C893" s="150" t="s">
        <v>19447</v>
      </c>
      <c r="D893" s="150" t="s">
        <v>19449</v>
      </c>
      <c r="E893" s="150" t="s">
        <v>19707</v>
      </c>
      <c r="F893" s="150" t="s">
        <v>20565</v>
      </c>
      <c r="G893" s="150" t="s">
        <v>20566</v>
      </c>
      <c r="H893" s="150" t="s">
        <v>20888</v>
      </c>
      <c r="I893" s="150" t="s">
        <v>21566</v>
      </c>
      <c r="J893" s="150" t="s">
        <v>5499</v>
      </c>
      <c r="K893" s="150" t="s">
        <v>21609</v>
      </c>
      <c r="L893" s="150"/>
      <c r="M893" s="150" t="str" cm="1">
        <f t="array" ref="M893">LOOKUP(2,1/(C893:L893&lt;&gt;""),C893:L893)</f>
        <v>Cassava Root</v>
      </c>
      <c r="N893" s="150" t="s">
        <v>21610</v>
      </c>
      <c r="O893" s="150" t="s">
        <v>1485</v>
      </c>
      <c r="P893" s="150" t="s">
        <v>1485</v>
      </c>
      <c r="Q893" s="150" t="s">
        <v>1485</v>
      </c>
      <c r="R893" s="150" t="s">
        <v>1485</v>
      </c>
      <c r="S893" s="150" t="s">
        <v>1485</v>
      </c>
      <c r="T893" s="150" t="s">
        <v>1485</v>
      </c>
      <c r="U893" s="150" t="s">
        <v>5501</v>
      </c>
      <c r="V893" s="150" t="s">
        <v>21585</v>
      </c>
      <c r="W893" s="150" t="s">
        <v>1485</v>
      </c>
      <c r="X893" s="150" t="s">
        <v>1485</v>
      </c>
      <c r="Y893" s="150" t="s">
        <v>1485</v>
      </c>
      <c r="Z893" s="150" t="s">
        <v>1485</v>
      </c>
      <c r="AA893" s="150" t="s">
        <v>1485</v>
      </c>
      <c r="AB893" s="150" t="s">
        <v>21586</v>
      </c>
      <c r="AC893" s="150" t="s">
        <v>21599</v>
      </c>
      <c r="AD893" t="str">
        <f>IFERROR(IF(COUNTIF(C893:L893,"Feed Ingredient")&gt;0,INDEX(ani_diet!U:U,MATCH(M893,ani_diet!E:E,0)),""),"")</f>
        <v/>
      </c>
      <c r="AE893" s="129" t="str">
        <f>IF(IFERROR(IF(MATCH("Feed Ingredient", AOM[[#This Row],[L1]:[L10]],0)&gt;0, TRUE, FALSE), FALSE)=TRUE,IFERROR(VLOOKUP(M893, ani_diet!D:D, 1, FALSE), "No Match"),FALSE)</f>
        <v>Cassava Root</v>
      </c>
    </row>
    <row r="894" spans="1:31" ht="14.5" x14ac:dyDescent="0.35">
      <c r="A894" s="150" t="s">
        <v>1485</v>
      </c>
      <c r="B894" s="150" t="s">
        <v>21611</v>
      </c>
      <c r="C894" s="150" t="s">
        <v>19447</v>
      </c>
      <c r="D894" s="150" t="s">
        <v>19449</v>
      </c>
      <c r="E894" s="150" t="s">
        <v>19707</v>
      </c>
      <c r="F894" s="150" t="s">
        <v>20565</v>
      </c>
      <c r="G894" s="150" t="s">
        <v>20566</v>
      </c>
      <c r="H894" s="150" t="s">
        <v>20888</v>
      </c>
      <c r="I894" s="150" t="s">
        <v>21566</v>
      </c>
      <c r="J894" s="150" t="s">
        <v>5499</v>
      </c>
      <c r="K894" s="150" t="s">
        <v>21609</v>
      </c>
      <c r="L894" s="150" t="s">
        <v>21612</v>
      </c>
      <c r="M894" s="150" t="str" cm="1">
        <f t="array" ref="M894">LOOKUP(2,1/(C894:L894&lt;&gt;""),C894:L894)</f>
        <v>Cassava Root Ground</v>
      </c>
      <c r="N894" s="150" t="s">
        <v>21613</v>
      </c>
      <c r="O894" s="150" t="s">
        <v>1485</v>
      </c>
      <c r="P894" s="150" t="s">
        <v>1485</v>
      </c>
      <c r="Q894" s="150" t="s">
        <v>1485</v>
      </c>
      <c r="R894" s="150" t="s">
        <v>1485</v>
      </c>
      <c r="S894" s="150" t="s">
        <v>1485</v>
      </c>
      <c r="T894" s="150" t="s">
        <v>1485</v>
      </c>
      <c r="U894" s="150" t="s">
        <v>5501</v>
      </c>
      <c r="V894" s="150" t="s">
        <v>21585</v>
      </c>
      <c r="W894" s="150" t="s">
        <v>1485</v>
      </c>
      <c r="X894" s="150" t="s">
        <v>1485</v>
      </c>
      <c r="Y894" s="150" t="s">
        <v>1485</v>
      </c>
      <c r="Z894" s="150" t="s">
        <v>1485</v>
      </c>
      <c r="AA894" s="150" t="s">
        <v>1485</v>
      </c>
      <c r="AB894" s="150" t="s">
        <v>21586</v>
      </c>
      <c r="AC894" s="150" t="s">
        <v>21599</v>
      </c>
      <c r="AD894" t="str">
        <f>IFERROR(IF(COUNTIF(C894:L894,"Feed Ingredient")&gt;0,INDEX(ani_diet!U:U,MATCH(M894,ani_diet!E:E,0)),""),"")</f>
        <v>Manihot esculenta Root</v>
      </c>
      <c r="AE894" s="129" t="str">
        <f>IF(IFERROR(IF(MATCH("Feed Ingredient", AOM[[#This Row],[L1]:[L10]],0)&gt;0, TRUE, FALSE), FALSE)=TRUE,IFERROR(VLOOKUP(M894, ani_diet!D:D, 1, FALSE), "No Match"),FALSE)</f>
        <v>No Match</v>
      </c>
    </row>
    <row r="895" spans="1:31" ht="14.5" x14ac:dyDescent="0.35">
      <c r="A895" s="150" t="s">
        <v>1485</v>
      </c>
      <c r="B895" s="150" t="s">
        <v>21614</v>
      </c>
      <c r="C895" s="150" t="s">
        <v>19447</v>
      </c>
      <c r="D895" s="150" t="s">
        <v>19449</v>
      </c>
      <c r="E895" s="150" t="s">
        <v>19707</v>
      </c>
      <c r="F895" s="150" t="s">
        <v>20565</v>
      </c>
      <c r="G895" s="150" t="s">
        <v>20566</v>
      </c>
      <c r="H895" s="150" t="s">
        <v>20888</v>
      </c>
      <c r="I895" s="150" t="s">
        <v>21566</v>
      </c>
      <c r="J895" s="150" t="s">
        <v>5499</v>
      </c>
      <c r="K895" s="150" t="s">
        <v>21615</v>
      </c>
      <c r="L895" s="150"/>
      <c r="M895" s="150" t="str" cm="1">
        <f t="array" ref="M895">LOOKUP(2,1/(C895:L895&lt;&gt;""),C895:L895)</f>
        <v>Cassava Shaft</v>
      </c>
      <c r="N895" s="150" t="s">
        <v>21616</v>
      </c>
      <c r="O895" s="150" t="s">
        <v>1485</v>
      </c>
      <c r="P895" s="150" t="s">
        <v>1485</v>
      </c>
      <c r="Q895" s="150" t="s">
        <v>1485</v>
      </c>
      <c r="R895" s="150" t="s">
        <v>1485</v>
      </c>
      <c r="S895" s="150" t="s">
        <v>1485</v>
      </c>
      <c r="T895" s="150" t="s">
        <v>1485</v>
      </c>
      <c r="U895" s="150" t="s">
        <v>5501</v>
      </c>
      <c r="V895" s="150" t="s">
        <v>21585</v>
      </c>
      <c r="W895" s="150" t="s">
        <v>1485</v>
      </c>
      <c r="X895" s="150" t="s">
        <v>1485</v>
      </c>
      <c r="Y895" s="150" t="s">
        <v>1485</v>
      </c>
      <c r="Z895" s="150" t="s">
        <v>1485</v>
      </c>
      <c r="AA895" s="150" t="s">
        <v>1485</v>
      </c>
      <c r="AB895" s="150" t="s">
        <v>1485</v>
      </c>
      <c r="AC895" s="150" t="s">
        <v>21615</v>
      </c>
      <c r="AD895" t="str">
        <f>IFERROR(IF(COUNTIF(C895:L895,"Feed Ingredient")&gt;0,INDEX(ani_diet!U:U,MATCH(M895,ani_diet!E:E,0)),""),"")</f>
        <v/>
      </c>
      <c r="AE895" s="129" t="str">
        <f>IF(IFERROR(IF(MATCH("Feed Ingredient", AOM[[#This Row],[L1]:[L10]],0)&gt;0, TRUE, FALSE), FALSE)=TRUE,IFERROR(VLOOKUP(M895, ani_diet!D:D, 1, FALSE), "No Match"),FALSE)</f>
        <v>Cassava Shaft</v>
      </c>
    </row>
    <row r="896" spans="1:31" ht="14.5" x14ac:dyDescent="0.35">
      <c r="A896" s="150" t="s">
        <v>1485</v>
      </c>
      <c r="B896" s="150" t="s">
        <v>21617</v>
      </c>
      <c r="C896" s="150" t="s">
        <v>19447</v>
      </c>
      <c r="D896" s="150" t="s">
        <v>19449</v>
      </c>
      <c r="E896" s="150" t="s">
        <v>19707</v>
      </c>
      <c r="F896" s="150" t="s">
        <v>20565</v>
      </c>
      <c r="G896" s="150" t="s">
        <v>20566</v>
      </c>
      <c r="H896" s="150" t="s">
        <v>20888</v>
      </c>
      <c r="I896" s="150" t="s">
        <v>21566</v>
      </c>
      <c r="J896" s="150" t="s">
        <v>5499</v>
      </c>
      <c r="K896" s="150" t="s">
        <v>21615</v>
      </c>
      <c r="L896" s="150" t="s">
        <v>21618</v>
      </c>
      <c r="M896" s="150" t="str" cm="1">
        <f t="array" ref="M896">LOOKUP(2,1/(C896:L896&lt;&gt;""),C896:L896)</f>
        <v>Cassava Shaft Ground</v>
      </c>
      <c r="N896" s="150"/>
      <c r="O896" s="150" t="s">
        <v>1485</v>
      </c>
      <c r="P896" s="150" t="s">
        <v>1485</v>
      </c>
      <c r="Q896" s="150" t="s">
        <v>1485</v>
      </c>
      <c r="R896" s="150" t="s">
        <v>1485</v>
      </c>
      <c r="S896" s="150" t="s">
        <v>1485</v>
      </c>
      <c r="T896" s="150" t="s">
        <v>1485</v>
      </c>
      <c r="U896" s="150" t="s">
        <v>5501</v>
      </c>
      <c r="V896" s="150" t="s">
        <v>21585</v>
      </c>
      <c r="W896" s="150" t="s">
        <v>1485</v>
      </c>
      <c r="X896" s="150" t="s">
        <v>1485</v>
      </c>
      <c r="Y896" s="150" t="s">
        <v>1485</v>
      </c>
      <c r="Z896" s="150" t="s">
        <v>1485</v>
      </c>
      <c r="AA896" s="150" t="s">
        <v>1485</v>
      </c>
      <c r="AB896" s="150" t="s">
        <v>1485</v>
      </c>
      <c r="AC896" s="150" t="s">
        <v>21615</v>
      </c>
      <c r="AD896" t="str">
        <f>IFERROR(IF(COUNTIF(C896:L896,"Feed Ingredient")&gt;0,INDEX(ani_diet!U:U,MATCH(M896,ani_diet!E:E,0)),""),"")</f>
        <v>Manihot esculenta Shaft</v>
      </c>
      <c r="AE896" s="129" t="str">
        <f>IF(IFERROR(IF(MATCH("Feed Ingredient", AOM[[#This Row],[L1]:[L10]],0)&gt;0, TRUE, FALSE), FALSE)=TRUE,IFERROR(VLOOKUP(M896, ani_diet!D:D, 1, FALSE), "No Match"),FALSE)</f>
        <v>No Match</v>
      </c>
    </row>
    <row r="897" spans="1:31" ht="14.5" x14ac:dyDescent="0.35">
      <c r="A897" s="150" t="s">
        <v>1485</v>
      </c>
      <c r="B897" s="150" t="s">
        <v>21619</v>
      </c>
      <c r="C897" s="150" t="s">
        <v>19447</v>
      </c>
      <c r="D897" s="150" t="s">
        <v>19449</v>
      </c>
      <c r="E897" s="150" t="s">
        <v>19707</v>
      </c>
      <c r="F897" s="150" t="s">
        <v>20565</v>
      </c>
      <c r="G897" s="150" t="s">
        <v>20566</v>
      </c>
      <c r="H897" s="150" t="s">
        <v>20888</v>
      </c>
      <c r="I897" s="150" t="s">
        <v>21566</v>
      </c>
      <c r="J897" s="150" t="s">
        <v>5499</v>
      </c>
      <c r="K897" s="150" t="s">
        <v>21620</v>
      </c>
      <c r="L897" s="150"/>
      <c r="M897" s="150" t="str" cm="1">
        <f t="array" ref="M897">LOOKUP(2,1/(C897:L897&lt;&gt;""),C897:L897)</f>
        <v>Cassava Waste</v>
      </c>
      <c r="N897" s="150"/>
      <c r="O897" s="150" t="s">
        <v>1485</v>
      </c>
      <c r="P897" s="150" t="s">
        <v>1485</v>
      </c>
      <c r="Q897" s="150" t="s">
        <v>1485</v>
      </c>
      <c r="R897" s="150" t="s">
        <v>1485</v>
      </c>
      <c r="S897" s="150" t="s">
        <v>1485</v>
      </c>
      <c r="T897" s="150" t="s">
        <v>1485</v>
      </c>
      <c r="U897" s="150" t="s">
        <v>5501</v>
      </c>
      <c r="V897" s="150"/>
      <c r="W897" s="150" t="s">
        <v>1485</v>
      </c>
      <c r="X897" s="150" t="s">
        <v>1485</v>
      </c>
      <c r="Y897" s="150" t="s">
        <v>1485</v>
      </c>
      <c r="Z897" s="150" t="s">
        <v>1485</v>
      </c>
      <c r="AA897" s="150" t="s">
        <v>1485</v>
      </c>
      <c r="AB897" s="150" t="s">
        <v>1485</v>
      </c>
      <c r="AC897" s="150" t="s">
        <v>21615</v>
      </c>
      <c r="AD897" t="str">
        <f>IFERROR(IF(COUNTIF(C897:L897,"Feed Ingredient")&gt;0,INDEX(ani_diet!U:U,MATCH(M897,ani_diet!E:E,0)),""),"")</f>
        <v>Manihot esculenta Waste</v>
      </c>
      <c r="AE897" s="129" t="str">
        <f>IF(IFERROR(IF(MATCH("Feed Ingredient", AOM[[#This Row],[L1]:[L10]],0)&gt;0, TRUE, FALSE), FALSE)=TRUE,IFERROR(VLOOKUP(M897, ani_diet!D:D, 1, FALSE), "No Match"),FALSE)</f>
        <v>Cassava Waste</v>
      </c>
    </row>
    <row r="898" spans="1:31" ht="14.5" x14ac:dyDescent="0.35">
      <c r="A898" s="150" t="s">
        <v>1485</v>
      </c>
      <c r="B898" s="150" t="s">
        <v>21621</v>
      </c>
      <c r="C898" s="150" t="s">
        <v>19447</v>
      </c>
      <c r="D898" s="150" t="s">
        <v>19449</v>
      </c>
      <c r="E898" s="150" t="s">
        <v>19707</v>
      </c>
      <c r="F898" s="150" t="s">
        <v>20565</v>
      </c>
      <c r="G898" s="150" t="s">
        <v>20566</v>
      </c>
      <c r="H898" s="150" t="s">
        <v>20888</v>
      </c>
      <c r="I898" s="150" t="s">
        <v>21566</v>
      </c>
      <c r="J898" s="150" t="s">
        <v>21622</v>
      </c>
      <c r="K898" s="150" t="s">
        <v>1485</v>
      </c>
      <c r="L898" s="150"/>
      <c r="M898" s="150" t="str" cm="1">
        <f t="array" ref="M898">LOOKUP(2,1/(C898:L898&lt;&gt;""),C898:L898)</f>
        <v>Concentrate Cassava Bran Fish Waste</v>
      </c>
      <c r="N898" s="150" t="s">
        <v>21623</v>
      </c>
      <c r="O898" s="150" t="s">
        <v>1485</v>
      </c>
      <c r="P898" s="150" t="s">
        <v>1485</v>
      </c>
      <c r="Q898" s="150" t="s">
        <v>1485</v>
      </c>
      <c r="R898" s="150" t="s">
        <v>1485</v>
      </c>
      <c r="S898" s="150" t="s">
        <v>1485</v>
      </c>
      <c r="T898" s="150" t="s">
        <v>1485</v>
      </c>
      <c r="U898" s="150" t="s">
        <v>5501</v>
      </c>
      <c r="V898" s="150" t="s">
        <v>1485</v>
      </c>
      <c r="W898" s="150" t="s">
        <v>1485</v>
      </c>
      <c r="X898" s="150" t="s">
        <v>1485</v>
      </c>
      <c r="Y898" s="150" t="s">
        <v>1485</v>
      </c>
      <c r="Z898" s="150" t="s">
        <v>1485</v>
      </c>
      <c r="AA898" s="150" t="s">
        <v>1485</v>
      </c>
      <c r="AB898" s="150" t="s">
        <v>1485</v>
      </c>
      <c r="AC898" s="150" t="s">
        <v>21624</v>
      </c>
      <c r="AD898" t="str">
        <f>IFERROR(IF(COUNTIF(C898:L898,"Feed Ingredient")&gt;0,INDEX(ani_diet!U:U,MATCH(M898,ani_diet!E:E,0)),""),"")</f>
        <v/>
      </c>
      <c r="AE898" s="129" t="str">
        <f>IF(IFERROR(IF(MATCH("Feed Ingredient", AOM[[#This Row],[L1]:[L10]],0)&gt;0, TRUE, FALSE), FALSE)=TRUE,IFERROR(VLOOKUP(M898, ani_diet!D:D, 1, FALSE), "No Match"),FALSE)</f>
        <v>No Match</v>
      </c>
    </row>
    <row r="899" spans="1:31" ht="14.5" x14ac:dyDescent="0.35">
      <c r="A899" s="150" t="s">
        <v>1485</v>
      </c>
      <c r="B899" s="150" t="s">
        <v>21625</v>
      </c>
      <c r="C899" s="150" t="s">
        <v>19447</v>
      </c>
      <c r="D899" s="150" t="s">
        <v>19449</v>
      </c>
      <c r="E899" s="150" t="s">
        <v>19707</v>
      </c>
      <c r="F899" s="150" t="s">
        <v>20565</v>
      </c>
      <c r="G899" s="150" t="s">
        <v>20566</v>
      </c>
      <c r="H899" s="150" t="s">
        <v>20888</v>
      </c>
      <c r="I899" s="150" t="s">
        <v>21566</v>
      </c>
      <c r="J899" s="150" t="s">
        <v>5527</v>
      </c>
      <c r="K899" s="150" t="s">
        <v>21626</v>
      </c>
      <c r="L899" s="150"/>
      <c r="M899" s="150" t="str" cm="1">
        <f t="array" ref="M899">LOOKUP(2,1/(C899:L899&lt;&gt;""),C899:L899)</f>
        <v>Potato Hash</v>
      </c>
      <c r="N899" s="150"/>
      <c r="O899" s="150" t="s">
        <v>1485</v>
      </c>
      <c r="P899" s="150" t="s">
        <v>1485</v>
      </c>
      <c r="Q899" s="150" t="s">
        <v>1485</v>
      </c>
      <c r="R899" s="150" t="s">
        <v>1485</v>
      </c>
      <c r="S899" s="150" t="s">
        <v>1485</v>
      </c>
      <c r="T899" s="150" t="s">
        <v>1485</v>
      </c>
      <c r="U899" s="150" t="s">
        <v>5529</v>
      </c>
      <c r="V899" s="150"/>
      <c r="W899" s="150" t="s">
        <v>1485</v>
      </c>
      <c r="X899" s="150" t="s">
        <v>1485</v>
      </c>
      <c r="Y899" s="150" t="s">
        <v>1485</v>
      </c>
      <c r="Z899" s="150" t="s">
        <v>1485</v>
      </c>
      <c r="AA899" s="150" t="s">
        <v>1485</v>
      </c>
      <c r="AB899" s="150" t="s">
        <v>21627</v>
      </c>
      <c r="AC899" s="150"/>
      <c r="AD899" t="str">
        <f>IFERROR(IF(COUNTIF(C899:L899,"Feed Ingredient")&gt;0,INDEX(ani_diet!U:U,MATCH(M899,ani_diet!E:E,0)),""),"")</f>
        <v>Solanum tuberosum</v>
      </c>
      <c r="AE899" s="129" t="str">
        <f>IF(IFERROR(IF(MATCH("Feed Ingredient", AOM[[#This Row],[L1]:[L10]],0)&gt;0, TRUE, FALSE), FALSE)=TRUE,IFERROR(VLOOKUP(M899, ani_diet!D:D, 1, FALSE), "No Match"),FALSE)</f>
        <v>Potato Hash</v>
      </c>
    </row>
    <row r="900" spans="1:31" ht="14.5" x14ac:dyDescent="0.35">
      <c r="A900" s="150" t="s">
        <v>1485</v>
      </c>
      <c r="B900" s="150" t="s">
        <v>21628</v>
      </c>
      <c r="C900" s="150" t="s">
        <v>19447</v>
      </c>
      <c r="D900" s="150" t="s">
        <v>19449</v>
      </c>
      <c r="E900" s="150" t="s">
        <v>19707</v>
      </c>
      <c r="F900" s="150" t="s">
        <v>20565</v>
      </c>
      <c r="G900" s="150" t="s">
        <v>20566</v>
      </c>
      <c r="H900" s="150" t="s">
        <v>20888</v>
      </c>
      <c r="I900" s="150" t="s">
        <v>21566</v>
      </c>
      <c r="J900" s="150" t="s">
        <v>5527</v>
      </c>
      <c r="K900" s="150" t="s">
        <v>21626</v>
      </c>
      <c r="L900" s="150" t="s">
        <v>21629</v>
      </c>
      <c r="M900" s="150" t="str" cm="1">
        <f t="array" ref="M900">LOOKUP(2,1/(C900:L900&lt;&gt;""),C900:L900)</f>
        <v>Potato Hash Ensiled</v>
      </c>
      <c r="N900" s="150"/>
      <c r="O900" s="150" t="s">
        <v>1485</v>
      </c>
      <c r="P900" s="150" t="s">
        <v>1485</v>
      </c>
      <c r="Q900" s="150" t="s">
        <v>1485</v>
      </c>
      <c r="R900" s="150" t="s">
        <v>1485</v>
      </c>
      <c r="S900" s="150" t="s">
        <v>1485</v>
      </c>
      <c r="T900" s="150" t="s">
        <v>1485</v>
      </c>
      <c r="U900" s="150" t="s">
        <v>5529</v>
      </c>
      <c r="V900" s="150"/>
      <c r="W900" s="150" t="s">
        <v>1485</v>
      </c>
      <c r="X900" s="150" t="s">
        <v>1485</v>
      </c>
      <c r="Y900" s="150" t="s">
        <v>1485</v>
      </c>
      <c r="Z900" s="150" t="s">
        <v>1485</v>
      </c>
      <c r="AA900" s="150" t="s">
        <v>1485</v>
      </c>
      <c r="AB900" s="150" t="s">
        <v>21627</v>
      </c>
      <c r="AC900" s="150"/>
      <c r="AD900" t="str">
        <f>IFERROR(IF(COUNTIF(C900:L900,"Feed Ingredient")&gt;0,INDEX(ani_diet!U:U,MATCH(M900,ani_diet!E:E,0)),""),"")</f>
        <v>Solanum tuberosum Hash</v>
      </c>
      <c r="AE900" s="129" t="str">
        <f>IF(IFERROR(IF(MATCH("Feed Ingredient", AOM[[#This Row],[L1]:[L10]],0)&gt;0, TRUE, FALSE), FALSE)=TRUE,IFERROR(VLOOKUP(M900, ani_diet!D:D, 1, FALSE), "No Match"),FALSE)</f>
        <v>No Match</v>
      </c>
    </row>
    <row r="901" spans="1:31" ht="14.5" x14ac:dyDescent="0.35">
      <c r="A901" s="150" t="s">
        <v>1485</v>
      </c>
      <c r="B901" s="150" t="s">
        <v>21630</v>
      </c>
      <c r="C901" s="150" t="s">
        <v>19447</v>
      </c>
      <c r="D901" s="150" t="s">
        <v>19449</v>
      </c>
      <c r="E901" s="150" t="s">
        <v>19707</v>
      </c>
      <c r="F901" s="150" t="s">
        <v>20565</v>
      </c>
      <c r="G901" s="150" t="s">
        <v>20566</v>
      </c>
      <c r="H901" s="150" t="s">
        <v>20888</v>
      </c>
      <c r="I901" s="150" t="s">
        <v>21566</v>
      </c>
      <c r="J901" s="150" t="s">
        <v>5527</v>
      </c>
      <c r="K901" s="150" t="s">
        <v>21631</v>
      </c>
      <c r="L901" s="150"/>
      <c r="M901" s="150" t="str" cm="1">
        <f t="array" ref="M901">LOOKUP(2,1/(C901:L901&lt;&gt;""),C901:L901)</f>
        <v>Potato Processing Waste</v>
      </c>
      <c r="N901" s="150"/>
      <c r="O901" s="150" t="s">
        <v>1485</v>
      </c>
      <c r="P901" s="150" t="s">
        <v>1485</v>
      </c>
      <c r="Q901" s="150" t="s">
        <v>1485</v>
      </c>
      <c r="R901" s="150" t="s">
        <v>1485</v>
      </c>
      <c r="S901" s="150" t="s">
        <v>1485</v>
      </c>
      <c r="T901" s="150" t="s">
        <v>1485</v>
      </c>
      <c r="U901" s="150" t="s">
        <v>5529</v>
      </c>
      <c r="V901" s="150"/>
      <c r="W901" s="150" t="s">
        <v>1485</v>
      </c>
      <c r="X901" s="150" t="s">
        <v>1485</v>
      </c>
      <c r="Y901" s="150" t="s">
        <v>1485</v>
      </c>
      <c r="Z901" s="150" t="s">
        <v>1485</v>
      </c>
      <c r="AA901" s="150" t="s">
        <v>1485</v>
      </c>
      <c r="AB901" s="150" t="s">
        <v>21627</v>
      </c>
      <c r="AC901" s="150"/>
      <c r="AD901" t="str">
        <f>IFERROR(IF(COUNTIF(C901:L901,"Feed Ingredient")&gt;0,INDEX(ani_diet!U:U,MATCH(M901,ani_diet!E:E,0)),""),"")</f>
        <v>Solanum tuberosum Processing Waste</v>
      </c>
      <c r="AE901" s="129" t="str">
        <f>IF(IFERROR(IF(MATCH("Feed Ingredient", AOM[[#This Row],[L1]:[L10]],0)&gt;0, TRUE, FALSE), FALSE)=TRUE,IFERROR(VLOOKUP(M901, ani_diet!D:D, 1, FALSE), "No Match"),FALSE)</f>
        <v>Potato Processing Waste</v>
      </c>
    </row>
    <row r="902" spans="1:31" ht="14.5" x14ac:dyDescent="0.35">
      <c r="A902" s="150" t="s">
        <v>1485</v>
      </c>
      <c r="B902" s="150" t="s">
        <v>21632</v>
      </c>
      <c r="C902" s="150" t="s">
        <v>19447</v>
      </c>
      <c r="D902" s="150" t="s">
        <v>19449</v>
      </c>
      <c r="E902" s="150" t="s">
        <v>19707</v>
      </c>
      <c r="F902" s="150" t="s">
        <v>20565</v>
      </c>
      <c r="G902" s="150" t="s">
        <v>20566</v>
      </c>
      <c r="H902" s="150" t="s">
        <v>20888</v>
      </c>
      <c r="I902" s="150" t="s">
        <v>21566</v>
      </c>
      <c r="J902" s="150" t="s">
        <v>5534</v>
      </c>
      <c r="K902" s="150" t="s">
        <v>21633</v>
      </c>
      <c r="L902" s="150" t="s">
        <v>21634</v>
      </c>
      <c r="M902" s="150" t="str" cm="1">
        <f t="array" ref="M902">LOOKUP(2,1/(C902:L902&lt;&gt;""),C902:L902)</f>
        <v>Sweet Potato Vine Wilted</v>
      </c>
      <c r="N902" s="150"/>
      <c r="O902" s="150" t="s">
        <v>1485</v>
      </c>
      <c r="P902" s="150" t="s">
        <v>1485</v>
      </c>
      <c r="Q902" s="150" t="s">
        <v>1485</v>
      </c>
      <c r="R902" s="150" t="s">
        <v>1485</v>
      </c>
      <c r="S902" s="150" t="s">
        <v>1485</v>
      </c>
      <c r="T902" s="150" t="s">
        <v>1485</v>
      </c>
      <c r="U902" s="150" t="s">
        <v>5536</v>
      </c>
      <c r="V902" s="150"/>
      <c r="W902" s="150" t="s">
        <v>1485</v>
      </c>
      <c r="X902" s="150" t="s">
        <v>1485</v>
      </c>
      <c r="Y902" s="150" t="s">
        <v>1485</v>
      </c>
      <c r="Z902" s="150" t="s">
        <v>1485</v>
      </c>
      <c r="AA902" s="150" t="s">
        <v>1485</v>
      </c>
      <c r="AB902" s="151" t="s">
        <v>21635</v>
      </c>
      <c r="AC902" s="150" t="s">
        <v>21636</v>
      </c>
      <c r="AD902" t="str">
        <f>IFERROR(IF(COUNTIF(C902:L902,"Feed Ingredient")&gt;0,INDEX(ani_diet!U:U,MATCH(M902,ani_diet!E:E,0)),""),"")</f>
        <v>Ipomoea batatas Vine</v>
      </c>
      <c r="AE902" s="129" t="str">
        <f>IF(IFERROR(IF(MATCH("Feed Ingredient", AOM[[#This Row],[L1]:[L10]],0)&gt;0, TRUE, FALSE), FALSE)=TRUE,IFERROR(VLOOKUP(M902, ani_diet!D:D, 1, FALSE), "No Match"),FALSE)</f>
        <v>No Match</v>
      </c>
    </row>
    <row r="903" spans="1:31" ht="14.5" x14ac:dyDescent="0.35">
      <c r="A903" s="150" t="s">
        <v>1485</v>
      </c>
      <c r="B903" s="150" t="s">
        <v>21637</v>
      </c>
      <c r="C903" s="150" t="s">
        <v>19447</v>
      </c>
      <c r="D903" s="150" t="s">
        <v>19449</v>
      </c>
      <c r="E903" s="150" t="s">
        <v>19707</v>
      </c>
      <c r="F903" s="150" t="s">
        <v>20565</v>
      </c>
      <c r="G903" s="150" t="s">
        <v>20566</v>
      </c>
      <c r="H903" s="150" t="s">
        <v>20888</v>
      </c>
      <c r="I903" s="150" t="s">
        <v>21566</v>
      </c>
      <c r="J903" s="150" t="s">
        <v>5534</v>
      </c>
      <c r="K903" s="150" t="s">
        <v>21633</v>
      </c>
      <c r="L903" s="150" t="s">
        <v>21638</v>
      </c>
      <c r="M903" s="150" t="str" cm="1">
        <f t="array" ref="M903">LOOKUP(2,1/(C903:L903&lt;&gt;""),C903:L903)</f>
        <v>Sweet Potato Vine Dried</v>
      </c>
      <c r="N903" s="150"/>
      <c r="O903" s="150" t="s">
        <v>1485</v>
      </c>
      <c r="P903" s="150" t="s">
        <v>1485</v>
      </c>
      <c r="Q903" s="150" t="s">
        <v>1485</v>
      </c>
      <c r="R903" s="150" t="s">
        <v>1485</v>
      </c>
      <c r="S903" s="150" t="s">
        <v>1485</v>
      </c>
      <c r="T903" s="150" t="s">
        <v>1485</v>
      </c>
      <c r="U903" s="150" t="s">
        <v>5536</v>
      </c>
      <c r="V903" s="150"/>
      <c r="W903" s="150" t="s">
        <v>1485</v>
      </c>
      <c r="X903" s="150" t="s">
        <v>1485</v>
      </c>
      <c r="Y903" s="150" t="s">
        <v>1485</v>
      </c>
      <c r="Z903" s="150" t="s">
        <v>1485</v>
      </c>
      <c r="AA903" s="150" t="s">
        <v>1485</v>
      </c>
      <c r="AB903" s="152" t="s">
        <v>21635</v>
      </c>
      <c r="AC903" s="150" t="s">
        <v>21636</v>
      </c>
      <c r="AD903" t="str">
        <f>IFERROR(IF(COUNTIF(C903:L903,"Feed Ingredient")&gt;0,INDEX(ani_diet!U:U,MATCH(M903,ani_diet!E:E,0)),""),"")</f>
        <v>Ipomoea batatas</v>
      </c>
      <c r="AE903" s="129" t="str">
        <f>IF(IFERROR(IF(MATCH("Feed Ingredient", AOM[[#This Row],[L1]:[L10]],0)&gt;0, TRUE, FALSE), FALSE)=TRUE,IFERROR(VLOOKUP(M903, ani_diet!D:D, 1, FALSE), "No Match"),FALSE)</f>
        <v>No Match</v>
      </c>
    </row>
    <row r="904" spans="1:31" ht="14.5" x14ac:dyDescent="0.35">
      <c r="A904" s="150" t="s">
        <v>1485</v>
      </c>
      <c r="B904" s="150" t="s">
        <v>21639</v>
      </c>
      <c r="C904" s="150" t="s">
        <v>19447</v>
      </c>
      <c r="D904" s="150" t="s">
        <v>19449</v>
      </c>
      <c r="E904" s="150" t="s">
        <v>19707</v>
      </c>
      <c r="F904" s="150" t="s">
        <v>20565</v>
      </c>
      <c r="G904" s="150" t="s">
        <v>20566</v>
      </c>
      <c r="H904" s="150" t="s">
        <v>20888</v>
      </c>
      <c r="I904" s="150" t="s">
        <v>21566</v>
      </c>
      <c r="J904" s="150" t="s">
        <v>5534</v>
      </c>
      <c r="K904" s="150" t="s">
        <v>21633</v>
      </c>
      <c r="L904" s="150" t="s">
        <v>21640</v>
      </c>
      <c r="M904" s="150" t="str" cm="1">
        <f t="array" ref="M904">LOOKUP(2,1/(C904:L904&lt;&gt;""),C904:L904)</f>
        <v>Sweet Potato Vine Ensiled Wilted</v>
      </c>
      <c r="N904" s="150"/>
      <c r="O904" s="150" t="s">
        <v>1485</v>
      </c>
      <c r="P904" s="150" t="s">
        <v>1485</v>
      </c>
      <c r="Q904" s="150" t="s">
        <v>1485</v>
      </c>
      <c r="R904" s="150" t="s">
        <v>1485</v>
      </c>
      <c r="S904" s="150" t="s">
        <v>1485</v>
      </c>
      <c r="T904" s="150" t="s">
        <v>1485</v>
      </c>
      <c r="U904" s="150" t="s">
        <v>5536</v>
      </c>
      <c r="V904" s="150"/>
      <c r="W904" s="150" t="s">
        <v>1485</v>
      </c>
      <c r="X904" s="150" t="s">
        <v>1485</v>
      </c>
      <c r="Y904" s="150" t="s">
        <v>1485</v>
      </c>
      <c r="Z904" s="150" t="s">
        <v>1485</v>
      </c>
      <c r="AA904" s="150" t="s">
        <v>1485</v>
      </c>
      <c r="AB904" s="152" t="s">
        <v>21635</v>
      </c>
      <c r="AC904" s="150" t="s">
        <v>21636</v>
      </c>
      <c r="AD904" t="str">
        <f>IFERROR(IF(COUNTIF(C904:L904,"Feed Ingredient")&gt;0,INDEX(ani_diet!U:U,MATCH(M904,ani_diet!E:E,0)),""),"")</f>
        <v>Ipomoea batatas Vine</v>
      </c>
      <c r="AE904" s="129" t="str">
        <f>IF(IFERROR(IF(MATCH("Feed Ingredient", AOM[[#This Row],[L1]:[L10]],0)&gt;0, TRUE, FALSE), FALSE)=TRUE,IFERROR(VLOOKUP(M904, ani_diet!D:D, 1, FALSE), "No Match"),FALSE)</f>
        <v>No Match</v>
      </c>
    </row>
    <row r="905" spans="1:31" ht="14.5" x14ac:dyDescent="0.35">
      <c r="A905" s="150" t="s">
        <v>1485</v>
      </c>
      <c r="B905" s="150" t="s">
        <v>21641</v>
      </c>
      <c r="C905" s="150" t="s">
        <v>19447</v>
      </c>
      <c r="D905" s="150" t="s">
        <v>19449</v>
      </c>
      <c r="E905" s="150" t="s">
        <v>19707</v>
      </c>
      <c r="F905" s="150" t="s">
        <v>20565</v>
      </c>
      <c r="G905" s="150" t="s">
        <v>20566</v>
      </c>
      <c r="H905" s="150" t="s">
        <v>20888</v>
      </c>
      <c r="I905" s="150" t="s">
        <v>21566</v>
      </c>
      <c r="J905" s="150" t="s">
        <v>5534</v>
      </c>
      <c r="K905" s="150" t="s">
        <v>21633</v>
      </c>
      <c r="L905" s="150"/>
      <c r="M905" s="150" t="str" cm="1">
        <f t="array" ref="M905">LOOKUP(2,1/(C905:L905&lt;&gt;""),C905:L905)</f>
        <v>Sweet Potato Vine</v>
      </c>
      <c r="N905" s="150"/>
      <c r="O905" s="150" t="s">
        <v>1485</v>
      </c>
      <c r="P905" s="150" t="s">
        <v>1485</v>
      </c>
      <c r="Q905" s="150" t="s">
        <v>1485</v>
      </c>
      <c r="R905" s="150" t="s">
        <v>1485</v>
      </c>
      <c r="S905" s="150" t="s">
        <v>1485</v>
      </c>
      <c r="T905" s="150" t="s">
        <v>1485</v>
      </c>
      <c r="U905" s="150" t="s">
        <v>5536</v>
      </c>
      <c r="V905" s="150"/>
      <c r="W905" s="150" t="s">
        <v>1485</v>
      </c>
      <c r="X905" s="150" t="s">
        <v>1485</v>
      </c>
      <c r="Y905" s="150" t="s">
        <v>1485</v>
      </c>
      <c r="Z905" s="150" t="s">
        <v>1485</v>
      </c>
      <c r="AA905" s="150" t="s">
        <v>1485</v>
      </c>
      <c r="AB905" s="150" t="s">
        <v>21635</v>
      </c>
      <c r="AC905" s="150" t="s">
        <v>21636</v>
      </c>
      <c r="AD905" t="str">
        <f>IFERROR(IF(COUNTIF(C905:L905,"Feed Ingredient")&gt;0,INDEX(ani_diet!U:U,MATCH(M905,ani_diet!E:E,0)),""),"")</f>
        <v>Ipomoea batatas Vine</v>
      </c>
      <c r="AE905" s="129" t="str">
        <f>IF(IFERROR(IF(MATCH("Feed Ingredient", AOM[[#This Row],[L1]:[L10]],0)&gt;0, TRUE, FALSE), FALSE)=TRUE,IFERROR(VLOOKUP(M905, ani_diet!D:D, 1, FALSE), "No Match"),FALSE)</f>
        <v>Sweet Potato Vine</v>
      </c>
    </row>
    <row r="906" spans="1:31" ht="14.5" x14ac:dyDescent="0.35">
      <c r="A906" s="150" t="s">
        <v>1485</v>
      </c>
      <c r="B906" s="150" t="s">
        <v>21642</v>
      </c>
      <c r="C906" s="150" t="s">
        <v>19447</v>
      </c>
      <c r="D906" s="150" t="s">
        <v>19449</v>
      </c>
      <c r="E906" s="150" t="s">
        <v>19707</v>
      </c>
      <c r="F906" s="150" t="s">
        <v>20565</v>
      </c>
      <c r="G906" s="150" t="s">
        <v>20566</v>
      </c>
      <c r="H906" s="150" t="s">
        <v>20888</v>
      </c>
      <c r="I906" s="150" t="s">
        <v>21566</v>
      </c>
      <c r="J906" s="150" t="s">
        <v>5543</v>
      </c>
      <c r="K906" s="150" t="s">
        <v>21643</v>
      </c>
      <c r="L906" s="150" t="s">
        <v>21644</v>
      </c>
      <c r="M906" s="150" t="str" cm="1">
        <f t="array" ref="M906">LOOKUP(2,1/(C906:L906&lt;&gt;""),C906:L906)</f>
        <v>Taro Leaves Boiled Dried</v>
      </c>
      <c r="N906" s="150"/>
      <c r="O906" s="150" t="s">
        <v>1485</v>
      </c>
      <c r="P906" s="150" t="s">
        <v>1485</v>
      </c>
      <c r="Q906" s="150" t="s">
        <v>1485</v>
      </c>
      <c r="R906" s="150" t="s">
        <v>1485</v>
      </c>
      <c r="S906" s="150" t="s">
        <v>1485</v>
      </c>
      <c r="T906" s="150" t="s">
        <v>1485</v>
      </c>
      <c r="U906" s="150" t="s">
        <v>5545</v>
      </c>
      <c r="V906" s="150"/>
      <c r="W906" s="150" t="s">
        <v>1485</v>
      </c>
      <c r="X906" s="150" t="s">
        <v>1485</v>
      </c>
      <c r="Y906" s="150" t="s">
        <v>1485</v>
      </c>
      <c r="Z906" s="150" t="s">
        <v>1485</v>
      </c>
      <c r="AA906" s="150" t="s">
        <v>1485</v>
      </c>
      <c r="AB906" s="150" t="s">
        <v>21645</v>
      </c>
      <c r="AC906" s="150" t="s">
        <v>21636</v>
      </c>
      <c r="AD906" t="str">
        <f>IFERROR(IF(COUNTIF(C906:L906,"Feed Ingredient")&gt;0,INDEX(ani_diet!U:U,MATCH(M906,ani_diet!E:E,0)),""),"")</f>
        <v>Colocasia esculenta Leaves</v>
      </c>
      <c r="AE906" s="129" t="str">
        <f>IF(IFERROR(IF(MATCH("Feed Ingredient", AOM[[#This Row],[L1]:[L10]],0)&gt;0, TRUE, FALSE), FALSE)=TRUE,IFERROR(VLOOKUP(M906, ani_diet!D:D, 1, FALSE), "No Match"),FALSE)</f>
        <v>No Match</v>
      </c>
    </row>
    <row r="907" spans="1:31" ht="14.5" x14ac:dyDescent="0.35">
      <c r="A907" s="150" t="s">
        <v>1485</v>
      </c>
      <c r="B907" s="150" t="s">
        <v>21646</v>
      </c>
      <c r="C907" s="150" t="s">
        <v>19447</v>
      </c>
      <c r="D907" s="150" t="s">
        <v>19449</v>
      </c>
      <c r="E907" s="150" t="s">
        <v>19707</v>
      </c>
      <c r="F907" s="150" t="s">
        <v>20565</v>
      </c>
      <c r="G907" s="150" t="s">
        <v>20566</v>
      </c>
      <c r="H907" s="150" t="s">
        <v>20888</v>
      </c>
      <c r="I907" s="150" t="s">
        <v>21566</v>
      </c>
      <c r="J907" s="150" t="s">
        <v>5543</v>
      </c>
      <c r="K907" s="150" t="s">
        <v>21643</v>
      </c>
      <c r="L907" s="150"/>
      <c r="M907" s="150" t="str" cm="1">
        <f t="array" ref="M907">LOOKUP(2,1/(C907:L907&lt;&gt;""),C907:L907)</f>
        <v>Taro Leaves</v>
      </c>
      <c r="N907" s="150"/>
      <c r="O907" s="150" t="s">
        <v>1485</v>
      </c>
      <c r="P907" s="150" t="s">
        <v>1485</v>
      </c>
      <c r="Q907" s="150" t="s">
        <v>1485</v>
      </c>
      <c r="R907" s="150" t="s">
        <v>1485</v>
      </c>
      <c r="S907" s="150" t="s">
        <v>1485</v>
      </c>
      <c r="T907" s="150" t="s">
        <v>1485</v>
      </c>
      <c r="U907" s="150" t="s">
        <v>5545</v>
      </c>
      <c r="V907" s="150"/>
      <c r="W907" s="150" t="s">
        <v>1485</v>
      </c>
      <c r="X907" s="150" t="s">
        <v>1485</v>
      </c>
      <c r="Y907" s="150" t="s">
        <v>1485</v>
      </c>
      <c r="Z907" s="150" t="s">
        <v>1485</v>
      </c>
      <c r="AA907" s="150" t="s">
        <v>1485</v>
      </c>
      <c r="AB907" s="150" t="s">
        <v>21645</v>
      </c>
      <c r="AC907" s="150" t="s">
        <v>21636</v>
      </c>
      <c r="AD907" t="str">
        <f>IFERROR(IF(COUNTIF(C907:L907,"Feed Ingredient")&gt;0,INDEX(ani_diet!U:U,MATCH(M907,ani_diet!E:E,0)),""),"")</f>
        <v>Colocasia esculenta Leaves</v>
      </c>
      <c r="AE907" s="129" t="str">
        <f>IF(IFERROR(IF(MATCH("Feed Ingredient", AOM[[#This Row],[L1]:[L10]],0)&gt;0, TRUE, FALSE), FALSE)=TRUE,IFERROR(VLOOKUP(M907, ani_diet!D:D, 1, FALSE), "No Match"),FALSE)</f>
        <v>Taro Leaves</v>
      </c>
    </row>
    <row r="908" spans="1:31" ht="14.5" x14ac:dyDescent="0.35">
      <c r="A908" s="150" t="s">
        <v>1485</v>
      </c>
      <c r="B908" s="150" t="s">
        <v>21647</v>
      </c>
      <c r="C908" s="150" t="s">
        <v>19447</v>
      </c>
      <c r="D908" s="150" t="s">
        <v>19449</v>
      </c>
      <c r="E908" s="150" t="s">
        <v>19707</v>
      </c>
      <c r="F908" s="150" t="s">
        <v>20565</v>
      </c>
      <c r="G908" s="150" t="s">
        <v>20566</v>
      </c>
      <c r="H908" s="150" t="s">
        <v>20888</v>
      </c>
      <c r="I908" s="150" t="s">
        <v>21566</v>
      </c>
      <c r="J908" s="150" t="s">
        <v>5565</v>
      </c>
      <c r="K908" s="150" t="s">
        <v>21636</v>
      </c>
      <c r="L908" s="150" t="s">
        <v>21648</v>
      </c>
      <c r="M908" s="150" t="str" cm="1">
        <f t="array" ref="M908">LOOKUP(2,1/(C908:L908&lt;&gt;""),C908:L908)</f>
        <v>Yam Peels Dried</v>
      </c>
      <c r="N908" s="150"/>
      <c r="O908" s="150" t="s">
        <v>1485</v>
      </c>
      <c r="P908" s="150" t="s">
        <v>1485</v>
      </c>
      <c r="Q908" s="150" t="s">
        <v>1485</v>
      </c>
      <c r="R908" s="150" t="s">
        <v>1485</v>
      </c>
      <c r="S908" s="150" t="s">
        <v>1485</v>
      </c>
      <c r="T908" s="150" t="s">
        <v>1485</v>
      </c>
      <c r="U908" s="150" t="s">
        <v>21649</v>
      </c>
      <c r="V908" s="150" t="s">
        <v>21650</v>
      </c>
      <c r="W908" s="150" t="s">
        <v>1485</v>
      </c>
      <c r="X908" s="150" t="s">
        <v>1485</v>
      </c>
      <c r="Y908" s="150" t="s">
        <v>1485</v>
      </c>
      <c r="Z908" s="150" t="s">
        <v>1485</v>
      </c>
      <c r="AA908" s="150" t="s">
        <v>1485</v>
      </c>
      <c r="AB908" s="150" t="s">
        <v>1485</v>
      </c>
      <c r="AC908" s="150" t="s">
        <v>21636</v>
      </c>
      <c r="AD908" t="str">
        <f>IFERROR(IF(COUNTIF(C908:L908,"Feed Ingredient")&gt;0,INDEX(ani_diet!U:U,MATCH(M908,ani_diet!E:E,0)),""),"")</f>
        <v>Dioscorea Peels</v>
      </c>
      <c r="AE908" s="129" t="str">
        <f>IF(IFERROR(IF(MATCH("Feed Ingredient", AOM[[#This Row],[L1]:[L10]],0)&gt;0, TRUE, FALSE), FALSE)=TRUE,IFERROR(VLOOKUP(M908, ani_diet!D:D, 1, FALSE), "No Match"),FALSE)</f>
        <v>No Match</v>
      </c>
    </row>
    <row r="909" spans="1:31" ht="14.5" x14ac:dyDescent="0.35">
      <c r="A909" s="150" t="s">
        <v>1485</v>
      </c>
      <c r="B909" s="150" t="s">
        <v>21651</v>
      </c>
      <c r="C909" s="150" t="s">
        <v>19447</v>
      </c>
      <c r="D909" s="150" t="s">
        <v>19449</v>
      </c>
      <c r="E909" s="150" t="s">
        <v>19707</v>
      </c>
      <c r="F909" s="150" t="s">
        <v>20565</v>
      </c>
      <c r="G909" s="150" t="s">
        <v>20566</v>
      </c>
      <c r="H909" s="150" t="s">
        <v>20888</v>
      </c>
      <c r="I909" s="150" t="s">
        <v>21566</v>
      </c>
      <c r="J909" s="150" t="s">
        <v>5565</v>
      </c>
      <c r="K909" s="150" t="s">
        <v>21636</v>
      </c>
      <c r="L909" s="150" t="s">
        <v>21652</v>
      </c>
      <c r="M909" s="150" t="str" cm="1">
        <f t="array" ref="M909">LOOKUP(2,1/(C909:L909&lt;&gt;""),C909:L909)</f>
        <v>Yam Peels Dried Ground</v>
      </c>
      <c r="N909" s="150"/>
      <c r="O909" s="150" t="s">
        <v>1485</v>
      </c>
      <c r="P909" s="150" t="s">
        <v>1485</v>
      </c>
      <c r="Q909" s="150" t="s">
        <v>1485</v>
      </c>
      <c r="R909" s="150" t="s">
        <v>1485</v>
      </c>
      <c r="S909" s="150" t="s">
        <v>1485</v>
      </c>
      <c r="T909" s="150" t="s">
        <v>1485</v>
      </c>
      <c r="U909" s="150" t="s">
        <v>21649</v>
      </c>
      <c r="V909" s="150" t="s">
        <v>21650</v>
      </c>
      <c r="W909" s="150" t="s">
        <v>1485</v>
      </c>
      <c r="X909" s="150" t="s">
        <v>1485</v>
      </c>
      <c r="Y909" s="150" t="s">
        <v>1485</v>
      </c>
      <c r="Z909" s="150" t="s">
        <v>1485</v>
      </c>
      <c r="AA909" s="150" t="s">
        <v>1485</v>
      </c>
      <c r="AB909" s="150" t="s">
        <v>1485</v>
      </c>
      <c r="AC909" s="150" t="s">
        <v>21636</v>
      </c>
      <c r="AD909" t="str">
        <f>IFERROR(IF(COUNTIF(C909:L909,"Feed Ingredient")&gt;0,INDEX(ani_diet!U:U,MATCH(M909,ani_diet!E:E,0)),""),"")</f>
        <v>Dioscorea Peels</v>
      </c>
      <c r="AE909" s="129" t="str">
        <f>IF(IFERROR(IF(MATCH("Feed Ingredient", AOM[[#This Row],[L1]:[L10]],0)&gt;0, TRUE, FALSE), FALSE)=TRUE,IFERROR(VLOOKUP(M909, ani_diet!D:D, 1, FALSE), "No Match"),FALSE)</f>
        <v>No Match</v>
      </c>
    </row>
    <row r="910" spans="1:31" ht="14.5" x14ac:dyDescent="0.35">
      <c r="A910" s="150" t="s">
        <v>1485</v>
      </c>
      <c r="B910" s="150" t="s">
        <v>21653</v>
      </c>
      <c r="C910" s="150" t="s">
        <v>19447</v>
      </c>
      <c r="D910" s="150" t="s">
        <v>19449</v>
      </c>
      <c r="E910" s="150" t="s">
        <v>19707</v>
      </c>
      <c r="F910" s="150" t="s">
        <v>20565</v>
      </c>
      <c r="G910" s="150" t="s">
        <v>20566</v>
      </c>
      <c r="H910" s="150" t="s">
        <v>20888</v>
      </c>
      <c r="I910" s="150" t="s">
        <v>21566</v>
      </c>
      <c r="J910" s="150" t="s">
        <v>5565</v>
      </c>
      <c r="K910" s="150" t="s">
        <v>21636</v>
      </c>
      <c r="L910" s="150"/>
      <c r="M910" s="150" t="str" cm="1">
        <f t="array" ref="M910">LOOKUP(2,1/(C910:L910&lt;&gt;""),C910:L910)</f>
        <v>Yam Peels</v>
      </c>
      <c r="N910" s="150" t="s">
        <v>21654</v>
      </c>
      <c r="O910" s="150" t="s">
        <v>1485</v>
      </c>
      <c r="P910" s="150" t="s">
        <v>1485</v>
      </c>
      <c r="Q910" s="150" t="s">
        <v>1485</v>
      </c>
      <c r="R910" s="150" t="s">
        <v>1485</v>
      </c>
      <c r="S910" s="150" t="s">
        <v>1485</v>
      </c>
      <c r="T910" s="150" t="s">
        <v>1485</v>
      </c>
      <c r="U910" s="150" t="s">
        <v>21649</v>
      </c>
      <c r="V910" s="150" t="s">
        <v>21650</v>
      </c>
      <c r="W910" s="150" t="s">
        <v>1485</v>
      </c>
      <c r="X910" s="150" t="s">
        <v>1485</v>
      </c>
      <c r="Y910" s="150" t="s">
        <v>1485</v>
      </c>
      <c r="Z910" s="150" t="s">
        <v>1485</v>
      </c>
      <c r="AA910" s="150" t="s">
        <v>1485</v>
      </c>
      <c r="AB910" s="150" t="s">
        <v>1485</v>
      </c>
      <c r="AC910" s="150" t="s">
        <v>21636</v>
      </c>
      <c r="AD910" t="str">
        <f>IFERROR(IF(COUNTIF(C910:L910,"Feed Ingredient")&gt;0,INDEX(ani_diet!U:U,MATCH(M910,ani_diet!E:E,0)),""),"")</f>
        <v>Dioscorea Peels</v>
      </c>
      <c r="AE910" s="129" t="str">
        <f>IF(IFERROR(IF(MATCH("Feed Ingredient", AOM[[#This Row],[L1]:[L10]],0)&gt;0, TRUE, FALSE), FALSE)=TRUE,IFERROR(VLOOKUP(M910, ani_diet!D:D, 1, FALSE), "No Match"),FALSE)</f>
        <v>Yam Peels</v>
      </c>
    </row>
    <row r="911" spans="1:31" ht="14.5" x14ac:dyDescent="0.35">
      <c r="A911" s="150" t="s">
        <v>1485</v>
      </c>
      <c r="B911" s="150" t="s">
        <v>21655</v>
      </c>
      <c r="C911" s="150" t="s">
        <v>19447</v>
      </c>
      <c r="D911" s="150" t="s">
        <v>19449</v>
      </c>
      <c r="E911" s="150" t="s">
        <v>19707</v>
      </c>
      <c r="F911" s="150" t="s">
        <v>20565</v>
      </c>
      <c r="G911" s="150" t="s">
        <v>20566</v>
      </c>
      <c r="H911" s="150" t="s">
        <v>20888</v>
      </c>
      <c r="I911" s="150" t="s">
        <v>21656</v>
      </c>
      <c r="J911" s="150" t="s">
        <v>1485</v>
      </c>
      <c r="K911" s="150" t="s">
        <v>1485</v>
      </c>
      <c r="L911" s="150"/>
      <c r="M911" s="150" t="str" cm="1">
        <f t="array" ref="M911">LOOKUP(2,1/(C911:L911&lt;&gt;""),C911:L911)</f>
        <v>Sugar Processing ByProducts</v>
      </c>
      <c r="N911" s="150" t="s">
        <v>1485</v>
      </c>
      <c r="O911" s="150" t="s">
        <v>1485</v>
      </c>
      <c r="P911" s="150" t="s">
        <v>1485</v>
      </c>
      <c r="Q911" s="150" t="s">
        <v>1485</v>
      </c>
      <c r="R911" s="150" t="s">
        <v>1485</v>
      </c>
      <c r="S911" s="150" t="s">
        <v>1485</v>
      </c>
      <c r="T911" s="150" t="s">
        <v>1485</v>
      </c>
      <c r="U911" s="150"/>
      <c r="V911" s="150" t="s">
        <v>1485</v>
      </c>
      <c r="W911" s="150" t="s">
        <v>1485</v>
      </c>
      <c r="X911" s="150" t="s">
        <v>1485</v>
      </c>
      <c r="Y911" s="150" t="s">
        <v>1485</v>
      </c>
      <c r="Z911" s="150" t="s">
        <v>1485</v>
      </c>
      <c r="AA911" s="150" t="s">
        <v>1485</v>
      </c>
      <c r="AB911" s="150" t="s">
        <v>1485</v>
      </c>
      <c r="AC911" s="150" t="s">
        <v>1485</v>
      </c>
      <c r="AD911" t="str">
        <f>IFERROR(IF(COUNTIF(C911:L911,"Feed Ingredient")&gt;0,INDEX(ani_diet!U:U,MATCH(M911,ani_diet!E:E,0)),""),"")</f>
        <v/>
      </c>
      <c r="AE911" s="129" t="str">
        <f>IF(IFERROR(IF(MATCH("Feed Ingredient", AOM[[#This Row],[L1]:[L10]],0)&gt;0, TRUE, FALSE), FALSE)=TRUE,IFERROR(VLOOKUP(M911, ani_diet!D:D, 1, FALSE), "No Match"),FALSE)</f>
        <v>No Match</v>
      </c>
    </row>
    <row r="912" spans="1:31" ht="14.5" x14ac:dyDescent="0.35">
      <c r="A912" s="150" t="s">
        <v>1485</v>
      </c>
      <c r="B912" s="150" t="s">
        <v>21657</v>
      </c>
      <c r="C912" s="150" t="s">
        <v>19447</v>
      </c>
      <c r="D912" s="150" t="s">
        <v>19449</v>
      </c>
      <c r="E912" s="150" t="s">
        <v>19707</v>
      </c>
      <c r="F912" s="150" t="s">
        <v>20565</v>
      </c>
      <c r="G912" s="150" t="s">
        <v>20566</v>
      </c>
      <c r="H912" s="150" t="s">
        <v>20888</v>
      </c>
      <c r="I912" s="150" t="s">
        <v>21656</v>
      </c>
      <c r="J912" s="150" t="s">
        <v>3706</v>
      </c>
      <c r="K912" s="150" t="s">
        <v>21658</v>
      </c>
      <c r="L912" s="150"/>
      <c r="M912" s="150" t="str" cm="1">
        <f t="array" ref="M912">LOOKUP(2,1/(C912:L912&lt;&gt;""),C912:L912)</f>
        <v>Sugar Beet Molasses</v>
      </c>
      <c r="N912" s="150"/>
      <c r="O912" s="150" t="s">
        <v>1485</v>
      </c>
      <c r="P912" s="150" t="s">
        <v>1485</v>
      </c>
      <c r="Q912" s="150" t="s">
        <v>1485</v>
      </c>
      <c r="R912" s="150" t="s">
        <v>1485</v>
      </c>
      <c r="S912" s="150" t="s">
        <v>21659</v>
      </c>
      <c r="T912" s="150" t="s">
        <v>1485</v>
      </c>
      <c r="U912" s="150" t="s">
        <v>21660</v>
      </c>
      <c r="V912" s="150" t="s">
        <v>21661</v>
      </c>
      <c r="W912" s="150" t="s">
        <v>1485</v>
      </c>
      <c r="X912" s="150" t="s">
        <v>1485</v>
      </c>
      <c r="Y912" s="150" t="s">
        <v>1485</v>
      </c>
      <c r="Z912" s="150" t="s">
        <v>1485</v>
      </c>
      <c r="AA912" s="150" t="s">
        <v>1485</v>
      </c>
      <c r="AB912" s="150"/>
      <c r="AC912" s="150"/>
      <c r="AD912" t="str">
        <f>IFERROR(IF(COUNTIF(C912:L912,"Feed Ingredient")&gt;0,INDEX(ani_diet!U:U,MATCH(M912,ani_diet!E:E,0)),""),"")</f>
        <v>Beta vulgaris subsp. vulgaris Molasses</v>
      </c>
      <c r="AE912" s="129" t="str">
        <f>IF(IFERROR(IF(MATCH("Feed Ingredient", AOM[[#This Row],[L1]:[L10]],0)&gt;0, TRUE, FALSE), FALSE)=TRUE,IFERROR(VLOOKUP(M912, ani_diet!D:D, 1, FALSE), "No Match"),FALSE)</f>
        <v>Sugar Beet Molasses</v>
      </c>
    </row>
    <row r="913" spans="1:31" ht="14.5" x14ac:dyDescent="0.35">
      <c r="A913" s="150"/>
      <c r="B913" s="150" t="s">
        <v>21662</v>
      </c>
      <c r="C913" s="150" t="s">
        <v>19447</v>
      </c>
      <c r="D913" s="150" t="s">
        <v>19449</v>
      </c>
      <c r="E913" s="150" t="s">
        <v>19707</v>
      </c>
      <c r="F913" s="150" t="s">
        <v>20565</v>
      </c>
      <c r="G913" s="150" t="s">
        <v>20566</v>
      </c>
      <c r="H913" s="150" t="s">
        <v>20888</v>
      </c>
      <c r="I913" s="150" t="s">
        <v>21656</v>
      </c>
      <c r="J913" s="150" t="s">
        <v>3706</v>
      </c>
      <c r="K913" s="150" t="s">
        <v>21663</v>
      </c>
      <c r="L913" s="150"/>
      <c r="M913" s="150" t="str" cm="1">
        <f t="array" ref="M913">LOOKUP(2,1/(C913:L913&lt;&gt;""),C913:L913)</f>
        <v>Sugar Beet Pulp</v>
      </c>
      <c r="N913" s="150"/>
      <c r="O913" s="150" t="s">
        <v>1485</v>
      </c>
      <c r="P913" s="150" t="s">
        <v>1485</v>
      </c>
      <c r="Q913" s="150" t="s">
        <v>1485</v>
      </c>
      <c r="R913" s="150" t="s">
        <v>1485</v>
      </c>
      <c r="S913" s="150" t="s">
        <v>21659</v>
      </c>
      <c r="T913" s="150" t="s">
        <v>1485</v>
      </c>
      <c r="U913" s="150" t="s">
        <v>21660</v>
      </c>
      <c r="V913" s="150" t="s">
        <v>21661</v>
      </c>
      <c r="W913" s="150" t="s">
        <v>1485</v>
      </c>
      <c r="X913" s="150" t="s">
        <v>1485</v>
      </c>
      <c r="Y913" s="150" t="s">
        <v>1485</v>
      </c>
      <c r="Z913" s="150" t="s">
        <v>1485</v>
      </c>
      <c r="AA913" s="150" t="s">
        <v>1485</v>
      </c>
      <c r="AB913" s="150"/>
      <c r="AC913" s="150"/>
      <c r="AD913" t="str">
        <f>IFERROR(IF(COUNTIF(C913:L913,"Feed Ingredient")&gt;0,INDEX(ani_diet!U:U,MATCH(M913,ani_diet!E:E,0)),""),"")</f>
        <v>Beta vulgaris subsp. vulgaris Pulp</v>
      </c>
      <c r="AE913" s="129" t="str">
        <f>IF(IFERROR(IF(MATCH("Feed Ingredient", AOM[[#This Row],[L1]:[L10]],0)&gt;0, TRUE, FALSE), FALSE)=TRUE,IFERROR(VLOOKUP(M913, ani_diet!D:D, 1, FALSE), "No Match"),FALSE)</f>
        <v>Sugar Beet Pulp</v>
      </c>
    </row>
    <row r="914" spans="1:31" ht="14.5" x14ac:dyDescent="0.35">
      <c r="A914" s="150" t="s">
        <v>1485</v>
      </c>
      <c r="B914" s="150" t="s">
        <v>21664</v>
      </c>
      <c r="C914" s="150" t="s">
        <v>19447</v>
      </c>
      <c r="D914" s="150" t="s">
        <v>19449</v>
      </c>
      <c r="E914" s="150" t="s">
        <v>19707</v>
      </c>
      <c r="F914" s="150" t="s">
        <v>20565</v>
      </c>
      <c r="G914" s="150" t="s">
        <v>20566</v>
      </c>
      <c r="H914" s="150" t="s">
        <v>20888</v>
      </c>
      <c r="I914" s="150" t="s">
        <v>21656</v>
      </c>
      <c r="J914" s="150" t="s">
        <v>18765</v>
      </c>
      <c r="K914" s="150" t="s">
        <v>21665</v>
      </c>
      <c r="L914" s="150"/>
      <c r="M914" s="150" t="str" cm="1">
        <f t="array" ref="M914">LOOKUP(2,1/(C914:L914&lt;&gt;""),C914:L914)</f>
        <v>Sugarcane Molasses</v>
      </c>
      <c r="N914" s="150" t="s">
        <v>21666</v>
      </c>
      <c r="O914" s="150" t="s">
        <v>1485</v>
      </c>
      <c r="P914" s="150" t="s">
        <v>1485</v>
      </c>
      <c r="Q914" s="150" t="s">
        <v>1485</v>
      </c>
      <c r="R914" s="150" t="s">
        <v>1485</v>
      </c>
      <c r="S914" s="150" t="s">
        <v>21659</v>
      </c>
      <c r="T914" s="150" t="s">
        <v>1485</v>
      </c>
      <c r="U914" s="150" t="s">
        <v>3724</v>
      </c>
      <c r="V914" s="150" t="s">
        <v>21661</v>
      </c>
      <c r="W914" s="150" t="s">
        <v>1485</v>
      </c>
      <c r="X914" s="150" t="s">
        <v>1485</v>
      </c>
      <c r="Y914" s="150" t="s">
        <v>1485</v>
      </c>
      <c r="Z914" s="150" t="s">
        <v>1485</v>
      </c>
      <c r="AA914" s="150" t="s">
        <v>1485</v>
      </c>
      <c r="AB914" s="150" t="s">
        <v>21667</v>
      </c>
      <c r="AC914" s="150" t="s">
        <v>21668</v>
      </c>
      <c r="AD914" t="str">
        <f>IFERROR(IF(COUNTIF(C914:L914,"Feed Ingredient")&gt;0,INDEX(ani_diet!U:U,MATCH(M914,ani_diet!E:E,0)),""),"")</f>
        <v>Saccharum officinarum Molasses</v>
      </c>
      <c r="AE914" s="129" t="str">
        <f>IF(IFERROR(IF(MATCH("Feed Ingredient", AOM[[#This Row],[L1]:[L10]],0)&gt;0, TRUE, FALSE), FALSE)=TRUE,IFERROR(VLOOKUP(M914, ani_diet!D:D, 1, FALSE), "No Match"),FALSE)</f>
        <v>Sugarcane Molasses</v>
      </c>
    </row>
    <row r="915" spans="1:31" ht="14.5" x14ac:dyDescent="0.35">
      <c r="A915" s="150"/>
      <c r="B915" s="150" t="s">
        <v>21669</v>
      </c>
      <c r="C915" s="150" t="s">
        <v>19447</v>
      </c>
      <c r="D915" s="150" t="s">
        <v>19449</v>
      </c>
      <c r="E915" s="150" t="s">
        <v>19707</v>
      </c>
      <c r="F915" s="150" t="s">
        <v>20565</v>
      </c>
      <c r="G915" s="150" t="s">
        <v>20566</v>
      </c>
      <c r="H915" s="150" t="s">
        <v>20888</v>
      </c>
      <c r="I915" s="150" t="s">
        <v>21656</v>
      </c>
      <c r="J915" s="150" t="s">
        <v>21670</v>
      </c>
      <c r="K915" s="150"/>
      <c r="L915" s="150"/>
      <c r="M915" s="150" t="str" cm="1">
        <f t="array" ref="M915">LOOKUP(2,1/(C915:L915&lt;&gt;""),C915:L915)</f>
        <v>Unspecified Molasses</v>
      </c>
      <c r="N915" s="150" t="s">
        <v>21671</v>
      </c>
      <c r="O915" s="150"/>
      <c r="P915" s="150"/>
      <c r="Q915" s="150"/>
      <c r="R915" s="150"/>
      <c r="S915" s="150"/>
      <c r="T915" s="150"/>
      <c r="U915" s="150"/>
      <c r="V915" s="150"/>
      <c r="W915" s="150"/>
      <c r="X915" s="150"/>
      <c r="Y915" s="150"/>
      <c r="Z915" s="150"/>
      <c r="AA915" s="150"/>
      <c r="AB915" s="150"/>
      <c r="AC915" s="150"/>
      <c r="AD915" t="str">
        <f>IFERROR(IF(COUNTIF(C915:L915,"Feed Ingredient")&gt;0,INDEX(ani_diet!U:U,MATCH(M915,ani_diet!E:E,0)),""),"")</f>
        <v/>
      </c>
      <c r="AE915" s="129" t="str">
        <f>IF(IFERROR(IF(MATCH("Feed Ingredient", AOM[[#This Row],[L1]:[L10]],0)&gt;0, TRUE, FALSE), FALSE)=TRUE,IFERROR(VLOOKUP(M915, ani_diet!D:D, 1, FALSE), "No Match"),FALSE)</f>
        <v>Unspecified Molasses</v>
      </c>
    </row>
    <row r="916" spans="1:31" ht="14.5" x14ac:dyDescent="0.35">
      <c r="A916" s="150"/>
      <c r="B916" s="150" t="s">
        <v>21672</v>
      </c>
      <c r="C916" s="150" t="s">
        <v>19447</v>
      </c>
      <c r="D916" s="150" t="s">
        <v>19449</v>
      </c>
      <c r="E916" s="150" t="s">
        <v>19707</v>
      </c>
      <c r="F916" s="150" t="s">
        <v>20565</v>
      </c>
      <c r="G916" s="150" t="s">
        <v>20566</v>
      </c>
      <c r="H916" s="150" t="s">
        <v>20888</v>
      </c>
      <c r="I916" s="150" t="s">
        <v>21656</v>
      </c>
      <c r="J916" s="150" t="s">
        <v>21670</v>
      </c>
      <c r="K916" s="150" t="s">
        <v>21673</v>
      </c>
      <c r="L916" s="150"/>
      <c r="M916" s="150" t="str" cm="1">
        <f t="array" ref="M916">LOOKUP(2,1/(C916:L916&lt;&gt;""),C916:L916)</f>
        <v>Unspecified Molasses Ground</v>
      </c>
      <c r="N916" s="150" t="s">
        <v>21674</v>
      </c>
      <c r="O916" s="150"/>
      <c r="P916" s="150"/>
      <c r="Q916" s="150"/>
      <c r="R916" s="150"/>
      <c r="S916" s="150"/>
      <c r="T916" s="150"/>
      <c r="U916" s="150"/>
      <c r="V916" s="150"/>
      <c r="W916" s="150"/>
      <c r="X916" s="150"/>
      <c r="Y916" s="150"/>
      <c r="Z916" s="150"/>
      <c r="AA916" s="150"/>
      <c r="AB916" s="150"/>
      <c r="AC916" s="150"/>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ht="14.5" x14ac:dyDescent="0.35">
      <c r="A917" s="150" t="s">
        <v>1485</v>
      </c>
      <c r="B917" s="150" t="s">
        <v>21675</v>
      </c>
      <c r="C917" s="150" t="s">
        <v>19447</v>
      </c>
      <c r="D917" s="150" t="s">
        <v>19449</v>
      </c>
      <c r="E917" s="150" t="s">
        <v>19707</v>
      </c>
      <c r="F917" s="150" t="s">
        <v>20565</v>
      </c>
      <c r="G917" s="150" t="s">
        <v>20566</v>
      </c>
      <c r="H917" s="150" t="s">
        <v>20888</v>
      </c>
      <c r="I917" s="150" t="s">
        <v>21676</v>
      </c>
      <c r="J917" s="150" t="s">
        <v>1485</v>
      </c>
      <c r="K917" s="150" t="s">
        <v>1485</v>
      </c>
      <c r="L917" s="150"/>
      <c r="M917" s="150" t="str" cm="1">
        <f t="array" ref="M917">LOOKUP(2,1/(C917:L917&lt;&gt;""),C917:L917)</f>
        <v>Unspecified Crop Bran</v>
      </c>
      <c r="N917" s="150" t="s">
        <v>1485</v>
      </c>
      <c r="O917" s="150" t="s">
        <v>1485</v>
      </c>
      <c r="P917" s="150" t="s">
        <v>1485</v>
      </c>
      <c r="Q917" s="150" t="s">
        <v>1485</v>
      </c>
      <c r="R917" s="150" t="s">
        <v>1485</v>
      </c>
      <c r="S917" s="150" t="s">
        <v>1485</v>
      </c>
      <c r="T917" s="150" t="s">
        <v>1485</v>
      </c>
      <c r="U917" s="150"/>
      <c r="V917" s="150" t="s">
        <v>1485</v>
      </c>
      <c r="W917" s="150" t="s">
        <v>1485</v>
      </c>
      <c r="X917" s="150" t="s">
        <v>1485</v>
      </c>
      <c r="Y917" s="150" t="s">
        <v>1485</v>
      </c>
      <c r="Z917" s="150" t="s">
        <v>1485</v>
      </c>
      <c r="AA917" s="150" t="s">
        <v>1485</v>
      </c>
      <c r="AB917" s="150" t="s">
        <v>1485</v>
      </c>
      <c r="AC917" s="150" t="s">
        <v>21677</v>
      </c>
      <c r="AD917" t="str">
        <f>IFERROR(IF(COUNTIF(C917:L917,"Feed Ingredient")&gt;0,INDEX(ani_diet!U:U,MATCH(M917,ani_diet!E:E,0)),""),"")</f>
        <v/>
      </c>
      <c r="AE917" s="129" t="str">
        <f>IF(IFERROR(IF(MATCH("Feed Ingredient", AOM[[#This Row],[L1]:[L10]],0)&gt;0, TRUE, FALSE), FALSE)=TRUE,IFERROR(VLOOKUP(M917, ani_diet!D:D, 1, FALSE), "No Match"),FALSE)</f>
        <v>No Match</v>
      </c>
    </row>
    <row r="918" spans="1:31" ht="14.5" x14ac:dyDescent="0.35">
      <c r="A918" s="150" t="s">
        <v>1485</v>
      </c>
      <c r="B918" s="150" t="s">
        <v>21678</v>
      </c>
      <c r="C918" s="150" t="s">
        <v>19447</v>
      </c>
      <c r="D918" s="150" t="s">
        <v>19449</v>
      </c>
      <c r="E918" s="150" t="s">
        <v>19707</v>
      </c>
      <c r="F918" s="150" t="s">
        <v>20565</v>
      </c>
      <c r="G918" s="150" t="s">
        <v>20566</v>
      </c>
      <c r="H918" s="150" t="s">
        <v>20888</v>
      </c>
      <c r="I918" s="150" t="s">
        <v>21679</v>
      </c>
      <c r="J918" s="150" t="s">
        <v>1485</v>
      </c>
      <c r="K918" s="150" t="s">
        <v>1485</v>
      </c>
      <c r="L918" s="150"/>
      <c r="M918" s="150" t="str" cm="1">
        <f t="array" ref="M918">LOOKUP(2,1/(C918:L918&lt;&gt;""),C918:L918)</f>
        <v>Unspecified Crop Residue</v>
      </c>
      <c r="N918" s="150" t="s">
        <v>21680</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21677</v>
      </c>
      <c r="AD918" t="str">
        <f>IFERROR(IF(COUNTIF(C918:L918,"Feed Ingredient")&gt;0,INDEX(ani_diet!U:U,MATCH(M918,ani_diet!E:E,0)),""),"")</f>
        <v/>
      </c>
      <c r="AE918" s="129" t="str">
        <f>IF(IFERROR(IF(MATCH("Feed Ingredient", AOM[[#This Row],[L1]:[L10]],0)&gt;0, TRUE, FALSE), FALSE)=TRUE,IFERROR(VLOOKUP(M918, ani_diet!D:D, 1, FALSE), "No Match"),FALSE)</f>
        <v>Unspecified Crop Residue</v>
      </c>
    </row>
    <row r="919" spans="1:31" ht="14.5" x14ac:dyDescent="0.35">
      <c r="A919" s="150" t="s">
        <v>1485</v>
      </c>
      <c r="B919" s="150" t="s">
        <v>21681</v>
      </c>
      <c r="C919" s="150" t="s">
        <v>19447</v>
      </c>
      <c r="D919" s="150" t="s">
        <v>19449</v>
      </c>
      <c r="E919" s="150" t="s">
        <v>19707</v>
      </c>
      <c r="F919" s="150" t="s">
        <v>20565</v>
      </c>
      <c r="G919" s="150" t="s">
        <v>20566</v>
      </c>
      <c r="H919" s="150" t="s">
        <v>20888</v>
      </c>
      <c r="I919" s="150" t="s">
        <v>21682</v>
      </c>
      <c r="J919" s="150" t="s">
        <v>21683</v>
      </c>
      <c r="K919" s="150" t="s">
        <v>21684</v>
      </c>
      <c r="L919" s="150"/>
      <c r="M919" s="150" t="str" cm="1">
        <f t="array" ref="M919">LOOKUP(2,1/(C919:L919&lt;&gt;""),C919:L919)</f>
        <v>Arugula Seed Ground</v>
      </c>
      <c r="N919" s="150" t="s">
        <v>21685</v>
      </c>
      <c r="O919" s="150" t="s">
        <v>1485</v>
      </c>
      <c r="P919" s="150" t="s">
        <v>1485</v>
      </c>
      <c r="Q919" s="150" t="s">
        <v>1485</v>
      </c>
      <c r="R919" s="150" t="s">
        <v>1485</v>
      </c>
      <c r="S919" s="150" t="s">
        <v>1485</v>
      </c>
      <c r="T919" s="150" t="s">
        <v>1485</v>
      </c>
      <c r="U919" s="150" t="s">
        <v>21686</v>
      </c>
      <c r="V919" s="150" t="s">
        <v>1485</v>
      </c>
      <c r="W919" s="150" t="s">
        <v>1485</v>
      </c>
      <c r="X919" s="150" t="s">
        <v>1485</v>
      </c>
      <c r="Y919" s="150" t="s">
        <v>1485</v>
      </c>
      <c r="Z919" s="150" t="s">
        <v>1485</v>
      </c>
      <c r="AA919" s="150" t="s">
        <v>1485</v>
      </c>
      <c r="AB919" s="150" t="s">
        <v>1485</v>
      </c>
      <c r="AC919" s="150" t="s">
        <v>21677</v>
      </c>
      <c r="AD919" t="str">
        <f>IFERROR(IF(COUNTIF(C919:L919,"Feed Ingredient")&gt;0,INDEX(ani_diet!U:U,MATCH(M919,ani_diet!E:E,0)),""),"")</f>
        <v>Eruca sativa Seed</v>
      </c>
      <c r="AE919" s="129" t="str">
        <f>IF(IFERROR(IF(MATCH("Feed Ingredient", AOM[[#This Row],[L1]:[L10]],0)&gt;0, TRUE, FALSE), FALSE)=TRUE,IFERROR(VLOOKUP(M919, ani_diet!D:D, 1, FALSE), "No Match"),FALSE)</f>
        <v>No Match</v>
      </c>
    </row>
    <row r="920" spans="1:31" ht="14.5" x14ac:dyDescent="0.35">
      <c r="A920" s="150" t="s">
        <v>1485</v>
      </c>
      <c r="B920" s="150" t="s">
        <v>21687</v>
      </c>
      <c r="C920" s="150" t="s">
        <v>19447</v>
      </c>
      <c r="D920" s="150" t="s">
        <v>19449</v>
      </c>
      <c r="E920" s="150" t="s">
        <v>19707</v>
      </c>
      <c r="F920" s="150" t="s">
        <v>20565</v>
      </c>
      <c r="G920" s="150" t="s">
        <v>20566</v>
      </c>
      <c r="H920" s="150" t="s">
        <v>20888</v>
      </c>
      <c r="I920" s="150" t="s">
        <v>21682</v>
      </c>
      <c r="J920" s="150" t="s">
        <v>5615</v>
      </c>
      <c r="K920" s="150" t="s">
        <v>21688</v>
      </c>
      <c r="L920" s="150"/>
      <c r="M920" s="150" t="str" cm="1">
        <f t="array" ref="M920">LOOKUP(2,1/(C920:L920&lt;&gt;""),C920:L920)</f>
        <v>Cabbage Discards</v>
      </c>
      <c r="N920" s="150"/>
      <c r="O920" s="150" t="s">
        <v>1485</v>
      </c>
      <c r="P920" s="150" t="s">
        <v>1485</v>
      </c>
      <c r="Q920" s="150" t="s">
        <v>1485</v>
      </c>
      <c r="R920" s="150" t="s">
        <v>1485</v>
      </c>
      <c r="S920" s="150" t="s">
        <v>21416</v>
      </c>
      <c r="T920" s="150" t="s">
        <v>1485</v>
      </c>
      <c r="U920" s="150" t="s">
        <v>5617</v>
      </c>
      <c r="V920" s="150" t="s">
        <v>21417</v>
      </c>
      <c r="W920" s="150" t="s">
        <v>1485</v>
      </c>
      <c r="X920" s="150" t="s">
        <v>1485</v>
      </c>
      <c r="Y920" s="150" t="s">
        <v>1485</v>
      </c>
      <c r="Z920" s="150" t="s">
        <v>1485</v>
      </c>
      <c r="AA920" s="150" t="s">
        <v>1485</v>
      </c>
      <c r="AB920" s="150"/>
      <c r="AC920" s="150" t="s">
        <v>5202</v>
      </c>
      <c r="AD920" t="str">
        <f>IFERROR(IF(COUNTIF(C920:L920,"Feed Ingredient")&gt;0,INDEX(ani_diet!U:U,MATCH(M920,ani_diet!E:E,0)),""),"")</f>
        <v>Brassica oleracea Discards</v>
      </c>
      <c r="AE920" s="129" t="str">
        <f>IF(IFERROR(IF(MATCH("Feed Ingredient", AOM[[#This Row],[L1]:[L10]],0)&gt;0, TRUE, FALSE), FALSE)=TRUE,IFERROR(VLOOKUP(M920, ani_diet!D:D, 1, FALSE), "No Match"),FALSE)</f>
        <v>Cabbage Discards</v>
      </c>
    </row>
    <row r="921" spans="1:31" ht="14.5" x14ac:dyDescent="0.35">
      <c r="A921" s="150" t="s">
        <v>1485</v>
      </c>
      <c r="B921" s="150" t="s">
        <v>21689</v>
      </c>
      <c r="C921" s="150" t="s">
        <v>19447</v>
      </c>
      <c r="D921" s="150" t="s">
        <v>19449</v>
      </c>
      <c r="E921" s="150" t="s">
        <v>19707</v>
      </c>
      <c r="F921" s="150" t="s">
        <v>20565</v>
      </c>
      <c r="G921" s="150" t="s">
        <v>20566</v>
      </c>
      <c r="H921" s="150" t="s">
        <v>20888</v>
      </c>
      <c r="I921" s="150" t="s">
        <v>21682</v>
      </c>
      <c r="J921" s="150" t="s">
        <v>5615</v>
      </c>
      <c r="K921" s="150" t="s">
        <v>21688</v>
      </c>
      <c r="L921" s="150" t="s">
        <v>21690</v>
      </c>
      <c r="M921" s="150" t="str" cm="1">
        <f t="array" ref="M921">LOOKUP(2,1/(C921:L921&lt;&gt;""),C921:L921)</f>
        <v>Cabbage Discards Dried</v>
      </c>
      <c r="N921" s="150"/>
      <c r="O921" s="150" t="s">
        <v>1485</v>
      </c>
      <c r="P921" s="150" t="s">
        <v>1485</v>
      </c>
      <c r="Q921" s="150" t="s">
        <v>1485</v>
      </c>
      <c r="R921" s="150" t="s">
        <v>1485</v>
      </c>
      <c r="S921" s="150" t="s">
        <v>21416</v>
      </c>
      <c r="T921" s="150" t="s">
        <v>1485</v>
      </c>
      <c r="U921" s="150" t="s">
        <v>5617</v>
      </c>
      <c r="V921" s="150" t="s">
        <v>21417</v>
      </c>
      <c r="W921" s="150" t="s">
        <v>1485</v>
      </c>
      <c r="X921" s="150" t="s">
        <v>1485</v>
      </c>
      <c r="Y921" s="150" t="s">
        <v>1485</v>
      </c>
      <c r="Z921" s="150" t="s">
        <v>1485</v>
      </c>
      <c r="AA921" s="150" t="s">
        <v>1485</v>
      </c>
      <c r="AB921" s="150"/>
      <c r="AC921" s="150" t="s">
        <v>5202</v>
      </c>
      <c r="AD921" t="str">
        <f>IFERROR(IF(COUNTIF(C921:L921,"Feed Ingredient")&gt;0,INDEX(ani_diet!U:U,MATCH(M921,ani_diet!E:E,0)),""),"")</f>
        <v>Brassica oleracea Discards</v>
      </c>
      <c r="AE921" s="129" t="str">
        <f>IF(IFERROR(IF(MATCH("Feed Ingredient", AOM[[#This Row],[L1]:[L10]],0)&gt;0, TRUE, FALSE), FALSE)=TRUE,IFERROR(VLOOKUP(M921, ani_diet!D:D, 1, FALSE), "No Match"),FALSE)</f>
        <v>No Match</v>
      </c>
    </row>
    <row r="922" spans="1:31" ht="14.5" x14ac:dyDescent="0.35">
      <c r="A922" s="150" t="s">
        <v>1485</v>
      </c>
      <c r="B922" s="150" t="s">
        <v>21691</v>
      </c>
      <c r="C922" s="150" t="s">
        <v>19447</v>
      </c>
      <c r="D922" s="150" t="s">
        <v>19449</v>
      </c>
      <c r="E922" s="150" t="s">
        <v>19707</v>
      </c>
      <c r="F922" s="150" t="s">
        <v>20565</v>
      </c>
      <c r="G922" s="150" t="s">
        <v>20566</v>
      </c>
      <c r="H922" s="150" t="s">
        <v>20888</v>
      </c>
      <c r="I922" s="150" t="s">
        <v>21682</v>
      </c>
      <c r="J922" s="150" t="s">
        <v>5839</v>
      </c>
      <c r="K922" s="150" t="s">
        <v>21692</v>
      </c>
      <c r="L922" s="150"/>
      <c r="M922" s="150" t="str" cm="1">
        <f t="array" ref="M922">LOOKUP(2,1/(C922:L922&lt;&gt;""),C922:L922)</f>
        <v>Tomato Waste</v>
      </c>
      <c r="N922" s="150"/>
      <c r="O922" s="150" t="s">
        <v>1485</v>
      </c>
      <c r="P922" s="150" t="s">
        <v>1485</v>
      </c>
      <c r="Q922" s="150" t="s">
        <v>1485</v>
      </c>
      <c r="R922" s="150" t="s">
        <v>1485</v>
      </c>
      <c r="S922" s="150"/>
      <c r="T922" s="150"/>
      <c r="U922" s="150" t="s">
        <v>5841</v>
      </c>
      <c r="V922" s="150"/>
      <c r="W922" s="150" t="s">
        <v>1485</v>
      </c>
      <c r="X922" s="150" t="s">
        <v>1485</v>
      </c>
      <c r="Y922" s="150" t="s">
        <v>1485</v>
      </c>
      <c r="Z922" s="150" t="s">
        <v>1485</v>
      </c>
      <c r="AA922" s="150" t="s">
        <v>1485</v>
      </c>
      <c r="AB922" s="150"/>
      <c r="AC922" s="150" t="s">
        <v>5202</v>
      </c>
      <c r="AD922" t="str">
        <f>IFERROR(IF(COUNTIF(C922:L922,"Feed Ingredient")&gt;0,INDEX(ani_diet!U:U,MATCH(M922,ani_diet!E:E,0)),""),"")</f>
        <v/>
      </c>
      <c r="AE922" s="129" t="str">
        <f>IF(IFERROR(IF(MATCH("Feed Ingredient", AOM[[#This Row],[L1]:[L10]],0)&gt;0, TRUE, FALSE), FALSE)=TRUE,IFERROR(VLOOKUP(M922, ani_diet!D:D, 1, FALSE), "No Match"),FALSE)</f>
        <v>Tomato Waste</v>
      </c>
    </row>
    <row r="923" spans="1:31" ht="14.5" x14ac:dyDescent="0.35">
      <c r="A923" s="150" t="s">
        <v>1485</v>
      </c>
      <c r="B923" s="150" t="s">
        <v>21693</v>
      </c>
      <c r="C923" s="150" t="s">
        <v>19447</v>
      </c>
      <c r="D923" s="150" t="s">
        <v>19449</v>
      </c>
      <c r="E923" s="150" t="s">
        <v>19707</v>
      </c>
      <c r="F923" s="150" t="s">
        <v>20565</v>
      </c>
      <c r="G923" s="150" t="s">
        <v>20566</v>
      </c>
      <c r="H923" s="150" t="s">
        <v>20888</v>
      </c>
      <c r="I923" s="150" t="s">
        <v>21682</v>
      </c>
      <c r="J923" s="150" t="s">
        <v>5839</v>
      </c>
      <c r="K923" s="150" t="s">
        <v>21692</v>
      </c>
      <c r="L923" s="150" t="s">
        <v>21694</v>
      </c>
      <c r="M923" s="150" t="str" cm="1">
        <f t="array" ref="M923">LOOKUP(2,1/(C923:L923&lt;&gt;""),C923:L923)</f>
        <v>Tomato Waste Dried</v>
      </c>
      <c r="N923" s="150"/>
      <c r="O923" s="150" t="s">
        <v>1485</v>
      </c>
      <c r="P923" s="150" t="s">
        <v>1485</v>
      </c>
      <c r="Q923" s="150" t="s">
        <v>1485</v>
      </c>
      <c r="R923" s="150" t="s">
        <v>1485</v>
      </c>
      <c r="S923" s="150"/>
      <c r="T923" s="150"/>
      <c r="U923" s="150" t="s">
        <v>5841</v>
      </c>
      <c r="V923" s="150"/>
      <c r="W923" s="150" t="s">
        <v>1485</v>
      </c>
      <c r="X923" s="150" t="s">
        <v>1485</v>
      </c>
      <c r="Y923" s="150" t="s">
        <v>1485</v>
      </c>
      <c r="Z923" s="150" t="s">
        <v>1485</v>
      </c>
      <c r="AA923" s="150" t="s">
        <v>1485</v>
      </c>
      <c r="AB923" s="150"/>
      <c r="AC923" s="150" t="s">
        <v>5202</v>
      </c>
      <c r="AD923" t="str">
        <f>IFERROR(IF(COUNTIF(C923:L923,"Feed Ingredient")&gt;0,INDEX(ani_diet!U:U,MATCH(M923,ani_diet!E:E,0)),""),"")</f>
        <v>Solanum lycopersicum</v>
      </c>
      <c r="AE923" s="129" t="str">
        <f>IF(IFERROR(IF(MATCH("Feed Ingredient", AOM[[#This Row],[L1]:[L10]],0)&gt;0, TRUE, FALSE), FALSE)=TRUE,IFERROR(VLOOKUP(M923, ani_diet!D:D, 1, FALSE), "No Match"),FALSE)</f>
        <v>No Match</v>
      </c>
    </row>
    <row r="924" spans="1:31" ht="14.5" x14ac:dyDescent="0.35">
      <c r="A924" s="150" t="s">
        <v>1485</v>
      </c>
      <c r="B924" s="150" t="s">
        <v>21695</v>
      </c>
      <c r="C924" s="150" t="s">
        <v>19447</v>
      </c>
      <c r="D924" s="150" t="s">
        <v>19449</v>
      </c>
      <c r="E924" s="150" t="s">
        <v>19707</v>
      </c>
      <c r="F924" s="150" t="s">
        <v>20565</v>
      </c>
      <c r="G924" s="150" t="s">
        <v>20566</v>
      </c>
      <c r="H924" s="150" t="s">
        <v>20888</v>
      </c>
      <c r="I924" s="150" t="s">
        <v>21682</v>
      </c>
      <c r="J924" s="150" t="s">
        <v>5839</v>
      </c>
      <c r="K924" s="150" t="s">
        <v>21696</v>
      </c>
      <c r="L924" s="150"/>
      <c r="M924" s="150" t="str" cm="1">
        <f t="array" ref="M924">LOOKUP(2,1/(C924:L924&lt;&gt;""),C924:L924)</f>
        <v>Tomato Skin Seed</v>
      </c>
      <c r="N924" s="150"/>
      <c r="O924" s="150" t="s">
        <v>1485</v>
      </c>
      <c r="P924" s="150" t="s">
        <v>1485</v>
      </c>
      <c r="Q924" s="150" t="s">
        <v>1485</v>
      </c>
      <c r="R924" s="150" t="s">
        <v>1485</v>
      </c>
      <c r="S924" s="150"/>
      <c r="T924" s="150"/>
      <c r="U924" s="150" t="s">
        <v>5841</v>
      </c>
      <c r="V924" s="150"/>
      <c r="W924" s="150" t="s">
        <v>1485</v>
      </c>
      <c r="X924" s="150" t="s">
        <v>1485</v>
      </c>
      <c r="Y924" s="150" t="s">
        <v>1485</v>
      </c>
      <c r="Z924" s="150" t="s">
        <v>1485</v>
      </c>
      <c r="AA924" s="150" t="s">
        <v>1485</v>
      </c>
      <c r="AB924" s="150"/>
      <c r="AC924" s="150" t="s">
        <v>5202</v>
      </c>
      <c r="AD924" t="str">
        <f>IFERROR(IF(COUNTIF(C924:L924,"Feed Ingredient")&gt;0,INDEX(ani_diet!U:U,MATCH(M924,ani_diet!E:E,0)),""),"")</f>
        <v>Solanum lycopersicum Skin;Seed</v>
      </c>
      <c r="AE924" s="129" t="str">
        <f>IF(IFERROR(IF(MATCH("Feed Ingredient", AOM[[#This Row],[L1]:[L10]],0)&gt;0, TRUE, FALSE), FALSE)=TRUE,IFERROR(VLOOKUP(M924, ani_diet!D:D, 1, FALSE), "No Match"),FALSE)</f>
        <v>Tomato Skin Seed</v>
      </c>
    </row>
    <row r="925" spans="1:31" ht="14.5" x14ac:dyDescent="0.35">
      <c r="A925" s="150" t="s">
        <v>1485</v>
      </c>
      <c r="B925" s="150" t="s">
        <v>21697</v>
      </c>
      <c r="C925" s="150" t="s">
        <v>19447</v>
      </c>
      <c r="D925" s="150" t="s">
        <v>19449</v>
      </c>
      <c r="E925" s="150" t="s">
        <v>19707</v>
      </c>
      <c r="F925" s="150" t="s">
        <v>20565</v>
      </c>
      <c r="G925" s="150" t="s">
        <v>20566</v>
      </c>
      <c r="H925" s="150" t="s">
        <v>21698</v>
      </c>
      <c r="I925" s="150" t="s">
        <v>21699</v>
      </c>
      <c r="J925" s="150" t="s">
        <v>3606</v>
      </c>
      <c r="K925" s="150" t="s">
        <v>21700</v>
      </c>
      <c r="L925" s="150"/>
      <c r="M925" s="150" t="str" cm="1">
        <f t="array" ref="M925">LOOKUP(2,1/(C925:L925&lt;&gt;""),C925:L925)</f>
        <v>Cocoa Bean Cake</v>
      </c>
      <c r="N925" s="150"/>
      <c r="O925" s="150" t="s">
        <v>1485</v>
      </c>
      <c r="P925" s="150" t="s">
        <v>1485</v>
      </c>
      <c r="Q925" s="150" t="s">
        <v>1485</v>
      </c>
      <c r="R925" s="150" t="s">
        <v>1485</v>
      </c>
      <c r="S925" s="150" t="s">
        <v>20892</v>
      </c>
      <c r="T925" s="150" t="s">
        <v>1485</v>
      </c>
      <c r="U925" s="150" t="s">
        <v>3608</v>
      </c>
      <c r="V925" s="150" t="s">
        <v>20893</v>
      </c>
      <c r="W925" s="150" t="s">
        <v>1485</v>
      </c>
      <c r="X925" s="150" t="s">
        <v>1485</v>
      </c>
      <c r="Y925" s="150" t="s">
        <v>1485</v>
      </c>
      <c r="Z925" s="150" t="s">
        <v>1485</v>
      </c>
      <c r="AA925" s="150" t="s">
        <v>1485</v>
      </c>
      <c r="AB925" s="150" t="s">
        <v>20894</v>
      </c>
      <c r="AC925" s="150" t="s">
        <v>1485</v>
      </c>
      <c r="AD925" t="str">
        <f>IFERROR(IF(COUNTIF(C925:L925,"Feed Ingredient")&gt;0,INDEX(ani_diet!U:U,MATCH(M925,ani_diet!E:E,0)),""),"")</f>
        <v>Theobroma cacao Bean Cake</v>
      </c>
      <c r="AE925" s="129" t="str">
        <f>IF(IFERROR(IF(MATCH("Feed Ingredient", AOM[[#This Row],[L1]:[L10]],0)&gt;0, TRUE, FALSE), FALSE)=TRUE,IFERROR(VLOOKUP(M925, ani_diet!D:D, 1, FALSE), "No Match"),FALSE)</f>
        <v>Cocoa Bean Cake</v>
      </c>
    </row>
    <row r="926" spans="1:31" ht="14.5" x14ac:dyDescent="0.35">
      <c r="A926" s="150" t="s">
        <v>1485</v>
      </c>
      <c r="B926" s="150" t="s">
        <v>21701</v>
      </c>
      <c r="C926" s="150" t="s">
        <v>19447</v>
      </c>
      <c r="D926" s="150" t="s">
        <v>19449</v>
      </c>
      <c r="E926" s="150" t="s">
        <v>19707</v>
      </c>
      <c r="F926" s="150" t="s">
        <v>20565</v>
      </c>
      <c r="G926" s="150" t="s">
        <v>20566</v>
      </c>
      <c r="H926" s="150" t="s">
        <v>21698</v>
      </c>
      <c r="I926" s="150" t="s">
        <v>21699</v>
      </c>
      <c r="J926" s="150" t="s">
        <v>3606</v>
      </c>
      <c r="K926" s="150" t="s">
        <v>21702</v>
      </c>
      <c r="L926" s="150"/>
      <c r="M926" s="150" t="str" cm="1">
        <f t="array" ref="M926">LOOKUP(2,1/(C926:L926&lt;&gt;""),C926:L926)</f>
        <v>Cocoa Bean</v>
      </c>
      <c r="N926" s="150"/>
      <c r="O926" s="150" t="s">
        <v>1485</v>
      </c>
      <c r="P926" s="150" t="s">
        <v>1485</v>
      </c>
      <c r="Q926" s="150" t="s">
        <v>1485</v>
      </c>
      <c r="R926" s="150" t="s">
        <v>1485</v>
      </c>
      <c r="S926" s="150" t="s">
        <v>20892</v>
      </c>
      <c r="T926" s="150" t="s">
        <v>1485</v>
      </c>
      <c r="U926" s="150" t="s">
        <v>3608</v>
      </c>
      <c r="V926" s="150" t="s">
        <v>20893</v>
      </c>
      <c r="W926" s="150" t="s">
        <v>1485</v>
      </c>
      <c r="X926" s="150" t="s">
        <v>1485</v>
      </c>
      <c r="Y926" s="150" t="s">
        <v>1485</v>
      </c>
      <c r="Z926" s="150" t="s">
        <v>1485</v>
      </c>
      <c r="AA926" s="150" t="s">
        <v>1485</v>
      </c>
      <c r="AB926" s="150" t="s">
        <v>20894</v>
      </c>
      <c r="AC926" s="150" t="s">
        <v>1485</v>
      </c>
      <c r="AD926" t="str">
        <f>IFERROR(IF(COUNTIF(C926:L926,"Feed Ingredient")&gt;0,INDEX(ani_diet!U:U,MATCH(M926,ani_diet!E:E,0)),""),"")</f>
        <v/>
      </c>
      <c r="AE926" s="129" t="str">
        <f>IF(IFERROR(IF(MATCH("Feed Ingredient", AOM[[#This Row],[L1]:[L10]],0)&gt;0, TRUE, FALSE), FALSE)=TRUE,IFERROR(VLOOKUP(M926, ani_diet!D:D, 1, FALSE), "No Match"),FALSE)</f>
        <v>No Match</v>
      </c>
    </row>
    <row r="927" spans="1:31" ht="14.5" x14ac:dyDescent="0.35">
      <c r="A927" s="150" t="s">
        <v>1485</v>
      </c>
      <c r="B927" s="150" t="s">
        <v>21703</v>
      </c>
      <c r="C927" s="150" t="s">
        <v>19447</v>
      </c>
      <c r="D927" s="150" t="s">
        <v>19449</v>
      </c>
      <c r="E927" s="150" t="s">
        <v>19707</v>
      </c>
      <c r="F927" s="150" t="s">
        <v>20565</v>
      </c>
      <c r="G927" s="150" t="s">
        <v>20566</v>
      </c>
      <c r="H927" s="150" t="s">
        <v>21698</v>
      </c>
      <c r="I927" s="150" t="s">
        <v>21699</v>
      </c>
      <c r="J927" s="150" t="s">
        <v>3625</v>
      </c>
      <c r="K927" s="150" t="s">
        <v>21704</v>
      </c>
      <c r="L927" s="150"/>
      <c r="M927" s="150" t="str" cm="1">
        <f t="array" ref="M927">LOOKUP(2,1/(C927:L927&lt;&gt;""),C927:L927)</f>
        <v>Coffee Ground Roasted</v>
      </c>
      <c r="N927" s="150"/>
      <c r="O927" s="150" t="s">
        <v>1485</v>
      </c>
      <c r="P927" s="150" t="s">
        <v>1485</v>
      </c>
      <c r="Q927" s="150" t="s">
        <v>1485</v>
      </c>
      <c r="R927" s="150" t="s">
        <v>1485</v>
      </c>
      <c r="S927" s="150" t="s">
        <v>20892</v>
      </c>
      <c r="T927" s="150" t="s">
        <v>1485</v>
      </c>
      <c r="U927" s="150" t="s">
        <v>20907</v>
      </c>
      <c r="V927" s="150" t="s">
        <v>20893</v>
      </c>
      <c r="W927" s="150" t="s">
        <v>1485</v>
      </c>
      <c r="X927" s="150" t="s">
        <v>1485</v>
      </c>
      <c r="Y927" s="150" t="s">
        <v>1485</v>
      </c>
      <c r="Z927" s="150" t="s">
        <v>1485</v>
      </c>
      <c r="AA927" s="150" t="s">
        <v>1485</v>
      </c>
      <c r="AB927" s="150" t="s">
        <v>20908</v>
      </c>
      <c r="AC927" s="150" t="s">
        <v>1485</v>
      </c>
      <c r="AD927" t="str">
        <f>IFERROR(IF(COUNTIF(C927:L927,"Feed Ingredient")&gt;0,INDEX(ani_diet!U:U,MATCH(M927,ani_diet!E:E,0)),""),"")</f>
        <v>Coffea</v>
      </c>
      <c r="AE927" s="129" t="str">
        <f>IF(IFERROR(IF(MATCH("Feed Ingredient", AOM[[#This Row],[L1]:[L10]],0)&gt;0, TRUE, FALSE), FALSE)=TRUE,IFERROR(VLOOKUP(M927, ani_diet!D:D, 1, FALSE), "No Match"),FALSE)</f>
        <v>No Match</v>
      </c>
    </row>
    <row r="928" spans="1:31" ht="14.5" x14ac:dyDescent="0.35">
      <c r="A928" s="150" t="s">
        <v>1485</v>
      </c>
      <c r="B928" s="150" t="s">
        <v>21705</v>
      </c>
      <c r="C928" s="150" t="s">
        <v>19447</v>
      </c>
      <c r="D928" s="150" t="s">
        <v>19449</v>
      </c>
      <c r="E928" s="150" t="s">
        <v>19707</v>
      </c>
      <c r="F928" s="150" t="s">
        <v>20565</v>
      </c>
      <c r="G928" s="150" t="s">
        <v>20566</v>
      </c>
      <c r="H928" s="150" t="s">
        <v>21698</v>
      </c>
      <c r="I928" s="150" t="s">
        <v>21198</v>
      </c>
      <c r="J928" s="150" t="s">
        <v>1485</v>
      </c>
      <c r="K928" s="150" t="s">
        <v>1485</v>
      </c>
      <c r="L928" s="150"/>
      <c r="M928" s="150" t="str" cm="1">
        <f t="array" ref="M928">LOOKUP(2,1/(C928:L928&lt;&gt;""),C928:L928)</f>
        <v>Cereal Products</v>
      </c>
      <c r="N928" s="150" t="s">
        <v>1485</v>
      </c>
      <c r="O928" s="150" t="s">
        <v>1485</v>
      </c>
      <c r="P928" s="150" t="s">
        <v>1485</v>
      </c>
      <c r="Q928" s="150" t="s">
        <v>1485</v>
      </c>
      <c r="R928" s="150" t="s">
        <v>1485</v>
      </c>
      <c r="S928" s="150" t="s">
        <v>1485</v>
      </c>
      <c r="T928" s="150" t="s">
        <v>1485</v>
      </c>
      <c r="U928" s="150"/>
      <c r="V928" s="150" t="s">
        <v>1485</v>
      </c>
      <c r="W928" s="150" t="s">
        <v>1485</v>
      </c>
      <c r="X928" s="150" t="s">
        <v>1485</v>
      </c>
      <c r="Y928" s="150" t="s">
        <v>1485</v>
      </c>
      <c r="Z928" s="150" t="s">
        <v>1485</v>
      </c>
      <c r="AA928" s="150" t="s">
        <v>1485</v>
      </c>
      <c r="AB928" s="150" t="s">
        <v>1485</v>
      </c>
      <c r="AC928" s="150" t="s">
        <v>1485</v>
      </c>
      <c r="AD928" t="str">
        <f>IFERROR(IF(COUNTIF(C928:L928,"Feed Ingredient")&gt;0,INDEX(ani_diet!U:U,MATCH(M928,ani_diet!E:E,0)),""),"")</f>
        <v/>
      </c>
      <c r="AE928" s="129" t="str">
        <f>IF(IFERROR(IF(MATCH("Feed Ingredient", AOM[[#This Row],[L1]:[L10]],0)&gt;0, TRUE, FALSE), FALSE)=TRUE,IFERROR(VLOOKUP(M928, ani_diet!D:D, 1, FALSE), "No Match"),FALSE)</f>
        <v>No Match</v>
      </c>
    </row>
    <row r="929" spans="1:31" ht="14.5" x14ac:dyDescent="0.35">
      <c r="A929" s="150" t="s">
        <v>1485</v>
      </c>
      <c r="B929" s="150" t="s">
        <v>21706</v>
      </c>
      <c r="C929" s="150" t="s">
        <v>19447</v>
      </c>
      <c r="D929" s="150" t="s">
        <v>19449</v>
      </c>
      <c r="E929" s="150" t="s">
        <v>19707</v>
      </c>
      <c r="F929" s="150" t="s">
        <v>20565</v>
      </c>
      <c r="G929" s="150" t="s">
        <v>20566</v>
      </c>
      <c r="H929" s="150" t="s">
        <v>21698</v>
      </c>
      <c r="I929" s="150" t="s">
        <v>21198</v>
      </c>
      <c r="J929" s="150" t="s">
        <v>3785</v>
      </c>
      <c r="K929" s="150" t="s">
        <v>21707</v>
      </c>
      <c r="L929" s="150"/>
      <c r="M929" s="150" t="str" cm="1">
        <f t="array" ref="M929">LOOKUP(2,1/(C929:L929&lt;&gt;""),C929:L929)</f>
        <v>Barley Grain</v>
      </c>
      <c r="N929" s="150" t="s">
        <v>1485</v>
      </c>
      <c r="O929" s="150" t="s">
        <v>1485</v>
      </c>
      <c r="P929" s="150" t="s">
        <v>1485</v>
      </c>
      <c r="Q929" s="150" t="s">
        <v>1485</v>
      </c>
      <c r="R929" s="150" t="s">
        <v>1485</v>
      </c>
      <c r="S929" s="150" t="s">
        <v>21708</v>
      </c>
      <c r="T929" s="150" t="s">
        <v>1485</v>
      </c>
      <c r="U929" s="150" t="s">
        <v>3787</v>
      </c>
      <c r="V929" s="150" t="s">
        <v>21709</v>
      </c>
      <c r="W929" s="150" t="s">
        <v>1485</v>
      </c>
      <c r="X929" s="150" t="s">
        <v>1485</v>
      </c>
      <c r="Y929" s="150" t="s">
        <v>1485</v>
      </c>
      <c r="Z929" s="150" t="s">
        <v>1485</v>
      </c>
      <c r="AA929" s="150" t="s">
        <v>1485</v>
      </c>
      <c r="AB929" s="150" t="s">
        <v>21710</v>
      </c>
      <c r="AC929" s="150" t="s">
        <v>21711</v>
      </c>
      <c r="AD929" t="str">
        <f>IFERROR(IF(COUNTIF(C929:L929,"Feed Ingredient")&gt;0,INDEX(ani_diet!U:U,MATCH(M929,ani_diet!E:E,0)),""),"")</f>
        <v>Hordeum vulgare Grain</v>
      </c>
      <c r="AE929" s="129" t="str">
        <f>IF(IFERROR(IF(MATCH("Feed Ingredient", AOM[[#This Row],[L1]:[L10]],0)&gt;0, TRUE, FALSE), FALSE)=TRUE,IFERROR(VLOOKUP(M929, ani_diet!D:D, 1, FALSE), "No Match"),FALSE)</f>
        <v>Barley Grain</v>
      </c>
    </row>
    <row r="930" spans="1:31" ht="14.5" x14ac:dyDescent="0.35">
      <c r="A930" s="150"/>
      <c r="B930" s="150" t="s">
        <v>21712</v>
      </c>
      <c r="C930" s="150" t="s">
        <v>19447</v>
      </c>
      <c r="D930" s="150" t="s">
        <v>19449</v>
      </c>
      <c r="E930" s="150" t="s">
        <v>19707</v>
      </c>
      <c r="F930" s="150" t="s">
        <v>20565</v>
      </c>
      <c r="G930" s="150" t="s">
        <v>20566</v>
      </c>
      <c r="H930" s="150" t="s">
        <v>21698</v>
      </c>
      <c r="I930" s="150" t="s">
        <v>21198</v>
      </c>
      <c r="J930" s="150" t="s">
        <v>3785</v>
      </c>
      <c r="K930" s="150" t="s">
        <v>21713</v>
      </c>
      <c r="L930" s="150"/>
      <c r="M930" s="150" t="str" cm="1">
        <f t="array" ref="M930">LOOKUP(2,1/(C930:L930&lt;&gt;""),C930:L930)</f>
        <v>Barley Ground</v>
      </c>
      <c r="N930" s="150" t="s">
        <v>21714</v>
      </c>
      <c r="O930" s="150"/>
      <c r="P930" s="150"/>
      <c r="Q930" s="150"/>
      <c r="R930" s="150"/>
      <c r="S930" s="150"/>
      <c r="T930" s="150"/>
      <c r="U930" s="150" t="s">
        <v>3787</v>
      </c>
      <c r="V930" s="150"/>
      <c r="W930" s="150"/>
      <c r="X930" s="150"/>
      <c r="Y930" s="150"/>
      <c r="Z930" s="150"/>
      <c r="AA930" s="150"/>
      <c r="AB930" s="150"/>
      <c r="AC930" s="150"/>
      <c r="AD930" t="str">
        <f>IFERROR(IF(COUNTIF(C930:L930,"Feed Ingredient")&gt;0,INDEX(ani_diet!U:U,MATCH(M930,ani_diet!E:E,0)),""),"")</f>
        <v>Hordeum vulgare</v>
      </c>
      <c r="AE930" s="129" t="str">
        <f>IF(IFERROR(IF(MATCH("Feed Ingredient", AOM[[#This Row],[L1]:[L10]],0)&gt;0, TRUE, FALSE), FALSE)=TRUE,IFERROR(VLOOKUP(M930, ani_diet!D:D, 1, FALSE), "No Match"),FALSE)</f>
        <v>No Match</v>
      </c>
    </row>
    <row r="931" spans="1:31" ht="14.5" x14ac:dyDescent="0.35">
      <c r="A931" s="150"/>
      <c r="B931" s="150" t="s">
        <v>21715</v>
      </c>
      <c r="C931" s="150" t="s">
        <v>19447</v>
      </c>
      <c r="D931" s="150" t="s">
        <v>19449</v>
      </c>
      <c r="E931" s="150" t="s">
        <v>19707</v>
      </c>
      <c r="F931" s="150" t="s">
        <v>20565</v>
      </c>
      <c r="G931" s="150" t="s">
        <v>20566</v>
      </c>
      <c r="H931" s="150" t="s">
        <v>21698</v>
      </c>
      <c r="I931" s="150" t="s">
        <v>21198</v>
      </c>
      <c r="J931" s="150" t="s">
        <v>3785</v>
      </c>
      <c r="K931" s="150"/>
      <c r="L931" s="150"/>
      <c r="M931" s="150" t="str" cm="1">
        <f t="array" ref="M931">LOOKUP(2,1/(C931:L931&lt;&gt;""),C931:L931)</f>
        <v>Barley</v>
      </c>
      <c r="N931" s="150"/>
      <c r="O931" s="150"/>
      <c r="P931" s="150"/>
      <c r="Q931" s="150"/>
      <c r="R931" s="150"/>
      <c r="S931" s="150"/>
      <c r="T931" s="150"/>
      <c r="U931" s="150" t="s">
        <v>3787</v>
      </c>
      <c r="V931" s="150"/>
      <c r="W931" s="150"/>
      <c r="X931" s="150"/>
      <c r="Y931" s="150"/>
      <c r="Z931" s="150"/>
      <c r="AA931" s="150"/>
      <c r="AB931" s="150"/>
      <c r="AC931" s="150"/>
      <c r="AD931" t="str">
        <f>IFERROR(IF(COUNTIF(C931:L931,"Feed Ingredient")&gt;0,INDEX(ani_diet!U:U,MATCH(M931,ani_diet!E:E,0)),""),"")</f>
        <v>Hordeum vulgare</v>
      </c>
      <c r="AE931" s="129" t="str">
        <f>IF(IFERROR(IF(MATCH("Feed Ingredient", AOM[[#This Row],[L1]:[L10]],0)&gt;0, TRUE, FALSE), FALSE)=TRUE,IFERROR(VLOOKUP(M931, ani_diet!D:D, 1, FALSE), "No Match"),FALSE)</f>
        <v>Barley</v>
      </c>
    </row>
    <row r="932" spans="1:31" ht="14.5" x14ac:dyDescent="0.35">
      <c r="A932" s="150" t="s">
        <v>1485</v>
      </c>
      <c r="B932" s="150" t="s">
        <v>21716</v>
      </c>
      <c r="C932" s="150" t="s">
        <v>19447</v>
      </c>
      <c r="D932" s="150" t="s">
        <v>19449</v>
      </c>
      <c r="E932" s="150" t="s">
        <v>19707</v>
      </c>
      <c r="F932" s="150" t="s">
        <v>20565</v>
      </c>
      <c r="G932" s="150" t="s">
        <v>20566</v>
      </c>
      <c r="H932" s="150" t="s">
        <v>21698</v>
      </c>
      <c r="I932" s="150" t="s">
        <v>21198</v>
      </c>
      <c r="J932" s="150" t="s">
        <v>3825</v>
      </c>
      <c r="K932" s="150" t="s">
        <v>1485</v>
      </c>
      <c r="L932" s="150"/>
      <c r="M932" s="150" t="str" cm="1">
        <f t="array" ref="M932">LOOKUP(2,1/(C932:L932&lt;&gt;""),C932:L932)</f>
        <v>Maize</v>
      </c>
      <c r="N932" s="150" t="s">
        <v>21717</v>
      </c>
      <c r="O932" s="150" t="s">
        <v>1485</v>
      </c>
      <c r="P932" s="150" t="s">
        <v>1485</v>
      </c>
      <c r="Q932" s="150" t="s">
        <v>1485</v>
      </c>
      <c r="R932" s="150" t="s">
        <v>1485</v>
      </c>
      <c r="S932" s="150" t="s">
        <v>21718</v>
      </c>
      <c r="T932" s="150" t="s">
        <v>1485</v>
      </c>
      <c r="U932" s="150" t="s">
        <v>3827</v>
      </c>
      <c r="V932" s="150" t="s">
        <v>20958</v>
      </c>
      <c r="W932" s="150" t="s">
        <v>1485</v>
      </c>
      <c r="X932" s="150" t="s">
        <v>1485</v>
      </c>
      <c r="Y932" s="150" t="s">
        <v>1485</v>
      </c>
      <c r="Z932" s="150" t="s">
        <v>1485</v>
      </c>
      <c r="AA932" s="150" t="s">
        <v>1485</v>
      </c>
      <c r="AB932" s="150" t="s">
        <v>21719</v>
      </c>
      <c r="AC932" s="150" t="s">
        <v>3825</v>
      </c>
      <c r="AD932" t="str">
        <f>IFERROR(IF(COUNTIF(C932:L932,"Feed Ingredient")&gt;0,INDEX(ani_diet!U:U,MATCH(M932,ani_diet!E:E,0)),""),"")</f>
        <v>Zea mays</v>
      </c>
      <c r="AE932" s="129" t="str">
        <f>IF(IFERROR(IF(MATCH("Feed Ingredient", AOM[[#This Row],[L1]:[L10]],0)&gt;0, TRUE, FALSE), FALSE)=TRUE,IFERROR(VLOOKUP(M932, ani_diet!D:D, 1, FALSE), "No Match"),FALSE)</f>
        <v>Maize</v>
      </c>
    </row>
    <row r="933" spans="1:31" ht="14.5" x14ac:dyDescent="0.35">
      <c r="A933" s="150" t="s">
        <v>1485</v>
      </c>
      <c r="B933" s="150" t="s">
        <v>21720</v>
      </c>
      <c r="C933" s="150" t="s">
        <v>19447</v>
      </c>
      <c r="D933" s="150" t="s">
        <v>19449</v>
      </c>
      <c r="E933" s="150" t="s">
        <v>19707</v>
      </c>
      <c r="F933" s="150" t="s">
        <v>20565</v>
      </c>
      <c r="G933" s="150" t="s">
        <v>20566</v>
      </c>
      <c r="H933" s="150" t="s">
        <v>21698</v>
      </c>
      <c r="I933" s="150" t="s">
        <v>21198</v>
      </c>
      <c r="J933" s="150" t="s">
        <v>3825</v>
      </c>
      <c r="K933" s="150" t="s">
        <v>21721</v>
      </c>
      <c r="L933" s="150"/>
      <c r="M933" s="150" t="str" cm="1">
        <f t="array" ref="M933">LOOKUP(2,1/(C933:L933&lt;&gt;""),C933:L933)</f>
        <v>Maize Cracked</v>
      </c>
      <c r="N933" s="150" t="s">
        <v>21722</v>
      </c>
      <c r="O933" s="150" t="s">
        <v>1485</v>
      </c>
      <c r="P933" s="150" t="s">
        <v>1485</v>
      </c>
      <c r="Q933" s="150" t="s">
        <v>1485</v>
      </c>
      <c r="R933" s="150" t="s">
        <v>1485</v>
      </c>
      <c r="S933" s="150" t="s">
        <v>1485</v>
      </c>
      <c r="T933" s="150" t="s">
        <v>1485</v>
      </c>
      <c r="U933" s="150" t="s">
        <v>3827</v>
      </c>
      <c r="V933" s="150" t="s">
        <v>20958</v>
      </c>
      <c r="W933" s="150" t="s">
        <v>1485</v>
      </c>
      <c r="X933" s="150" t="s">
        <v>1485</v>
      </c>
      <c r="Y933" s="150" t="s">
        <v>1485</v>
      </c>
      <c r="Z933" s="150" t="s">
        <v>1485</v>
      </c>
      <c r="AA933" s="150" t="s">
        <v>1485</v>
      </c>
      <c r="AB933" s="150" t="s">
        <v>1485</v>
      </c>
      <c r="AC933" s="150" t="s">
        <v>21723</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ht="14.5" x14ac:dyDescent="0.35">
      <c r="A934" s="150"/>
      <c r="B934" s="150" t="s">
        <v>21724</v>
      </c>
      <c r="C934" s="150" t="s">
        <v>19447</v>
      </c>
      <c r="D934" s="150" t="s">
        <v>19449</v>
      </c>
      <c r="E934" s="150" t="s">
        <v>19707</v>
      </c>
      <c r="F934" s="150" t="s">
        <v>20565</v>
      </c>
      <c r="G934" s="150" t="s">
        <v>20566</v>
      </c>
      <c r="H934" s="150" t="s">
        <v>21698</v>
      </c>
      <c r="I934" s="150" t="s">
        <v>21198</v>
      </c>
      <c r="J934" s="150" t="s">
        <v>3825</v>
      </c>
      <c r="K934" s="150" t="s">
        <v>21725</v>
      </c>
      <c r="L934" s="150"/>
      <c r="M934" s="150" t="str" cm="1">
        <f t="array" ref="M934">LOOKUP(2,1/(C934:L934&lt;&gt;""),C934:L934)</f>
        <v>Maize Crushed</v>
      </c>
      <c r="N934" s="150" t="s">
        <v>21726</v>
      </c>
      <c r="O934" s="150"/>
      <c r="P934" s="150"/>
      <c r="Q934" s="150"/>
      <c r="R934" s="150"/>
      <c r="S934" s="150"/>
      <c r="T934" s="150"/>
      <c r="U934" s="150"/>
      <c r="V934" s="150"/>
      <c r="W934" s="150"/>
      <c r="X934" s="150"/>
      <c r="Y934" s="150"/>
      <c r="Z934" s="150"/>
      <c r="AA934" s="150"/>
      <c r="AB934" s="150"/>
      <c r="AC934" s="150"/>
      <c r="AD934" t="str">
        <f>IFERROR(IF(COUNTIF(C934:L934,"Feed Ingredient")&gt;0,INDEX(ani_diet!U:U,MATCH(M934,ani_diet!E:E,0)),""),"")</f>
        <v/>
      </c>
      <c r="AE934" s="129" t="str">
        <f>IF(IFERROR(IF(MATCH("Feed Ingredient", AOM[[#This Row],[L1]:[L10]],0)&gt;0, TRUE, FALSE), FALSE)=TRUE,IFERROR(VLOOKUP(M934, ani_diet!D:D, 1, FALSE), "No Match"),FALSE)</f>
        <v>No Match</v>
      </c>
    </row>
    <row r="935" spans="1:31" ht="14.5" x14ac:dyDescent="0.35">
      <c r="A935" s="150" t="s">
        <v>1485</v>
      </c>
      <c r="B935" s="150" t="s">
        <v>21727</v>
      </c>
      <c r="C935" s="150" t="s">
        <v>19447</v>
      </c>
      <c r="D935" s="150" t="s">
        <v>19449</v>
      </c>
      <c r="E935" s="150" t="s">
        <v>19707</v>
      </c>
      <c r="F935" s="150" t="s">
        <v>20565</v>
      </c>
      <c r="G935" s="150" t="s">
        <v>20566</v>
      </c>
      <c r="H935" s="150" t="s">
        <v>21698</v>
      </c>
      <c r="I935" s="150" t="s">
        <v>21198</v>
      </c>
      <c r="J935" s="150" t="s">
        <v>3825</v>
      </c>
      <c r="K935" s="150" t="s">
        <v>20994</v>
      </c>
      <c r="L935" s="150"/>
      <c r="M935" s="150" t="str" cm="1">
        <f t="array" ref="M935">LOOKUP(2,1/(C935:L935&lt;&gt;""),C935:L935)</f>
        <v>Maize Extruded</v>
      </c>
      <c r="N935" s="150" t="s">
        <v>21728</v>
      </c>
      <c r="O935" s="150" t="s">
        <v>1485</v>
      </c>
      <c r="P935" s="150" t="s">
        <v>1485</v>
      </c>
      <c r="Q935" s="150" t="s">
        <v>1485</v>
      </c>
      <c r="R935" s="150" t="s">
        <v>1485</v>
      </c>
      <c r="S935" s="150" t="s">
        <v>1485</v>
      </c>
      <c r="T935" s="150" t="s">
        <v>1485</v>
      </c>
      <c r="U935" s="150" t="s">
        <v>3827</v>
      </c>
      <c r="V935" s="150" t="s">
        <v>20958</v>
      </c>
      <c r="W935" s="150" t="s">
        <v>1485</v>
      </c>
      <c r="X935" s="150" t="s">
        <v>1485</v>
      </c>
      <c r="Y935" s="150" t="s">
        <v>1485</v>
      </c>
      <c r="Z935" s="150" t="s">
        <v>1485</v>
      </c>
      <c r="AA935" s="150" t="s">
        <v>1485</v>
      </c>
      <c r="AB935" s="150" t="s">
        <v>1485</v>
      </c>
      <c r="AC935" s="150" t="s">
        <v>20994</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ht="14.5" x14ac:dyDescent="0.35">
      <c r="A936" s="150" t="s">
        <v>1485</v>
      </c>
      <c r="B936" s="150" t="s">
        <v>21729</v>
      </c>
      <c r="C936" s="150" t="s">
        <v>19447</v>
      </c>
      <c r="D936" s="150" t="s">
        <v>19449</v>
      </c>
      <c r="E936" s="150" t="s">
        <v>19707</v>
      </c>
      <c r="F936" s="150" t="s">
        <v>20565</v>
      </c>
      <c r="G936" s="150" t="s">
        <v>20566</v>
      </c>
      <c r="H936" s="150" t="s">
        <v>21698</v>
      </c>
      <c r="I936" s="150" t="s">
        <v>21198</v>
      </c>
      <c r="J936" s="150" t="s">
        <v>3825</v>
      </c>
      <c r="K936" s="150" t="s">
        <v>21730</v>
      </c>
      <c r="L936" s="150" t="s">
        <v>21731</v>
      </c>
      <c r="M936" s="150" t="str" cm="1">
        <f t="array" ref="M936">LOOKUP(2,1/(C936:L936&lt;&gt;""),C936:L936)</f>
        <v>Maize Dried Ground</v>
      </c>
      <c r="N936" s="150" t="s">
        <v>21732</v>
      </c>
      <c r="O936" s="150" t="s">
        <v>1485</v>
      </c>
      <c r="P936" s="150" t="s">
        <v>1485</v>
      </c>
      <c r="Q936" s="150" t="s">
        <v>1485</v>
      </c>
      <c r="R936" s="150" t="s">
        <v>1485</v>
      </c>
      <c r="S936" s="150" t="s">
        <v>21718</v>
      </c>
      <c r="T936" s="150" t="s">
        <v>1485</v>
      </c>
      <c r="U936" s="150" t="s">
        <v>3827</v>
      </c>
      <c r="V936" s="150" t="s">
        <v>20958</v>
      </c>
      <c r="W936" s="150" t="s">
        <v>1485</v>
      </c>
      <c r="X936" s="150" t="s">
        <v>1485</v>
      </c>
      <c r="Y936" s="150" t="s">
        <v>1485</v>
      </c>
      <c r="Z936" s="150" t="s">
        <v>1485</v>
      </c>
      <c r="AA936" s="150" t="s">
        <v>1485</v>
      </c>
      <c r="AB936" s="150" t="s">
        <v>21719</v>
      </c>
      <c r="AC936" s="150" t="s">
        <v>21730</v>
      </c>
      <c r="AD936" t="str">
        <f>IFERROR(IF(COUNTIF(C936:L936,"Feed Ingredient")&gt;0,INDEX(ani_diet!U:U,MATCH(M936,ani_diet!E:E,0)),""),"")</f>
        <v>Zea mays</v>
      </c>
      <c r="AE936" s="129" t="str">
        <f>IF(IFERROR(IF(MATCH("Feed Ingredient", AOM[[#This Row],[L1]:[L10]],0)&gt;0, TRUE, FALSE), FALSE)=TRUE,IFERROR(VLOOKUP(M936, ani_diet!D:D, 1, FALSE), "No Match"),FALSE)</f>
        <v>No Match</v>
      </c>
    </row>
    <row r="937" spans="1:31" ht="14.5" x14ac:dyDescent="0.35">
      <c r="A937" s="150" t="s">
        <v>1485</v>
      </c>
      <c r="B937" s="150" t="s">
        <v>21733</v>
      </c>
      <c r="C937" s="150" t="s">
        <v>19447</v>
      </c>
      <c r="D937" s="150" t="s">
        <v>19449</v>
      </c>
      <c r="E937" s="150" t="s">
        <v>19707</v>
      </c>
      <c r="F937" s="150" t="s">
        <v>20565</v>
      </c>
      <c r="G937" s="150" t="s">
        <v>20566</v>
      </c>
      <c r="H937" s="150" t="s">
        <v>21698</v>
      </c>
      <c r="I937" s="150" t="s">
        <v>21198</v>
      </c>
      <c r="J937" s="150" t="s">
        <v>3825</v>
      </c>
      <c r="K937" s="150" t="s">
        <v>21730</v>
      </c>
      <c r="L937" s="150" t="s">
        <v>21734</v>
      </c>
      <c r="M937" s="150" t="str" cm="1">
        <f t="array" ref="M937">LOOKUP(2,1/(C937:L937&lt;&gt;""),C937:L937)</f>
        <v>Maize Dried Ground Heated</v>
      </c>
      <c r="N937" s="150"/>
      <c r="O937" s="150" t="s">
        <v>1485</v>
      </c>
      <c r="P937" s="150" t="s">
        <v>1485</v>
      </c>
      <c r="Q937" s="150" t="s">
        <v>1485</v>
      </c>
      <c r="R937" s="150" t="s">
        <v>1485</v>
      </c>
      <c r="S937" s="150" t="s">
        <v>21718</v>
      </c>
      <c r="T937" s="150" t="s">
        <v>1485</v>
      </c>
      <c r="U937" s="150" t="s">
        <v>3827</v>
      </c>
      <c r="V937" s="150" t="s">
        <v>20958</v>
      </c>
      <c r="W937" s="150" t="s">
        <v>1485</v>
      </c>
      <c r="X937" s="150" t="s">
        <v>1485</v>
      </c>
      <c r="Y937" s="150" t="s">
        <v>1485</v>
      </c>
      <c r="Z937" s="150" t="s">
        <v>1485</v>
      </c>
      <c r="AA937" s="150" t="s">
        <v>1485</v>
      </c>
      <c r="AB937" s="150" t="s">
        <v>21719</v>
      </c>
      <c r="AC937" s="150" t="s">
        <v>21730</v>
      </c>
      <c r="AD937" t="str">
        <f>IFERROR(IF(COUNTIF(C937:L937,"Feed Ingredient")&gt;0,INDEX(ani_diet!U:U,MATCH(M937,ani_diet!E:E,0)),""),"")</f>
        <v>Zea mays</v>
      </c>
      <c r="AE937" s="129" t="str">
        <f>IF(IFERROR(IF(MATCH("Feed Ingredient", AOM[[#This Row],[L1]:[L10]],0)&gt;0, TRUE, FALSE), FALSE)=TRUE,IFERROR(VLOOKUP(M937, ani_diet!D:D, 1, FALSE), "No Match"),FALSE)</f>
        <v>No Match</v>
      </c>
    </row>
    <row r="938" spans="1:31" ht="14.5" x14ac:dyDescent="0.35">
      <c r="A938" s="150" t="s">
        <v>1485</v>
      </c>
      <c r="B938" s="150" t="s">
        <v>21735</v>
      </c>
      <c r="C938" s="150" t="s">
        <v>19447</v>
      </c>
      <c r="D938" s="150" t="s">
        <v>19449</v>
      </c>
      <c r="E938" s="150" t="s">
        <v>19707</v>
      </c>
      <c r="F938" s="150" t="s">
        <v>20565</v>
      </c>
      <c r="G938" s="150" t="s">
        <v>20566</v>
      </c>
      <c r="H938" s="150" t="s">
        <v>21698</v>
      </c>
      <c r="I938" s="150" t="s">
        <v>21198</v>
      </c>
      <c r="J938" s="150" t="s">
        <v>3825</v>
      </c>
      <c r="K938" s="150" t="s">
        <v>21730</v>
      </c>
      <c r="L938" s="150" t="s">
        <v>21736</v>
      </c>
      <c r="M938" s="150" t="str" cm="1">
        <f t="array" ref="M938">LOOKUP(2,1/(C938:L938&lt;&gt;""),C938:L938)</f>
        <v>Maize Grain Ground</v>
      </c>
      <c r="N938" s="150" t="s">
        <v>21737</v>
      </c>
      <c r="O938" s="150" t="s">
        <v>1485</v>
      </c>
      <c r="P938" s="150" t="s">
        <v>1485</v>
      </c>
      <c r="Q938" s="150" t="s">
        <v>1485</v>
      </c>
      <c r="R938" s="150" t="s">
        <v>1485</v>
      </c>
      <c r="S938" s="150" t="s">
        <v>21718</v>
      </c>
      <c r="T938" s="150" t="s">
        <v>1485</v>
      </c>
      <c r="U938" s="150" t="s">
        <v>3827</v>
      </c>
      <c r="V938" s="150" t="s">
        <v>20958</v>
      </c>
      <c r="W938" s="150" t="s">
        <v>1485</v>
      </c>
      <c r="X938" s="150" t="s">
        <v>1485</v>
      </c>
      <c r="Y938" s="150" t="s">
        <v>1485</v>
      </c>
      <c r="Z938" s="150" t="s">
        <v>1485</v>
      </c>
      <c r="AA938" s="150" t="s">
        <v>1485</v>
      </c>
      <c r="AB938" s="150" t="s">
        <v>21719</v>
      </c>
      <c r="AC938" s="150" t="s">
        <v>21730</v>
      </c>
      <c r="AD938" t="str">
        <f>IFERROR(IF(COUNTIF(C938:L938,"Feed Ingredient")&gt;0,INDEX(ani_diet!U:U,MATCH(M938,ani_diet!E:E,0)),""),"")</f>
        <v>Zea mays Grain</v>
      </c>
      <c r="AE938" s="129" t="str">
        <f>IF(IFERROR(IF(MATCH("Feed Ingredient", AOM[[#This Row],[L1]:[L10]],0)&gt;0, TRUE, FALSE), FALSE)=TRUE,IFERROR(VLOOKUP(M938, ani_diet!D:D, 1, FALSE), "No Match"),FALSE)</f>
        <v>No Match</v>
      </c>
    </row>
    <row r="939" spans="1:31" ht="14.5" x14ac:dyDescent="0.35">
      <c r="A939" s="150" t="s">
        <v>1485</v>
      </c>
      <c r="B939" s="150" t="s">
        <v>21738</v>
      </c>
      <c r="C939" s="150" t="s">
        <v>19447</v>
      </c>
      <c r="D939" s="150" t="s">
        <v>19449</v>
      </c>
      <c r="E939" s="150" t="s">
        <v>19707</v>
      </c>
      <c r="F939" s="150" t="s">
        <v>20565</v>
      </c>
      <c r="G939" s="150" t="s">
        <v>20566</v>
      </c>
      <c r="H939" s="150" t="s">
        <v>21698</v>
      </c>
      <c r="I939" s="150" t="s">
        <v>21198</v>
      </c>
      <c r="J939" s="150" t="s">
        <v>3825</v>
      </c>
      <c r="K939" s="150" t="s">
        <v>21730</v>
      </c>
      <c r="L939" s="150"/>
      <c r="M939" s="150" t="str" cm="1">
        <f t="array" ref="M939">LOOKUP(2,1/(C939:L939&lt;&gt;""),C939:L939)</f>
        <v>Maize Grain</v>
      </c>
      <c r="N939" s="150" t="s">
        <v>21739</v>
      </c>
      <c r="O939" s="150" t="s">
        <v>1485</v>
      </c>
      <c r="P939" s="150" t="s">
        <v>1485</v>
      </c>
      <c r="Q939" s="150" t="s">
        <v>1485</v>
      </c>
      <c r="R939" s="150" t="s">
        <v>1485</v>
      </c>
      <c r="S939" s="150" t="s">
        <v>21718</v>
      </c>
      <c r="T939" s="150" t="s">
        <v>1485</v>
      </c>
      <c r="U939" s="150" t="s">
        <v>3827</v>
      </c>
      <c r="V939" s="150" t="s">
        <v>20958</v>
      </c>
      <c r="W939" s="150" t="s">
        <v>1485</v>
      </c>
      <c r="X939" s="150" t="s">
        <v>1485</v>
      </c>
      <c r="Y939" s="150" t="s">
        <v>1485</v>
      </c>
      <c r="Z939" s="150" t="s">
        <v>1485</v>
      </c>
      <c r="AA939" s="150" t="s">
        <v>1485</v>
      </c>
      <c r="AB939" s="150" t="s">
        <v>21719</v>
      </c>
      <c r="AC939" s="150" t="s">
        <v>21730</v>
      </c>
      <c r="AD939" t="str">
        <f>IFERROR(IF(COUNTIF(C939:L939,"Feed Ingredient")&gt;0,INDEX(ani_diet!U:U,MATCH(M939,ani_diet!E:E,0)),""),"")</f>
        <v>Zea mays Grain</v>
      </c>
      <c r="AE939" s="129" t="str">
        <f>IF(IFERROR(IF(MATCH("Feed Ingredient", AOM[[#This Row],[L1]:[L10]],0)&gt;0, TRUE, FALSE), FALSE)=TRUE,IFERROR(VLOOKUP(M939, ani_diet!D:D, 1, FALSE), "No Match"),FALSE)</f>
        <v>Maize Grain</v>
      </c>
    </row>
    <row r="940" spans="1:31" ht="14.5" x14ac:dyDescent="0.35">
      <c r="A940" s="150" t="s">
        <v>1485</v>
      </c>
      <c r="B940" s="150" t="s">
        <v>21740</v>
      </c>
      <c r="C940" s="150" t="s">
        <v>19447</v>
      </c>
      <c r="D940" s="150" t="s">
        <v>19449</v>
      </c>
      <c r="E940" s="150" t="s">
        <v>19707</v>
      </c>
      <c r="F940" s="150" t="s">
        <v>20565</v>
      </c>
      <c r="G940" s="150" t="s">
        <v>20566</v>
      </c>
      <c r="H940" s="150" t="s">
        <v>21698</v>
      </c>
      <c r="I940" s="150" t="s">
        <v>21198</v>
      </c>
      <c r="J940" s="150" t="s">
        <v>3825</v>
      </c>
      <c r="K940" s="150" t="s">
        <v>21741</v>
      </c>
      <c r="L940" s="150"/>
      <c r="M940" s="150" t="str" cm="1">
        <f t="array" ref="M940">LOOKUP(2,1/(C940:L940&lt;&gt;""),C940:L940)</f>
        <v>Maize Ground</v>
      </c>
      <c r="N940" s="150" t="s">
        <v>21742</v>
      </c>
      <c r="O940" s="150" t="s">
        <v>1485</v>
      </c>
      <c r="P940" s="150" t="s">
        <v>1485</v>
      </c>
      <c r="Q940" s="150" t="s">
        <v>1485</v>
      </c>
      <c r="R940" s="150" t="s">
        <v>1485</v>
      </c>
      <c r="S940" s="150" t="s">
        <v>21718</v>
      </c>
      <c r="T940" s="150" t="s">
        <v>1485</v>
      </c>
      <c r="U940" s="150" t="s">
        <v>3827</v>
      </c>
      <c r="V940" s="150" t="s">
        <v>20958</v>
      </c>
      <c r="W940" s="150" t="s">
        <v>1485</v>
      </c>
      <c r="X940" s="150" t="s">
        <v>1485</v>
      </c>
      <c r="Y940" s="150" t="s">
        <v>1485</v>
      </c>
      <c r="Z940" s="150" t="s">
        <v>1485</v>
      </c>
      <c r="AA940" s="150" t="s">
        <v>1485</v>
      </c>
      <c r="AB940" s="150"/>
      <c r="AC940" s="150" t="s">
        <v>3825</v>
      </c>
      <c r="AD940" t="str">
        <f>IFERROR(IF(COUNTIF(C940:L940,"Feed Ingredient")&gt;0,INDEX(ani_diet!U:U,MATCH(M940,ani_diet!E:E,0)),""),"")</f>
        <v>Zea mays</v>
      </c>
      <c r="AE940" s="129" t="str">
        <f>IF(IFERROR(IF(MATCH("Feed Ingredient", AOM[[#This Row],[L1]:[L10]],0)&gt;0, TRUE, FALSE), FALSE)=TRUE,IFERROR(VLOOKUP(M940, ani_diet!D:D, 1, FALSE), "No Match"),FALSE)</f>
        <v>No Match</v>
      </c>
    </row>
    <row r="941" spans="1:31" ht="14.5" x14ac:dyDescent="0.35">
      <c r="A941" s="150" t="s">
        <v>1485</v>
      </c>
      <c r="B941" s="150" t="s">
        <v>21743</v>
      </c>
      <c r="C941" s="150" t="s">
        <v>19447</v>
      </c>
      <c r="D941" s="150" t="s">
        <v>19449</v>
      </c>
      <c r="E941" s="150" t="s">
        <v>19707</v>
      </c>
      <c r="F941" s="150" t="s">
        <v>20565</v>
      </c>
      <c r="G941" s="150" t="s">
        <v>20566</v>
      </c>
      <c r="H941" s="150" t="s">
        <v>21698</v>
      </c>
      <c r="I941" s="150" t="s">
        <v>21198</v>
      </c>
      <c r="J941" s="150" t="s">
        <v>3825</v>
      </c>
      <c r="K941" s="150" t="s">
        <v>21744</v>
      </c>
      <c r="L941" s="150"/>
      <c r="M941" s="150" t="str" cm="1">
        <f t="array" ref="M941">LOOKUP(2,1/(C941:L941&lt;&gt;""),C941:L941)</f>
        <v>Maize Oil</v>
      </c>
      <c r="N941" s="150" t="s">
        <v>21745</v>
      </c>
      <c r="O941" s="150" t="s">
        <v>1485</v>
      </c>
      <c r="P941" s="150" t="s">
        <v>1485</v>
      </c>
      <c r="Q941" s="150" t="s">
        <v>1485</v>
      </c>
      <c r="R941" s="150" t="s">
        <v>1485</v>
      </c>
      <c r="S941" s="150" t="s">
        <v>21746</v>
      </c>
      <c r="T941" s="150" t="s">
        <v>1485</v>
      </c>
      <c r="U941" s="150" t="s">
        <v>3827</v>
      </c>
      <c r="V941" s="150" t="s">
        <v>20958</v>
      </c>
      <c r="W941" s="150" t="s">
        <v>1485</v>
      </c>
      <c r="X941" s="150" t="s">
        <v>1485</v>
      </c>
      <c r="Y941" s="150" t="s">
        <v>1485</v>
      </c>
      <c r="Z941" s="150" t="s">
        <v>1485</v>
      </c>
      <c r="AA941" s="150" t="s">
        <v>1485</v>
      </c>
      <c r="AB941" s="150" t="s">
        <v>20999</v>
      </c>
      <c r="AC941" s="150" t="s">
        <v>21744</v>
      </c>
      <c r="AD941" t="str">
        <f>IFERROR(IF(COUNTIF(C941:L941,"Feed Ingredient")&gt;0,INDEX(ani_diet!U:U,MATCH(M941,ani_diet!E:E,0)),""),"")</f>
        <v>Zea mays Oil</v>
      </c>
      <c r="AE941" s="129" t="str">
        <f>IF(IFERROR(IF(MATCH("Feed Ingredient", AOM[[#This Row],[L1]:[L10]],0)&gt;0, TRUE, FALSE), FALSE)=TRUE,IFERROR(VLOOKUP(M941, ani_diet!D:D, 1, FALSE), "No Match"),FALSE)</f>
        <v>Maize Oil</v>
      </c>
    </row>
    <row r="942" spans="1:31" ht="14.5" x14ac:dyDescent="0.35">
      <c r="A942" s="150" t="s">
        <v>1485</v>
      </c>
      <c r="B942" s="150" t="s">
        <v>21747</v>
      </c>
      <c r="C942" s="150" t="s">
        <v>19447</v>
      </c>
      <c r="D942" s="150" t="s">
        <v>19449</v>
      </c>
      <c r="E942" s="150" t="s">
        <v>19707</v>
      </c>
      <c r="F942" s="150" t="s">
        <v>20565</v>
      </c>
      <c r="G942" s="150" t="s">
        <v>20566</v>
      </c>
      <c r="H942" s="150" t="s">
        <v>21698</v>
      </c>
      <c r="I942" s="150" t="s">
        <v>21198</v>
      </c>
      <c r="J942" s="150" t="s">
        <v>3825</v>
      </c>
      <c r="K942" s="150" t="s">
        <v>21748</v>
      </c>
      <c r="L942" s="150"/>
      <c r="M942" s="150" t="str" cm="1">
        <f t="array" ref="M942">LOOKUP(2,1/(C942:L942&lt;&gt;""),C942:L942)</f>
        <v>Maize Ensiled</v>
      </c>
      <c r="N942" s="150" t="s">
        <v>21749</v>
      </c>
      <c r="O942" s="150" t="s">
        <v>1485</v>
      </c>
      <c r="P942" s="150" t="s">
        <v>1485</v>
      </c>
      <c r="Q942" s="150" t="s">
        <v>1485</v>
      </c>
      <c r="R942" s="150" t="s">
        <v>1485</v>
      </c>
      <c r="S942" s="150" t="s">
        <v>1485</v>
      </c>
      <c r="T942" s="150" t="s">
        <v>1485</v>
      </c>
      <c r="U942" s="150" t="s">
        <v>3827</v>
      </c>
      <c r="V942" s="150" t="s">
        <v>20958</v>
      </c>
      <c r="W942" s="150" t="s">
        <v>1485</v>
      </c>
      <c r="X942" s="150" t="s">
        <v>1485</v>
      </c>
      <c r="Y942" s="150" t="s">
        <v>1485</v>
      </c>
      <c r="Z942" s="150" t="s">
        <v>1485</v>
      </c>
      <c r="AA942" s="150" t="s">
        <v>1485</v>
      </c>
      <c r="AB942" s="150" t="s">
        <v>21750</v>
      </c>
      <c r="AC942" s="150" t="s">
        <v>21723</v>
      </c>
      <c r="AD942" t="str">
        <f>IFERROR(IF(COUNTIF(C942:L942,"Feed Ingredient")&gt;0,INDEX(ani_diet!U:U,MATCH(M942,ani_diet!E:E,0)),""),"")</f>
        <v>Zea mays</v>
      </c>
      <c r="AE942" s="129" t="str">
        <f>IF(IFERROR(IF(MATCH("Feed Ingredient", AOM[[#This Row],[L1]:[L10]],0)&gt;0, TRUE, FALSE), FALSE)=TRUE,IFERROR(VLOOKUP(M942, ani_diet!D:D, 1, FALSE), "No Match"),FALSE)</f>
        <v>No Match</v>
      </c>
    </row>
    <row r="943" spans="1:31" ht="14.5" x14ac:dyDescent="0.35">
      <c r="A943" s="150" t="s">
        <v>1485</v>
      </c>
      <c r="B943" s="150" t="s">
        <v>21751</v>
      </c>
      <c r="C943" s="150" t="s">
        <v>19447</v>
      </c>
      <c r="D943" s="150" t="s">
        <v>19449</v>
      </c>
      <c r="E943" s="150" t="s">
        <v>19707</v>
      </c>
      <c r="F943" s="150" t="s">
        <v>20565</v>
      </c>
      <c r="G943" s="150" t="s">
        <v>20566</v>
      </c>
      <c r="H943" s="150" t="s">
        <v>21698</v>
      </c>
      <c r="I943" s="150" t="s">
        <v>21198</v>
      </c>
      <c r="J943" s="150" t="s">
        <v>3825</v>
      </c>
      <c r="K943" s="150" t="s">
        <v>21752</v>
      </c>
      <c r="L943" s="150"/>
      <c r="M943" s="150" t="str" cm="1">
        <f t="array" ref="M943">LOOKUP(2,1/(C943:L943&lt;&gt;""),C943:L943)</f>
        <v>Maize Starch</v>
      </c>
      <c r="N943" s="150" t="s">
        <v>21753</v>
      </c>
      <c r="O943" s="150" t="s">
        <v>1485</v>
      </c>
      <c r="P943" s="150" t="s">
        <v>1485</v>
      </c>
      <c r="Q943" s="150" t="s">
        <v>1485</v>
      </c>
      <c r="R943" s="150" t="s">
        <v>1485</v>
      </c>
      <c r="S943" s="150" t="s">
        <v>21023</v>
      </c>
      <c r="T943" s="150" t="s">
        <v>1485</v>
      </c>
      <c r="U943" s="150" t="s">
        <v>3827</v>
      </c>
      <c r="V943" s="150" t="s">
        <v>20958</v>
      </c>
      <c r="W943" s="150" t="s">
        <v>1485</v>
      </c>
      <c r="X943" s="150" t="s">
        <v>1485</v>
      </c>
      <c r="Y943" s="150" t="s">
        <v>1485</v>
      </c>
      <c r="Z943" s="150" t="s">
        <v>1485</v>
      </c>
      <c r="AA943" s="150" t="s">
        <v>1485</v>
      </c>
      <c r="AB943" s="150"/>
      <c r="AC943" s="150" t="s">
        <v>7885</v>
      </c>
      <c r="AD943" t="str">
        <f>IFERROR(IF(COUNTIF(C943:L943,"Feed Ingredient")&gt;0,INDEX(ani_diet!U:U,MATCH(M943,ani_diet!E:E,0)),""),"")</f>
        <v>Zea mays Starch</v>
      </c>
      <c r="AE943" s="129" t="str">
        <f>IF(IFERROR(IF(MATCH("Feed Ingredient", AOM[[#This Row],[L1]:[L10]],0)&gt;0, TRUE, FALSE), FALSE)=TRUE,IFERROR(VLOOKUP(M943, ani_diet!D:D, 1, FALSE), "No Match"),FALSE)</f>
        <v>Maize Starch</v>
      </c>
    </row>
    <row r="944" spans="1:31" ht="14.5" x14ac:dyDescent="0.35">
      <c r="A944" s="150" t="s">
        <v>1485</v>
      </c>
      <c r="B944" s="150" t="s">
        <v>21754</v>
      </c>
      <c r="C944" s="150" t="s">
        <v>19447</v>
      </c>
      <c r="D944" s="150" t="s">
        <v>19449</v>
      </c>
      <c r="E944" s="150" t="s">
        <v>19707</v>
      </c>
      <c r="F944" s="150" t="s">
        <v>20565</v>
      </c>
      <c r="G944" s="150" t="s">
        <v>20566</v>
      </c>
      <c r="H944" s="150" t="s">
        <v>21698</v>
      </c>
      <c r="I944" s="150" t="s">
        <v>21198</v>
      </c>
      <c r="J944" s="150" t="s">
        <v>3825</v>
      </c>
      <c r="K944" s="150" t="s">
        <v>21755</v>
      </c>
      <c r="L944" s="150" t="s">
        <v>21756</v>
      </c>
      <c r="M944" s="150" t="str" cm="1">
        <f t="array" ref="M944">LOOKUP(2,1/(C944:L944&lt;&gt;""),C944:L944)</f>
        <v>Maize Whole Ground</v>
      </c>
      <c r="N944" s="150" t="s">
        <v>21757</v>
      </c>
      <c r="O944" s="150" t="s">
        <v>1485</v>
      </c>
      <c r="P944" s="150" t="s">
        <v>1485</v>
      </c>
      <c r="Q944" s="150" t="s">
        <v>1485</v>
      </c>
      <c r="R944" s="150" t="s">
        <v>1485</v>
      </c>
      <c r="S944" s="150" t="s">
        <v>1485</v>
      </c>
      <c r="T944" s="150" t="s">
        <v>1485</v>
      </c>
      <c r="U944" s="150" t="s">
        <v>3827</v>
      </c>
      <c r="V944" s="150" t="s">
        <v>20958</v>
      </c>
      <c r="W944" s="150" t="s">
        <v>1485</v>
      </c>
      <c r="X944" s="150" t="s">
        <v>1485</v>
      </c>
      <c r="Y944" s="150" t="s">
        <v>1485</v>
      </c>
      <c r="Z944" s="150" t="s">
        <v>1485</v>
      </c>
      <c r="AA944" s="150" t="s">
        <v>1485</v>
      </c>
      <c r="AB944" s="150" t="s">
        <v>1485</v>
      </c>
      <c r="AC944" s="150" t="s">
        <v>21723</v>
      </c>
      <c r="AD944" t="str">
        <f>IFERROR(IF(COUNTIF(C944:L944,"Feed Ingredient")&gt;0,INDEX(ani_diet!U:U,MATCH(M944,ani_diet!E:E,0)),""),"")</f>
        <v>Zea mays Whole</v>
      </c>
      <c r="AE944" s="129" t="str">
        <f>IF(IFERROR(IF(MATCH("Feed Ingredient", AOM[[#This Row],[L1]:[L10]],0)&gt;0, TRUE, FALSE), FALSE)=TRUE,IFERROR(VLOOKUP(M944, ani_diet!D:D, 1, FALSE), "No Match"),FALSE)</f>
        <v>No Match</v>
      </c>
    </row>
    <row r="945" spans="1:31" ht="14.5" x14ac:dyDescent="0.35">
      <c r="A945" s="150" t="s">
        <v>1485</v>
      </c>
      <c r="B945" s="150" t="s">
        <v>21758</v>
      </c>
      <c r="C945" s="150" t="s">
        <v>19447</v>
      </c>
      <c r="D945" s="150" t="s">
        <v>19449</v>
      </c>
      <c r="E945" s="150" t="s">
        <v>19707</v>
      </c>
      <c r="F945" s="150" t="s">
        <v>20565</v>
      </c>
      <c r="G945" s="150" t="s">
        <v>20566</v>
      </c>
      <c r="H945" s="150" t="s">
        <v>21698</v>
      </c>
      <c r="I945" s="150" t="s">
        <v>21198</v>
      </c>
      <c r="J945" s="150" t="s">
        <v>3825</v>
      </c>
      <c r="K945" s="150" t="s">
        <v>21755</v>
      </c>
      <c r="L945" s="150"/>
      <c r="M945" s="150" t="str" cm="1">
        <f t="array" ref="M945">LOOKUP(2,1/(C945:L945&lt;&gt;""),C945:L945)</f>
        <v>Maize Whole</v>
      </c>
      <c r="N945" s="150" t="s">
        <v>21759</v>
      </c>
      <c r="O945" s="150" t="s">
        <v>1485</v>
      </c>
      <c r="P945" s="150" t="s">
        <v>1485</v>
      </c>
      <c r="Q945" s="150" t="s">
        <v>1485</v>
      </c>
      <c r="R945" s="150" t="s">
        <v>1485</v>
      </c>
      <c r="S945" s="150" t="s">
        <v>1485</v>
      </c>
      <c r="T945" s="150" t="s">
        <v>1485</v>
      </c>
      <c r="U945" s="150" t="s">
        <v>3827</v>
      </c>
      <c r="V945" s="150" t="s">
        <v>20958</v>
      </c>
      <c r="W945" s="150" t="s">
        <v>1485</v>
      </c>
      <c r="X945" s="150" t="s">
        <v>1485</v>
      </c>
      <c r="Y945" s="150" t="s">
        <v>1485</v>
      </c>
      <c r="Z945" s="150" t="s">
        <v>1485</v>
      </c>
      <c r="AA945" s="150" t="s">
        <v>1485</v>
      </c>
      <c r="AB945" s="150" t="s">
        <v>1485</v>
      </c>
      <c r="AC945" s="150" t="s">
        <v>21723</v>
      </c>
      <c r="AD945" t="str">
        <f>IFERROR(IF(COUNTIF(C945:L945,"Feed Ingredient")&gt;0,INDEX(ani_diet!U:U,MATCH(M945,ani_diet!E:E,0)),""),"")</f>
        <v>Zea mays Whole</v>
      </c>
      <c r="AE945" s="129" t="str">
        <f>IF(IFERROR(IF(MATCH("Feed Ingredient", AOM[[#This Row],[L1]:[L10]],0)&gt;0, TRUE, FALSE), FALSE)=TRUE,IFERROR(VLOOKUP(M945, ani_diet!D:D, 1, FALSE), "No Match"),FALSE)</f>
        <v>Maize Whole</v>
      </c>
    </row>
    <row r="946" spans="1:31" ht="14.5" x14ac:dyDescent="0.35">
      <c r="A946" s="150" t="s">
        <v>1485</v>
      </c>
      <c r="B946" s="150" t="s">
        <v>21760</v>
      </c>
      <c r="C946" s="150" t="s">
        <v>19447</v>
      </c>
      <c r="D946" s="150" t="s">
        <v>19449</v>
      </c>
      <c r="E946" s="150" t="s">
        <v>19707</v>
      </c>
      <c r="F946" s="150" t="s">
        <v>20565</v>
      </c>
      <c r="G946" s="150" t="s">
        <v>20566</v>
      </c>
      <c r="H946" s="150" t="s">
        <v>21698</v>
      </c>
      <c r="I946" s="150" t="s">
        <v>21198</v>
      </c>
      <c r="J946" s="150" t="s">
        <v>3825</v>
      </c>
      <c r="K946" s="150" t="s">
        <v>21723</v>
      </c>
      <c r="L946" s="150" t="s">
        <v>21761</v>
      </c>
      <c r="M946" s="150" t="str" cm="1">
        <f t="array" ref="M946">LOOKUP(2,1/(C946:L946&lt;&gt;""),C946:L946)</f>
        <v>Maize Yellow Cracked</v>
      </c>
      <c r="N946" s="150" t="s">
        <v>21762</v>
      </c>
      <c r="O946" s="150" t="s">
        <v>1485</v>
      </c>
      <c r="P946" s="150" t="s">
        <v>1485</v>
      </c>
      <c r="Q946" s="150" t="s">
        <v>1485</v>
      </c>
      <c r="R946" s="150" t="s">
        <v>1485</v>
      </c>
      <c r="S946" s="150" t="s">
        <v>1485</v>
      </c>
      <c r="T946" s="150" t="s">
        <v>1485</v>
      </c>
      <c r="U946" s="150" t="s">
        <v>3827</v>
      </c>
      <c r="V946" s="150" t="s">
        <v>20958</v>
      </c>
      <c r="W946" s="150" t="s">
        <v>1485</v>
      </c>
      <c r="X946" s="150" t="s">
        <v>1485</v>
      </c>
      <c r="Y946" s="150" t="s">
        <v>1485</v>
      </c>
      <c r="Z946" s="150" t="s">
        <v>1485</v>
      </c>
      <c r="AA946" s="150" t="s">
        <v>1485</v>
      </c>
      <c r="AB946" s="150" t="s">
        <v>1485</v>
      </c>
      <c r="AC946" s="150" t="s">
        <v>21763</v>
      </c>
      <c r="AD946" t="str">
        <f>IFERROR(IF(COUNTIF(C946:L946,"Feed Ingredient")&gt;0,INDEX(ani_diet!U:U,MATCH(M946,ani_diet!E:E,0)),""),"")</f>
        <v/>
      </c>
      <c r="AE946" s="129" t="str">
        <f>IF(IFERROR(IF(MATCH("Feed Ingredient", AOM[[#This Row],[L1]:[L10]],0)&gt;0, TRUE, FALSE), FALSE)=TRUE,IFERROR(VLOOKUP(M946, ani_diet!D:D, 1, FALSE), "No Match"),FALSE)</f>
        <v>No Match</v>
      </c>
    </row>
    <row r="947" spans="1:31" ht="14.5" x14ac:dyDescent="0.35">
      <c r="A947" s="150" t="s">
        <v>1485</v>
      </c>
      <c r="B947" s="150" t="s">
        <v>21764</v>
      </c>
      <c r="C947" s="150" t="s">
        <v>19447</v>
      </c>
      <c r="D947" s="150" t="s">
        <v>19449</v>
      </c>
      <c r="E947" s="150" t="s">
        <v>19707</v>
      </c>
      <c r="F947" s="150" t="s">
        <v>20565</v>
      </c>
      <c r="G947" s="150" t="s">
        <v>20566</v>
      </c>
      <c r="H947" s="150" t="s">
        <v>21698</v>
      </c>
      <c r="I947" s="150" t="s">
        <v>21198</v>
      </c>
      <c r="J947" s="150" t="s">
        <v>3825</v>
      </c>
      <c r="K947" s="150" t="s">
        <v>21723</v>
      </c>
      <c r="L947" s="150" t="s">
        <v>21765</v>
      </c>
      <c r="M947" s="150" t="str" cm="1">
        <f t="array" ref="M947">LOOKUP(2,1/(C947:L947&lt;&gt;""),C947:L947)</f>
        <v>Maize Yellow Crushed</v>
      </c>
      <c r="N947" s="150" t="s">
        <v>21766</v>
      </c>
      <c r="O947" s="150" t="s">
        <v>1485</v>
      </c>
      <c r="P947" s="150" t="s">
        <v>1485</v>
      </c>
      <c r="Q947" s="150" t="s">
        <v>1485</v>
      </c>
      <c r="R947" s="150" t="s">
        <v>1485</v>
      </c>
      <c r="S947" s="150" t="s">
        <v>1485</v>
      </c>
      <c r="T947" s="150" t="s">
        <v>1485</v>
      </c>
      <c r="U947" s="150" t="s">
        <v>3827</v>
      </c>
      <c r="V947" s="150" t="s">
        <v>20958</v>
      </c>
      <c r="W947" s="150" t="s">
        <v>1485</v>
      </c>
      <c r="X947" s="150" t="s">
        <v>1485</v>
      </c>
      <c r="Y947" s="150" t="s">
        <v>1485</v>
      </c>
      <c r="Z947" s="150" t="s">
        <v>1485</v>
      </c>
      <c r="AA947" s="150" t="s">
        <v>1485</v>
      </c>
      <c r="AB947" s="150" t="s">
        <v>1485</v>
      </c>
      <c r="AC947" s="150" t="s">
        <v>21723</v>
      </c>
      <c r="AD947" t="str">
        <f>IFERROR(IF(COUNTIF(C947:L947,"Feed Ingredient")&gt;0,INDEX(ani_diet!U:U,MATCH(M947,ani_diet!E:E,0)),""),"")</f>
        <v/>
      </c>
      <c r="AE947" s="129" t="str">
        <f>IF(IFERROR(IF(MATCH("Feed Ingredient", AOM[[#This Row],[L1]:[L10]],0)&gt;0, TRUE, FALSE), FALSE)=TRUE,IFERROR(VLOOKUP(M947, ani_diet!D:D, 1, FALSE), "No Match"),FALSE)</f>
        <v>No Match</v>
      </c>
    </row>
    <row r="948" spans="1:31" ht="14.5" x14ac:dyDescent="0.35">
      <c r="A948" s="150" t="s">
        <v>1485</v>
      </c>
      <c r="B948" s="150" t="s">
        <v>21767</v>
      </c>
      <c r="C948" s="150" t="s">
        <v>19447</v>
      </c>
      <c r="D948" s="150" t="s">
        <v>19449</v>
      </c>
      <c r="E948" s="150" t="s">
        <v>19707</v>
      </c>
      <c r="F948" s="150" t="s">
        <v>20565</v>
      </c>
      <c r="G948" s="150" t="s">
        <v>20566</v>
      </c>
      <c r="H948" s="150" t="s">
        <v>21698</v>
      </c>
      <c r="I948" s="150" t="s">
        <v>21198</v>
      </c>
      <c r="J948" s="150" t="s">
        <v>3825</v>
      </c>
      <c r="K948" s="150" t="s">
        <v>21723</v>
      </c>
      <c r="L948" s="150" t="s">
        <v>21768</v>
      </c>
      <c r="M948" s="150" t="str" cm="1">
        <f t="array" ref="M948">LOOKUP(2,1/(C948:L948&lt;&gt;""),C948:L948)</f>
        <v>Maize Yellow Ground</v>
      </c>
      <c r="N948" s="150" t="s">
        <v>21769</v>
      </c>
      <c r="O948" s="150" t="s">
        <v>1485</v>
      </c>
      <c r="P948" s="150" t="s">
        <v>1485</v>
      </c>
      <c r="Q948" s="150" t="s">
        <v>1485</v>
      </c>
      <c r="R948" s="150" t="s">
        <v>1485</v>
      </c>
      <c r="S948" s="150" t="s">
        <v>1485</v>
      </c>
      <c r="T948" s="150" t="s">
        <v>1485</v>
      </c>
      <c r="U948" s="150" t="s">
        <v>3827</v>
      </c>
      <c r="V948" s="150" t="s">
        <v>20958</v>
      </c>
      <c r="W948" s="150" t="s">
        <v>1485</v>
      </c>
      <c r="X948" s="150" t="s">
        <v>1485</v>
      </c>
      <c r="Y948" s="150" t="s">
        <v>1485</v>
      </c>
      <c r="Z948" s="150" t="s">
        <v>1485</v>
      </c>
      <c r="AA948" s="150" t="s">
        <v>1485</v>
      </c>
      <c r="AB948" s="150" t="s">
        <v>1485</v>
      </c>
      <c r="AC948" s="150" t="s">
        <v>21723</v>
      </c>
      <c r="AD948" t="str">
        <f>IFERROR(IF(COUNTIF(C948:L948,"Feed Ingredient")&gt;0,INDEX(ani_diet!U:U,MATCH(M948,ani_diet!E:E,0)),""),"")</f>
        <v/>
      </c>
      <c r="AE948" s="129" t="str">
        <f>IF(IFERROR(IF(MATCH("Feed Ingredient", AOM[[#This Row],[L1]:[L10]],0)&gt;0, TRUE, FALSE), FALSE)=TRUE,IFERROR(VLOOKUP(M948, ani_diet!D:D, 1, FALSE), "No Match"),FALSE)</f>
        <v>No Match</v>
      </c>
    </row>
    <row r="949" spans="1:31" ht="14.5" x14ac:dyDescent="0.35">
      <c r="A949" s="150" t="s">
        <v>1485</v>
      </c>
      <c r="B949" s="150" t="s">
        <v>21770</v>
      </c>
      <c r="C949" s="150" t="s">
        <v>19447</v>
      </c>
      <c r="D949" s="150" t="s">
        <v>19449</v>
      </c>
      <c r="E949" s="150" t="s">
        <v>19707</v>
      </c>
      <c r="F949" s="150" t="s">
        <v>20565</v>
      </c>
      <c r="G949" s="150" t="s">
        <v>20566</v>
      </c>
      <c r="H949" s="150" t="s">
        <v>21698</v>
      </c>
      <c r="I949" s="150" t="s">
        <v>21198</v>
      </c>
      <c r="J949" s="150" t="s">
        <v>3825</v>
      </c>
      <c r="K949" s="150" t="s">
        <v>21723</v>
      </c>
      <c r="L949" s="150"/>
      <c r="M949" s="150" t="str" cm="1">
        <f t="array" ref="M949">LOOKUP(2,1/(C949:L949&lt;&gt;""),C949:L949)</f>
        <v>Maize Yellow</v>
      </c>
      <c r="N949" s="150" t="s">
        <v>21771</v>
      </c>
      <c r="O949" s="150" t="s">
        <v>1485</v>
      </c>
      <c r="P949" s="150" t="s">
        <v>1485</v>
      </c>
      <c r="Q949" s="150" t="s">
        <v>1485</v>
      </c>
      <c r="R949" s="150" t="s">
        <v>1485</v>
      </c>
      <c r="S949" s="150" t="s">
        <v>1485</v>
      </c>
      <c r="T949" s="150" t="s">
        <v>1485</v>
      </c>
      <c r="U949" s="150" t="s">
        <v>3827</v>
      </c>
      <c r="V949" s="150" t="s">
        <v>20958</v>
      </c>
      <c r="W949" s="150" t="s">
        <v>1485</v>
      </c>
      <c r="X949" s="150" t="s">
        <v>1485</v>
      </c>
      <c r="Y949" s="150" t="s">
        <v>1485</v>
      </c>
      <c r="Z949" s="150" t="s">
        <v>1485</v>
      </c>
      <c r="AA949" s="150" t="s">
        <v>1485</v>
      </c>
      <c r="AB949" s="150" t="s">
        <v>1485</v>
      </c>
      <c r="AC949" s="150" t="s">
        <v>21723</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ht="14.5" x14ac:dyDescent="0.35">
      <c r="A950" s="150" t="s">
        <v>1485</v>
      </c>
      <c r="B950" s="150" t="s">
        <v>21772</v>
      </c>
      <c r="C950" s="150" t="s">
        <v>19447</v>
      </c>
      <c r="D950" s="150" t="s">
        <v>19449</v>
      </c>
      <c r="E950" s="150" t="s">
        <v>19707</v>
      </c>
      <c r="F950" s="150" t="s">
        <v>20565</v>
      </c>
      <c r="G950" s="150" t="s">
        <v>20566</v>
      </c>
      <c r="H950" s="150" t="s">
        <v>21698</v>
      </c>
      <c r="I950" s="150" t="s">
        <v>21198</v>
      </c>
      <c r="J950" s="150" t="s">
        <v>21059</v>
      </c>
      <c r="K950" s="150" t="s">
        <v>1485</v>
      </c>
      <c r="L950" s="150"/>
      <c r="M950" s="150" t="str" cm="1">
        <f t="array" ref="M950">LOOKUP(2,1/(C950:L950&lt;&gt;""),C950:L950)</f>
        <v>Millet</v>
      </c>
      <c r="N950" s="150"/>
      <c r="O950" s="150" t="s">
        <v>1485</v>
      </c>
      <c r="P950" s="150" t="s">
        <v>1485</v>
      </c>
      <c r="Q950" s="150" t="s">
        <v>1485</v>
      </c>
      <c r="R950" s="150" t="s">
        <v>1485</v>
      </c>
      <c r="S950" s="150" t="s">
        <v>21773</v>
      </c>
      <c r="T950" s="150" t="s">
        <v>1485</v>
      </c>
      <c r="U950" s="150"/>
      <c r="V950" s="150" t="s">
        <v>21774</v>
      </c>
      <c r="W950" s="150" t="s">
        <v>1485</v>
      </c>
      <c r="X950" s="150" t="s">
        <v>1485</v>
      </c>
      <c r="Y950" s="150" t="s">
        <v>1485</v>
      </c>
      <c r="Z950" s="150" t="s">
        <v>1485</v>
      </c>
      <c r="AA950" s="150" t="s">
        <v>1485</v>
      </c>
      <c r="AB950" s="150" t="s">
        <v>1485</v>
      </c>
      <c r="AC950" s="150" t="s">
        <v>21059</v>
      </c>
      <c r="AD950" t="str">
        <f>IFERROR(IF(COUNTIF(C950:L950,"Feed Ingredient")&gt;0,INDEX(ani_diet!U:U,MATCH(M950,ani_diet!E:E,0)),""),"")</f>
        <v/>
      </c>
      <c r="AE950" s="129" t="str">
        <f>IF(IFERROR(IF(MATCH("Feed Ingredient", AOM[[#This Row],[L1]:[L10]],0)&gt;0, TRUE, FALSE), FALSE)=TRUE,IFERROR(VLOOKUP(M950, ani_diet!D:D, 1, FALSE), "No Match"),FALSE)</f>
        <v>Millet</v>
      </c>
    </row>
    <row r="951" spans="1:31" ht="14.5" x14ac:dyDescent="0.35">
      <c r="A951" s="150" t="s">
        <v>1485</v>
      </c>
      <c r="B951" s="150" t="s">
        <v>21775</v>
      </c>
      <c r="C951" s="150" t="s">
        <v>19447</v>
      </c>
      <c r="D951" s="150" t="s">
        <v>19449</v>
      </c>
      <c r="E951" s="150" t="s">
        <v>19707</v>
      </c>
      <c r="F951" s="150" t="s">
        <v>20565</v>
      </c>
      <c r="G951" s="150" t="s">
        <v>20566</v>
      </c>
      <c r="H951" s="150" t="s">
        <v>21698</v>
      </c>
      <c r="I951" s="150" t="s">
        <v>21198</v>
      </c>
      <c r="J951" s="150" t="s">
        <v>3835</v>
      </c>
      <c r="K951" s="150"/>
      <c r="L951" s="150"/>
      <c r="M951" s="150" t="str" cm="1">
        <f t="array" ref="M951">LOOKUP(2,1/(C951:L951&lt;&gt;""),C951:L951)</f>
        <v>Oat</v>
      </c>
      <c r="N951" s="150" t="s">
        <v>1485</v>
      </c>
      <c r="O951" s="150" t="s">
        <v>1485</v>
      </c>
      <c r="P951" s="150" t="s">
        <v>1485</v>
      </c>
      <c r="Q951" s="150" t="s">
        <v>1485</v>
      </c>
      <c r="R951" s="150" t="s">
        <v>1485</v>
      </c>
      <c r="S951" s="150" t="s">
        <v>21072</v>
      </c>
      <c r="T951" s="150" t="s">
        <v>1485</v>
      </c>
      <c r="U951" s="150" t="s">
        <v>21073</v>
      </c>
      <c r="V951" s="150" t="s">
        <v>21067</v>
      </c>
      <c r="W951" s="150" t="s">
        <v>1485</v>
      </c>
      <c r="X951" s="150" t="s">
        <v>1485</v>
      </c>
      <c r="Y951" s="150" t="s">
        <v>1485</v>
      </c>
      <c r="Z951" s="150" t="s">
        <v>1485</v>
      </c>
      <c r="AA951" s="150" t="s">
        <v>1485</v>
      </c>
      <c r="AB951" s="150" t="s">
        <v>21776</v>
      </c>
      <c r="AC951" s="150" t="s">
        <v>21075</v>
      </c>
      <c r="AD951" t="str">
        <f>IFERROR(IF(COUNTIF(C951:L951,"Feed Ingredient")&gt;0,INDEX(ani_diet!U:U,MATCH(M951,ani_diet!E:E,0)),""),"")</f>
        <v/>
      </c>
      <c r="AE951" s="129" t="str">
        <f>IF(IFERROR(IF(MATCH("Feed Ingredient", AOM[[#This Row],[L1]:[L10]],0)&gt;0, TRUE, FALSE), FALSE)=TRUE,IFERROR(VLOOKUP(M951, ani_diet!D:D, 1, FALSE), "No Match"),FALSE)</f>
        <v>Oat</v>
      </c>
    </row>
    <row r="952" spans="1:31" ht="14.5" x14ac:dyDescent="0.35">
      <c r="A952" s="150" t="s">
        <v>1485</v>
      </c>
      <c r="B952" s="150" t="s">
        <v>21777</v>
      </c>
      <c r="C952" s="150" t="s">
        <v>19447</v>
      </c>
      <c r="D952" s="150" t="s">
        <v>19449</v>
      </c>
      <c r="E952" s="150" t="s">
        <v>19707</v>
      </c>
      <c r="F952" s="150" t="s">
        <v>20565</v>
      </c>
      <c r="G952" s="150" t="s">
        <v>20566</v>
      </c>
      <c r="H952" s="150" t="s">
        <v>21698</v>
      </c>
      <c r="I952" s="150" t="s">
        <v>21198</v>
      </c>
      <c r="J952" s="150" t="s">
        <v>3835</v>
      </c>
      <c r="K952" s="150" t="s">
        <v>21778</v>
      </c>
      <c r="L952" s="150" t="s">
        <v>21779</v>
      </c>
      <c r="M952" s="150" t="str" cm="1">
        <f t="array" ref="M952">LOOKUP(2,1/(C952:L952&lt;&gt;""),C952:L952)</f>
        <v>Oat Grain Dried Wilted</v>
      </c>
      <c r="N952" s="150" t="s">
        <v>1485</v>
      </c>
      <c r="O952" s="150" t="s">
        <v>1485</v>
      </c>
      <c r="P952" s="150" t="s">
        <v>1485</v>
      </c>
      <c r="Q952" s="150" t="s">
        <v>1485</v>
      </c>
      <c r="R952" s="150" t="s">
        <v>1485</v>
      </c>
      <c r="S952" s="150" t="s">
        <v>21072</v>
      </c>
      <c r="T952" s="150" t="s">
        <v>1485</v>
      </c>
      <c r="U952" s="150" t="s">
        <v>21073</v>
      </c>
      <c r="V952" s="150" t="s">
        <v>21067</v>
      </c>
      <c r="W952" s="150" t="s">
        <v>1485</v>
      </c>
      <c r="X952" s="150" t="s">
        <v>1485</v>
      </c>
      <c r="Y952" s="150" t="s">
        <v>1485</v>
      </c>
      <c r="Z952" s="150" t="s">
        <v>1485</v>
      </c>
      <c r="AA952" s="150" t="s">
        <v>1485</v>
      </c>
      <c r="AB952" s="150" t="s">
        <v>21776</v>
      </c>
      <c r="AC952" s="150" t="s">
        <v>21075</v>
      </c>
      <c r="AD952" t="str">
        <f>IFERROR(IF(COUNTIF(C952:L952,"Feed Ingredient")&gt;0,INDEX(ani_diet!U:U,MATCH(M952,ani_diet!E:E,0)),""),"")</f>
        <v>Avena sativa  Grain</v>
      </c>
      <c r="AE952" s="129" t="str">
        <f>IF(IFERROR(IF(MATCH("Feed Ingredient", AOM[[#This Row],[L1]:[L10]],0)&gt;0, TRUE, FALSE), FALSE)=TRUE,IFERROR(VLOOKUP(M952, ani_diet!D:D, 1, FALSE), "No Match"),FALSE)</f>
        <v>No Match</v>
      </c>
    </row>
    <row r="953" spans="1:31" ht="14.5" x14ac:dyDescent="0.35">
      <c r="A953" s="150" t="s">
        <v>1485</v>
      </c>
      <c r="B953" s="150" t="s">
        <v>21780</v>
      </c>
      <c r="C953" s="150" t="s">
        <v>19447</v>
      </c>
      <c r="D953" s="150" t="s">
        <v>19449</v>
      </c>
      <c r="E953" s="150" t="s">
        <v>19707</v>
      </c>
      <c r="F953" s="150" t="s">
        <v>20565</v>
      </c>
      <c r="G953" s="150" t="s">
        <v>20566</v>
      </c>
      <c r="H953" s="150" t="s">
        <v>21698</v>
      </c>
      <c r="I953" s="150" t="s">
        <v>21198</v>
      </c>
      <c r="J953" s="150" t="s">
        <v>3835</v>
      </c>
      <c r="K953" s="150" t="s">
        <v>21778</v>
      </c>
      <c r="L953" s="150"/>
      <c r="M953" s="150" t="str" cm="1">
        <f t="array" ref="M953">LOOKUP(2,1/(C953:L953&lt;&gt;""),C953:L953)</f>
        <v>Oat Grain</v>
      </c>
      <c r="N953" s="150" t="s">
        <v>1485</v>
      </c>
      <c r="O953" s="150" t="s">
        <v>1485</v>
      </c>
      <c r="P953" s="150" t="s">
        <v>1485</v>
      </c>
      <c r="Q953" s="150" t="s">
        <v>1485</v>
      </c>
      <c r="R953" s="150" t="s">
        <v>1485</v>
      </c>
      <c r="S953" s="150" t="s">
        <v>21072</v>
      </c>
      <c r="T953" s="150" t="s">
        <v>1485</v>
      </c>
      <c r="U953" s="150" t="s">
        <v>21073</v>
      </c>
      <c r="V953" s="150" t="s">
        <v>21067</v>
      </c>
      <c r="W953" s="150" t="s">
        <v>1485</v>
      </c>
      <c r="X953" s="150" t="s">
        <v>1485</v>
      </c>
      <c r="Y953" s="150" t="s">
        <v>1485</v>
      </c>
      <c r="Z953" s="150" t="s">
        <v>1485</v>
      </c>
      <c r="AA953" s="150" t="s">
        <v>1485</v>
      </c>
      <c r="AB953" s="150" t="s">
        <v>21776</v>
      </c>
      <c r="AC953" s="150" t="s">
        <v>21075</v>
      </c>
      <c r="AD953" t="str">
        <f>IFERROR(IF(COUNTIF(C953:L953,"Feed Ingredient")&gt;0,INDEX(ani_diet!U:U,MATCH(M953,ani_diet!E:E,0)),""),"")</f>
        <v>Avena sativa  Grain</v>
      </c>
      <c r="AE953" s="129" t="str">
        <f>IF(IFERROR(IF(MATCH("Feed Ingredient", AOM[[#This Row],[L1]:[L10]],0)&gt;0, TRUE, FALSE), FALSE)=TRUE,IFERROR(VLOOKUP(M953, ani_diet!D:D, 1, FALSE), "No Match"),FALSE)</f>
        <v>Oat Grain</v>
      </c>
    </row>
    <row r="954" spans="1:31" ht="14.5" x14ac:dyDescent="0.35">
      <c r="A954" s="150" t="s">
        <v>1485</v>
      </c>
      <c r="B954" s="150" t="s">
        <v>21781</v>
      </c>
      <c r="C954" s="150" t="s">
        <v>19447</v>
      </c>
      <c r="D954" s="150" t="s">
        <v>19449</v>
      </c>
      <c r="E954" s="150" t="s">
        <v>19707</v>
      </c>
      <c r="F954" s="150" t="s">
        <v>20565</v>
      </c>
      <c r="G954" s="150" t="s">
        <v>20566</v>
      </c>
      <c r="H954" s="150" t="s">
        <v>21698</v>
      </c>
      <c r="I954" s="150" t="s">
        <v>21198</v>
      </c>
      <c r="J954" s="150" t="s">
        <v>3835</v>
      </c>
      <c r="K954" s="150" t="s">
        <v>21782</v>
      </c>
      <c r="L954" s="150"/>
      <c r="M954" s="150" t="str" cm="1">
        <f t="array" ref="M954">LOOKUP(2,1/(C954:L954&lt;&gt;""),C954:L954)</f>
        <v>Oat Ground</v>
      </c>
      <c r="N954" s="150" t="s">
        <v>21783</v>
      </c>
      <c r="O954" s="150" t="s">
        <v>1485</v>
      </c>
      <c r="P954" s="150" t="s">
        <v>1485</v>
      </c>
      <c r="Q954" s="150" t="s">
        <v>1485</v>
      </c>
      <c r="R954" s="150" t="s">
        <v>1485</v>
      </c>
      <c r="S954" s="150" t="s">
        <v>21072</v>
      </c>
      <c r="T954" s="150" t="s">
        <v>1485</v>
      </c>
      <c r="U954" s="150" t="s">
        <v>21073</v>
      </c>
      <c r="V954" s="150" t="s">
        <v>21067</v>
      </c>
      <c r="W954" s="150" t="s">
        <v>1485</v>
      </c>
      <c r="X954" s="150" t="s">
        <v>1485</v>
      </c>
      <c r="Y954" s="150" t="s">
        <v>1485</v>
      </c>
      <c r="Z954" s="150" t="s">
        <v>1485</v>
      </c>
      <c r="AA954" s="150" t="s">
        <v>1485</v>
      </c>
      <c r="AB954" s="150"/>
      <c r="AC954" s="150" t="s">
        <v>21075</v>
      </c>
      <c r="AD954" t="str">
        <f>IFERROR(IF(COUNTIF(C954:L954,"Feed Ingredient")&gt;0,INDEX(ani_diet!U:U,MATCH(M954,ani_diet!E:E,0)),""),"")</f>
        <v xml:space="preserve">Avena sativa </v>
      </c>
      <c r="AE954" s="129" t="str">
        <f>IF(IFERROR(IF(MATCH("Feed Ingredient", AOM[[#This Row],[L1]:[L10]],0)&gt;0, TRUE, FALSE), FALSE)=TRUE,IFERROR(VLOOKUP(M954, ani_diet!D:D, 1, FALSE), "No Match"),FALSE)</f>
        <v>No Match</v>
      </c>
    </row>
    <row r="955" spans="1:31" ht="14.5" x14ac:dyDescent="0.35">
      <c r="A955" s="150" t="s">
        <v>1485</v>
      </c>
      <c r="B955" s="150" t="s">
        <v>21784</v>
      </c>
      <c r="C955" s="150" t="s">
        <v>19447</v>
      </c>
      <c r="D955" s="150" t="s">
        <v>19449</v>
      </c>
      <c r="E955" s="150" t="s">
        <v>19707</v>
      </c>
      <c r="F955" s="150" t="s">
        <v>20565</v>
      </c>
      <c r="G955" s="150" t="s">
        <v>20566</v>
      </c>
      <c r="H955" s="150" t="s">
        <v>21698</v>
      </c>
      <c r="I955" s="150" t="s">
        <v>21198</v>
      </c>
      <c r="J955" s="150" t="s">
        <v>3835</v>
      </c>
      <c r="K955" s="150" t="s">
        <v>21785</v>
      </c>
      <c r="L955" s="150"/>
      <c r="M955" s="150" t="str" cm="1">
        <f t="array" ref="M955">LOOKUP(2,1/(C955:L955&lt;&gt;""),C955:L955)</f>
        <v>Oat Ensiled</v>
      </c>
      <c r="N955" s="150" t="s">
        <v>21786</v>
      </c>
      <c r="O955" s="150" t="s">
        <v>1485</v>
      </c>
      <c r="P955" s="150" t="s">
        <v>1485</v>
      </c>
      <c r="Q955" s="150" t="s">
        <v>1485</v>
      </c>
      <c r="R955" s="150" t="s">
        <v>1485</v>
      </c>
      <c r="S955" s="150" t="s">
        <v>21072</v>
      </c>
      <c r="T955" s="150" t="s">
        <v>1485</v>
      </c>
      <c r="U955" s="150" t="s">
        <v>21073</v>
      </c>
      <c r="V955" s="150" t="s">
        <v>21067</v>
      </c>
      <c r="W955" s="150" t="s">
        <v>1485</v>
      </c>
      <c r="X955" s="150" t="s">
        <v>1485</v>
      </c>
      <c r="Y955" s="150" t="s">
        <v>1485</v>
      </c>
      <c r="Z955" s="150" t="s">
        <v>1485</v>
      </c>
      <c r="AA955" s="150" t="s">
        <v>1485</v>
      </c>
      <c r="AB955" s="151" t="s">
        <v>21787</v>
      </c>
      <c r="AC955" s="150" t="s">
        <v>21075</v>
      </c>
      <c r="AD955" t="str">
        <f>IFERROR(IF(COUNTIF(C955:L955,"Feed Ingredient")&gt;0,INDEX(ani_diet!U:U,MATCH(M955,ani_diet!E:E,0)),""),"")</f>
        <v xml:space="preserve">Avena sativa </v>
      </c>
      <c r="AE955" s="129" t="str">
        <f>IF(IFERROR(IF(MATCH("Feed Ingredient", AOM[[#This Row],[L1]:[L10]],0)&gt;0, TRUE, FALSE), FALSE)=TRUE,IFERROR(VLOOKUP(M955, ani_diet!D:D, 1, FALSE), "No Match"),FALSE)</f>
        <v>No Match</v>
      </c>
    </row>
    <row r="956" spans="1:31" ht="14.5" x14ac:dyDescent="0.35">
      <c r="A956" s="150" t="s">
        <v>1485</v>
      </c>
      <c r="B956" s="150" t="s">
        <v>21788</v>
      </c>
      <c r="C956" s="150" t="s">
        <v>19447</v>
      </c>
      <c r="D956" s="150" t="s">
        <v>19449</v>
      </c>
      <c r="E956" s="150" t="s">
        <v>19707</v>
      </c>
      <c r="F956" s="150" t="s">
        <v>20565</v>
      </c>
      <c r="G956" s="150" t="s">
        <v>20566</v>
      </c>
      <c r="H956" s="150" t="s">
        <v>21698</v>
      </c>
      <c r="I956" s="150" t="s">
        <v>21198</v>
      </c>
      <c r="J956" s="150" t="s">
        <v>3851</v>
      </c>
      <c r="K956" s="150" t="s">
        <v>1485</v>
      </c>
      <c r="L956" s="150"/>
      <c r="M956" s="150" t="str" cm="1">
        <f t="array" ref="M956">LOOKUP(2,1/(C956:L956&lt;&gt;""),C956:L956)</f>
        <v>Pearl Millet</v>
      </c>
      <c r="N956" s="150"/>
      <c r="O956" s="150" t="s">
        <v>1485</v>
      </c>
      <c r="P956" s="150" t="s">
        <v>1485</v>
      </c>
      <c r="Q956" s="150" t="s">
        <v>1485</v>
      </c>
      <c r="R956" s="150" t="s">
        <v>1485</v>
      </c>
      <c r="S956" s="150" t="s">
        <v>21773</v>
      </c>
      <c r="T956" s="150" t="s">
        <v>1485</v>
      </c>
      <c r="U956" s="150" t="s">
        <v>3853</v>
      </c>
      <c r="V956" s="150" t="s">
        <v>21774</v>
      </c>
      <c r="W956" s="150" t="s">
        <v>1485</v>
      </c>
      <c r="X956" s="150" t="s">
        <v>1485</v>
      </c>
      <c r="Y956" s="150" t="s">
        <v>1485</v>
      </c>
      <c r="Z956" s="150" t="s">
        <v>1485</v>
      </c>
      <c r="AA956" s="150" t="s">
        <v>1485</v>
      </c>
      <c r="AB956" s="150" t="s">
        <v>21789</v>
      </c>
      <c r="AC956" s="150" t="s">
        <v>21059</v>
      </c>
      <c r="AD956" t="str">
        <f>IFERROR(IF(COUNTIF(C956:L956,"Feed Ingredient")&gt;0,INDEX(ani_diet!U:U,MATCH(M956,ani_diet!E:E,0)),""),"")</f>
        <v>Pennisetum glaucum</v>
      </c>
      <c r="AE956" s="129" t="str">
        <f>IF(IFERROR(IF(MATCH("Feed Ingredient", AOM[[#This Row],[L1]:[L10]],0)&gt;0, TRUE, FALSE), FALSE)=TRUE,IFERROR(VLOOKUP(M956, ani_diet!D:D, 1, FALSE), "No Match"),FALSE)</f>
        <v>Pearl Millet</v>
      </c>
    </row>
    <row r="957" spans="1:31" ht="14.5" x14ac:dyDescent="0.35">
      <c r="A957" s="150" t="s">
        <v>1485</v>
      </c>
      <c r="B957" s="150" t="s">
        <v>21790</v>
      </c>
      <c r="C957" s="150" t="s">
        <v>19447</v>
      </c>
      <c r="D957" s="150" t="s">
        <v>19449</v>
      </c>
      <c r="E957" s="150" t="s">
        <v>19707</v>
      </c>
      <c r="F957" s="150" t="s">
        <v>20565</v>
      </c>
      <c r="G957" s="150" t="s">
        <v>20566</v>
      </c>
      <c r="H957" s="150" t="s">
        <v>21698</v>
      </c>
      <c r="I957" s="150" t="s">
        <v>21198</v>
      </c>
      <c r="J957" s="150" t="s">
        <v>3865</v>
      </c>
      <c r="K957" s="150" t="s">
        <v>21791</v>
      </c>
      <c r="L957" s="150"/>
      <c r="M957" s="150" t="str" cm="1">
        <f t="array" ref="M957">LOOKUP(2,1/(C957:L957&lt;&gt;""),C957:L957)</f>
        <v>Rice Grain</v>
      </c>
      <c r="N957" s="150" t="s">
        <v>1485</v>
      </c>
      <c r="O957" s="150" t="s">
        <v>1485</v>
      </c>
      <c r="P957" s="150" t="s">
        <v>1485</v>
      </c>
      <c r="Q957" s="150" t="s">
        <v>1485</v>
      </c>
      <c r="R957" s="150" t="s">
        <v>1485</v>
      </c>
      <c r="S957" s="150" t="s">
        <v>21792</v>
      </c>
      <c r="T957" s="150" t="s">
        <v>1485</v>
      </c>
      <c r="U957" s="150" t="s">
        <v>21084</v>
      </c>
      <c r="V957" s="150" t="s">
        <v>21085</v>
      </c>
      <c r="W957" s="150" t="s">
        <v>1485</v>
      </c>
      <c r="X957" s="150" t="s">
        <v>1485</v>
      </c>
      <c r="Y957" s="150" t="s">
        <v>1485</v>
      </c>
      <c r="Z957" s="150" t="s">
        <v>1485</v>
      </c>
      <c r="AA957" s="150" t="s">
        <v>1485</v>
      </c>
      <c r="AB957" s="150" t="s">
        <v>21103</v>
      </c>
      <c r="AC957" s="150" t="s">
        <v>21791</v>
      </c>
      <c r="AD957" t="str">
        <f>IFERROR(IF(COUNTIF(C957:L957,"Feed Ingredient")&gt;0,INDEX(ani_diet!U:U,MATCH(M957,ani_diet!E:E,0)),""),"")</f>
        <v>Oryza sativa  Grain</v>
      </c>
      <c r="AE957" s="129" t="str">
        <f>IF(IFERROR(IF(MATCH("Feed Ingredient", AOM[[#This Row],[L1]:[L10]],0)&gt;0, TRUE, FALSE), FALSE)=TRUE,IFERROR(VLOOKUP(M957, ani_diet!D:D, 1, FALSE), "No Match"),FALSE)</f>
        <v>Rice Grain</v>
      </c>
    </row>
    <row r="958" spans="1:31" ht="14.5" x14ac:dyDescent="0.35">
      <c r="A958" s="150" t="s">
        <v>1485</v>
      </c>
      <c r="B958" s="150" t="s">
        <v>21793</v>
      </c>
      <c r="C958" s="150" t="s">
        <v>19447</v>
      </c>
      <c r="D958" s="150" t="s">
        <v>19449</v>
      </c>
      <c r="E958" s="150" t="s">
        <v>19707</v>
      </c>
      <c r="F958" s="150" t="s">
        <v>20565</v>
      </c>
      <c r="G958" s="150" t="s">
        <v>20566</v>
      </c>
      <c r="H958" s="150" t="s">
        <v>21698</v>
      </c>
      <c r="I958" s="150" t="s">
        <v>21198</v>
      </c>
      <c r="J958" s="150" t="s">
        <v>3865</v>
      </c>
      <c r="K958" s="150" t="s">
        <v>21794</v>
      </c>
      <c r="L958" s="150"/>
      <c r="M958" s="150" t="str" cm="1">
        <f t="array" ref="M958">LOOKUP(2,1/(C958:L958&lt;&gt;""),C958:L958)</f>
        <v>Whole Rice Ground</v>
      </c>
      <c r="N958" s="150" t="s">
        <v>21795</v>
      </c>
      <c r="O958" s="150" t="s">
        <v>1485</v>
      </c>
      <c r="P958" s="150" t="s">
        <v>1485</v>
      </c>
      <c r="Q958" s="150" t="s">
        <v>1485</v>
      </c>
      <c r="R958" s="150" t="s">
        <v>1485</v>
      </c>
      <c r="S958" s="150" t="s">
        <v>21796</v>
      </c>
      <c r="T958" s="150" t="s">
        <v>1485</v>
      </c>
      <c r="U958" s="150" t="s">
        <v>21084</v>
      </c>
      <c r="V958" s="150" t="s">
        <v>21085</v>
      </c>
      <c r="W958" s="150" t="s">
        <v>1485</v>
      </c>
      <c r="X958" s="150" t="s">
        <v>1485</v>
      </c>
      <c r="Y958" s="150" t="s">
        <v>1485</v>
      </c>
      <c r="Z958" s="150" t="s">
        <v>1485</v>
      </c>
      <c r="AA958" s="150" t="s">
        <v>1485</v>
      </c>
      <c r="AB958" s="150" t="s">
        <v>1485</v>
      </c>
      <c r="AC958" s="150" t="s">
        <v>21797</v>
      </c>
      <c r="AD958" t="str">
        <f>IFERROR(IF(COUNTIF(C958:L958,"Feed Ingredient")&gt;0,INDEX(ani_diet!U:U,MATCH(M958,ani_diet!E:E,0)),""),"")</f>
        <v xml:space="preserve">Oryza sativa </v>
      </c>
      <c r="AE958" s="129" t="str">
        <f>IF(IFERROR(IF(MATCH("Feed Ingredient", AOM[[#This Row],[L1]:[L10]],0)&gt;0, TRUE, FALSE), FALSE)=TRUE,IFERROR(VLOOKUP(M958, ani_diet!D:D, 1, FALSE), "No Match"),FALSE)</f>
        <v>No Match</v>
      </c>
    </row>
    <row r="959" spans="1:31" ht="14.5" x14ac:dyDescent="0.35">
      <c r="A959" s="150" t="s">
        <v>1485</v>
      </c>
      <c r="B959" s="150" t="s">
        <v>21798</v>
      </c>
      <c r="C959" s="150" t="s">
        <v>19447</v>
      </c>
      <c r="D959" s="150" t="s">
        <v>19449</v>
      </c>
      <c r="E959" s="150" t="s">
        <v>19707</v>
      </c>
      <c r="F959" s="150" t="s">
        <v>20565</v>
      </c>
      <c r="G959" s="150" t="s">
        <v>20566</v>
      </c>
      <c r="H959" s="150" t="s">
        <v>21698</v>
      </c>
      <c r="I959" s="150" t="s">
        <v>21198</v>
      </c>
      <c r="J959" s="150" t="s">
        <v>3877</v>
      </c>
      <c r="K959" s="150" t="s">
        <v>21799</v>
      </c>
      <c r="L959" s="150"/>
      <c r="M959" s="150" t="str" cm="1">
        <f t="array" ref="M959">LOOKUP(2,1/(C959:L959&lt;&gt;""),C959:L959)</f>
        <v>Sorghum Grain</v>
      </c>
      <c r="N959" s="150" t="s">
        <v>1485</v>
      </c>
      <c r="O959" s="150" t="s">
        <v>1485</v>
      </c>
      <c r="P959" s="150" t="s">
        <v>1485</v>
      </c>
      <c r="Q959" s="150" t="s">
        <v>1485</v>
      </c>
      <c r="R959" s="150" t="s">
        <v>1485</v>
      </c>
      <c r="S959" s="150" t="s">
        <v>21800</v>
      </c>
      <c r="T959" s="150" t="s">
        <v>1485</v>
      </c>
      <c r="U959" s="150" t="s">
        <v>3879</v>
      </c>
      <c r="V959" s="150" t="s">
        <v>21118</v>
      </c>
      <c r="W959" s="150" t="s">
        <v>1485</v>
      </c>
      <c r="X959" s="150" t="s">
        <v>1485</v>
      </c>
      <c r="Y959" s="150" t="s">
        <v>1485</v>
      </c>
      <c r="Z959" s="150" t="s">
        <v>1485</v>
      </c>
      <c r="AA959" s="150" t="s">
        <v>1485</v>
      </c>
      <c r="AB959" s="150" t="s">
        <v>21801</v>
      </c>
      <c r="AC959" s="150" t="s">
        <v>21799</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ht="14.5" x14ac:dyDescent="0.35">
      <c r="A960" s="150" t="s">
        <v>1485</v>
      </c>
      <c r="B960" s="150" t="s">
        <v>21802</v>
      </c>
      <c r="C960" s="150" t="s">
        <v>19447</v>
      </c>
      <c r="D960" s="150" t="s">
        <v>19449</v>
      </c>
      <c r="E960" s="150" t="s">
        <v>19707</v>
      </c>
      <c r="F960" s="150" t="s">
        <v>20565</v>
      </c>
      <c r="G960" s="150" t="s">
        <v>20566</v>
      </c>
      <c r="H960" s="150" t="s">
        <v>21698</v>
      </c>
      <c r="I960" s="150" t="s">
        <v>21198</v>
      </c>
      <c r="J960" s="150" t="s">
        <v>3877</v>
      </c>
      <c r="K960" s="150" t="s">
        <v>21803</v>
      </c>
      <c r="L960" s="150"/>
      <c r="M960" s="150" t="str" cm="1">
        <f t="array" ref="M960">LOOKUP(2,1/(C960:L960&lt;&gt;""),C960:L960)</f>
        <v>Sorghum Seed</v>
      </c>
      <c r="N960" s="150" t="s">
        <v>1485</v>
      </c>
      <c r="O960" s="150" t="s">
        <v>1485</v>
      </c>
      <c r="P960" s="150" t="s">
        <v>1485</v>
      </c>
      <c r="Q960" s="150" t="s">
        <v>1485</v>
      </c>
      <c r="R960" s="150" t="s">
        <v>1485</v>
      </c>
      <c r="S960" s="150" t="s">
        <v>1485</v>
      </c>
      <c r="T960" s="150" t="s">
        <v>1485</v>
      </c>
      <c r="U960" s="150" t="s">
        <v>3879</v>
      </c>
      <c r="V960" s="150" t="s">
        <v>21118</v>
      </c>
      <c r="W960" s="150" t="s">
        <v>1485</v>
      </c>
      <c r="X960" s="150" t="s">
        <v>1485</v>
      </c>
      <c r="Y960" s="150" t="s">
        <v>1485</v>
      </c>
      <c r="Z960" s="150" t="s">
        <v>1485</v>
      </c>
      <c r="AA960" s="150" t="s">
        <v>1485</v>
      </c>
      <c r="AB960" s="150"/>
      <c r="AC960" s="150" t="s">
        <v>21804</v>
      </c>
      <c r="AD960" t="str">
        <f>IFERROR(IF(COUNTIF(C960:L960,"Feed Ingredient")&gt;0,INDEX(ani_diet!U:U,MATCH(M960,ani_diet!E:E,0)),""),"")</f>
        <v>Sorghum bicolor Seed</v>
      </c>
      <c r="AE960" s="129" t="str">
        <f>IF(IFERROR(IF(MATCH("Feed Ingredient", AOM[[#This Row],[L1]:[L10]],0)&gt;0, TRUE, FALSE), FALSE)=TRUE,IFERROR(VLOOKUP(M960, ani_diet!D:D, 1, FALSE), "No Match"),FALSE)</f>
        <v>Sorghum Seed</v>
      </c>
    </row>
    <row r="961" spans="1:31" ht="14.5" x14ac:dyDescent="0.35">
      <c r="A961" s="150" t="s">
        <v>1485</v>
      </c>
      <c r="B961" s="150" t="s">
        <v>21805</v>
      </c>
      <c r="C961" s="150" t="s">
        <v>19447</v>
      </c>
      <c r="D961" s="150" t="s">
        <v>19449</v>
      </c>
      <c r="E961" s="150" t="s">
        <v>19707</v>
      </c>
      <c r="F961" s="150" t="s">
        <v>20565</v>
      </c>
      <c r="G961" s="150" t="s">
        <v>20566</v>
      </c>
      <c r="H961" s="150" t="s">
        <v>21698</v>
      </c>
      <c r="I961" s="150" t="s">
        <v>21198</v>
      </c>
      <c r="J961" s="150" t="s">
        <v>3877</v>
      </c>
      <c r="K961" s="150" t="s">
        <v>21806</v>
      </c>
      <c r="L961" s="150"/>
      <c r="M961" s="150" t="str" cm="1">
        <f t="array" ref="M961">LOOKUP(2,1/(C961:L961&lt;&gt;""),C961:L961)</f>
        <v>Sorghum Ensiled</v>
      </c>
      <c r="N961" s="150" t="s">
        <v>21807</v>
      </c>
      <c r="O961" s="150" t="s">
        <v>1485</v>
      </c>
      <c r="P961" s="150" t="s">
        <v>1485</v>
      </c>
      <c r="Q961" s="150" t="s">
        <v>1485</v>
      </c>
      <c r="R961" s="150" t="s">
        <v>1485</v>
      </c>
      <c r="S961" s="150" t="s">
        <v>1485</v>
      </c>
      <c r="T961" s="150" t="s">
        <v>1485</v>
      </c>
      <c r="U961" s="150" t="s">
        <v>3879</v>
      </c>
      <c r="V961" s="150" t="s">
        <v>21118</v>
      </c>
      <c r="W961" s="150" t="s">
        <v>1485</v>
      </c>
      <c r="X961" s="150" t="s">
        <v>1485</v>
      </c>
      <c r="Y961" s="150" t="s">
        <v>1485</v>
      </c>
      <c r="Z961" s="150" t="s">
        <v>1485</v>
      </c>
      <c r="AA961" s="150" t="s">
        <v>1485</v>
      </c>
      <c r="AB961" s="150" t="s">
        <v>21119</v>
      </c>
      <c r="AC961" s="150" t="s">
        <v>21804</v>
      </c>
      <c r="AD961" t="str">
        <f>IFERROR(IF(COUNTIF(C961:L961,"Feed Ingredient")&gt;0,INDEX(ani_diet!U:U,MATCH(M961,ani_diet!E:E,0)),""),"")</f>
        <v>Sorghum bicolor</v>
      </c>
      <c r="AE961" s="129" t="str">
        <f>IF(IFERROR(IF(MATCH("Feed Ingredient", AOM[[#This Row],[L1]:[L10]],0)&gt;0, TRUE, FALSE), FALSE)=TRUE,IFERROR(VLOOKUP(M961, ani_diet!D:D, 1, FALSE), "No Match"),FALSE)</f>
        <v>No Match</v>
      </c>
    </row>
    <row r="962" spans="1:31" ht="14.5" x14ac:dyDescent="0.35">
      <c r="A962" s="150" t="s">
        <v>1485</v>
      </c>
      <c r="B962" s="150" t="s">
        <v>21808</v>
      </c>
      <c r="C962" s="150" t="s">
        <v>19447</v>
      </c>
      <c r="D962" s="150" t="s">
        <v>19449</v>
      </c>
      <c r="E962" s="150" t="s">
        <v>19707</v>
      </c>
      <c r="F962" s="150" t="s">
        <v>20565</v>
      </c>
      <c r="G962" s="150" t="s">
        <v>20566</v>
      </c>
      <c r="H962" s="150" t="s">
        <v>21698</v>
      </c>
      <c r="I962" s="150" t="s">
        <v>21198</v>
      </c>
      <c r="J962" s="150" t="s">
        <v>3877</v>
      </c>
      <c r="K962" s="150" t="s">
        <v>21130</v>
      </c>
      <c r="L962" s="150"/>
      <c r="M962" s="150" t="str" cm="1">
        <f t="array" ref="M962">LOOKUP(2,1/(C962:L962&lt;&gt;""),C962:L962)</f>
        <v>Sorghum Sprout</v>
      </c>
      <c r="N962" s="150" t="s">
        <v>1485</v>
      </c>
      <c r="O962" s="150" t="s">
        <v>1485</v>
      </c>
      <c r="P962" s="150" t="s">
        <v>1485</v>
      </c>
      <c r="Q962" s="150" t="s">
        <v>1485</v>
      </c>
      <c r="R962" s="150" t="s">
        <v>1485</v>
      </c>
      <c r="S962" s="150" t="s">
        <v>21800</v>
      </c>
      <c r="T962" s="150" t="s">
        <v>1485</v>
      </c>
      <c r="U962" s="150" t="s">
        <v>3879</v>
      </c>
      <c r="V962" s="150" t="s">
        <v>21118</v>
      </c>
      <c r="W962" s="150" t="s">
        <v>1485</v>
      </c>
      <c r="X962" s="150" t="s">
        <v>1485</v>
      </c>
      <c r="Y962" s="150" t="s">
        <v>1485</v>
      </c>
      <c r="Z962" s="150" t="s">
        <v>1485</v>
      </c>
      <c r="AA962" s="150" t="s">
        <v>1485</v>
      </c>
      <c r="AB962" s="150"/>
      <c r="AC962" s="150" t="s">
        <v>21799</v>
      </c>
      <c r="AD962" t="str">
        <f>IFERROR(IF(COUNTIF(C962:L962,"Feed Ingredient")&gt;0,INDEX(ani_diet!U:U,MATCH(M962,ani_diet!E:E,0)),""),"")</f>
        <v>Sorghum bicolor Sprout</v>
      </c>
      <c r="AE962" s="129" t="str">
        <f>IF(IFERROR(IF(MATCH("Feed Ingredient", AOM[[#This Row],[L1]:[L10]],0)&gt;0, TRUE, FALSE), FALSE)=TRUE,IFERROR(VLOOKUP(M962, ani_diet!D:D, 1, FALSE), "No Match"),FALSE)</f>
        <v>Sorghum Sprout</v>
      </c>
    </row>
    <row r="963" spans="1:31" ht="14.5" x14ac:dyDescent="0.35">
      <c r="A963" s="150" t="s">
        <v>1485</v>
      </c>
      <c r="B963" s="150" t="s">
        <v>21809</v>
      </c>
      <c r="C963" s="150" t="s">
        <v>19447</v>
      </c>
      <c r="D963" s="150" t="s">
        <v>19449</v>
      </c>
      <c r="E963" s="150" t="s">
        <v>19707</v>
      </c>
      <c r="F963" s="150" t="s">
        <v>20565</v>
      </c>
      <c r="G963" s="150" t="s">
        <v>20566</v>
      </c>
      <c r="H963" s="150" t="s">
        <v>21698</v>
      </c>
      <c r="I963" s="150" t="s">
        <v>21198</v>
      </c>
      <c r="J963" s="150" t="s">
        <v>3877</v>
      </c>
      <c r="K963" s="150"/>
      <c r="L963" s="150"/>
      <c r="M963" s="150" t="str" cm="1">
        <f t="array" ref="M963">LOOKUP(2,1/(C963:L963&lt;&gt;""),C963:L963)</f>
        <v>Sorghum</v>
      </c>
      <c r="N963" s="150" t="s">
        <v>1485</v>
      </c>
      <c r="O963" s="150" t="s">
        <v>1485</v>
      </c>
      <c r="P963" s="150" t="s">
        <v>1485</v>
      </c>
      <c r="Q963" s="150" t="s">
        <v>1485</v>
      </c>
      <c r="R963" s="150" t="s">
        <v>1485</v>
      </c>
      <c r="S963" s="150" t="s">
        <v>1485</v>
      </c>
      <c r="T963" s="150" t="s">
        <v>1485</v>
      </c>
      <c r="U963" s="150" t="s">
        <v>3879</v>
      </c>
      <c r="V963" s="150" t="s">
        <v>21118</v>
      </c>
      <c r="W963" s="150" t="s">
        <v>1485</v>
      </c>
      <c r="X963" s="150" t="s">
        <v>1485</v>
      </c>
      <c r="Y963" s="150" t="s">
        <v>1485</v>
      </c>
      <c r="Z963" s="150" t="s">
        <v>1485</v>
      </c>
      <c r="AA963" s="150" t="s">
        <v>1485</v>
      </c>
      <c r="AB963" s="150" t="s">
        <v>21119</v>
      </c>
      <c r="AC963" s="150" t="s">
        <v>21804</v>
      </c>
      <c r="AD963" t="str">
        <f>IFERROR(IF(COUNTIF(C963:L963,"Feed Ingredient")&gt;0,INDEX(ani_diet!U:U,MATCH(M963,ani_diet!E:E,0)),""),"")</f>
        <v>Sorghum bicolor</v>
      </c>
      <c r="AE963" s="129" t="str">
        <f>IF(IFERROR(IF(MATCH("Feed Ingredient", AOM[[#This Row],[L1]:[L10]],0)&gt;0, TRUE, FALSE), FALSE)=TRUE,IFERROR(VLOOKUP(M963, ani_diet!D:D, 1, FALSE), "No Match"),FALSE)</f>
        <v>Sorghum</v>
      </c>
    </row>
    <row r="964" spans="1:31" ht="14.5" x14ac:dyDescent="0.35">
      <c r="A964" s="150"/>
      <c r="B964" s="150" t="s">
        <v>21810</v>
      </c>
      <c r="C964" s="150" t="s">
        <v>19447</v>
      </c>
      <c r="D964" s="150" t="s">
        <v>19449</v>
      </c>
      <c r="E964" s="150" t="s">
        <v>19707</v>
      </c>
      <c r="F964" s="150" t="s">
        <v>20565</v>
      </c>
      <c r="G964" s="150" t="s">
        <v>20566</v>
      </c>
      <c r="H964" s="150" t="s">
        <v>21698</v>
      </c>
      <c r="I964" s="150" t="s">
        <v>21198</v>
      </c>
      <c r="J964" s="150" t="s">
        <v>3897</v>
      </c>
      <c r="K964" s="150" t="s">
        <v>21811</v>
      </c>
      <c r="L964" s="150"/>
      <c r="M964" s="150" t="str" cm="1">
        <f t="array" ref="M964">LOOKUP(2,1/(C964:L964&lt;&gt;""),C964:L964)</f>
        <v>Wheat Crushed</v>
      </c>
      <c r="N964" s="150" t="s">
        <v>21812</v>
      </c>
      <c r="O964" s="150"/>
      <c r="P964" s="150"/>
      <c r="Q964" s="150"/>
      <c r="R964" s="150"/>
      <c r="S964" s="150"/>
      <c r="T964" s="150"/>
      <c r="U964" s="150"/>
      <c r="V964" s="150"/>
      <c r="W964" s="150"/>
      <c r="X964" s="150"/>
      <c r="Y964" s="150"/>
      <c r="Z964" s="150"/>
      <c r="AA964" s="150"/>
      <c r="AB964" s="150"/>
      <c r="AC964" s="150"/>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21813</v>
      </c>
      <c r="C965" s="150" t="s">
        <v>19447</v>
      </c>
      <c r="D965" s="150" t="s">
        <v>19449</v>
      </c>
      <c r="E965" s="150" t="s">
        <v>19707</v>
      </c>
      <c r="F965" s="150" t="s">
        <v>20565</v>
      </c>
      <c r="G965" s="150" t="s">
        <v>20566</v>
      </c>
      <c r="H965" s="150" t="s">
        <v>21698</v>
      </c>
      <c r="I965" s="150" t="s">
        <v>21198</v>
      </c>
      <c r="J965" s="150" t="s">
        <v>3897</v>
      </c>
      <c r="K965" s="150" t="s">
        <v>21174</v>
      </c>
      <c r="L965" s="150"/>
      <c r="M965" s="150" t="str" cm="1">
        <f t="array" ref="M965">LOOKUP(2,1/(C965:L965&lt;&gt;""),C965:L965)</f>
        <v>Wheat Ground</v>
      </c>
      <c r="N965" s="150" t="s">
        <v>21814</v>
      </c>
      <c r="O965" s="150" t="s">
        <v>1485</v>
      </c>
      <c r="P965" s="150" t="s">
        <v>1485</v>
      </c>
      <c r="Q965" s="150" t="s">
        <v>1485</v>
      </c>
      <c r="R965" s="150" t="s">
        <v>1485</v>
      </c>
      <c r="S965" s="150" t="s">
        <v>1485</v>
      </c>
      <c r="T965" s="150" t="s">
        <v>1485</v>
      </c>
      <c r="U965" s="150" t="s">
        <v>3899</v>
      </c>
      <c r="V965" s="150" t="s">
        <v>21162</v>
      </c>
      <c r="W965" s="150" t="s">
        <v>1485</v>
      </c>
      <c r="X965" s="150" t="s">
        <v>1485</v>
      </c>
      <c r="Y965" s="150" t="s">
        <v>1485</v>
      </c>
      <c r="Z965" s="150" t="s">
        <v>1485</v>
      </c>
      <c r="AA965" s="150" t="s">
        <v>1485</v>
      </c>
      <c r="AB965" s="150"/>
      <c r="AC965" s="150" t="s">
        <v>21178</v>
      </c>
      <c r="AD965" t="str">
        <f>IFERROR(IF(COUNTIF(C965:L965,"Feed Ingredient")&gt;0,INDEX(ani_diet!U:U,MATCH(M965,ani_diet!E:E,0)),""),"")</f>
        <v>Triticum aestivum</v>
      </c>
      <c r="AE965" s="129" t="str">
        <f>IF(IFERROR(IF(MATCH("Feed Ingredient", AOM[[#This Row],[L1]:[L10]],0)&gt;0, TRUE, FALSE), FALSE)=TRUE,IFERROR(VLOOKUP(M965, ani_diet!D:D, 1, FALSE), "No Match"),FALSE)</f>
        <v>No Match</v>
      </c>
    </row>
    <row r="966" spans="1:31" ht="14.5" x14ac:dyDescent="0.35">
      <c r="A966" s="150" t="s">
        <v>1485</v>
      </c>
      <c r="B966" s="150" t="s">
        <v>21815</v>
      </c>
      <c r="C966" s="150" t="s">
        <v>19447</v>
      </c>
      <c r="D966" s="150" t="s">
        <v>19449</v>
      </c>
      <c r="E966" s="150" t="s">
        <v>19707</v>
      </c>
      <c r="F966" s="150" t="s">
        <v>20565</v>
      </c>
      <c r="G966" s="150" t="s">
        <v>20566</v>
      </c>
      <c r="H966" s="150" t="s">
        <v>21698</v>
      </c>
      <c r="I966" s="150" t="s">
        <v>21198</v>
      </c>
      <c r="J966" s="150" t="s">
        <v>3897</v>
      </c>
      <c r="K966" s="150" t="s">
        <v>21816</v>
      </c>
      <c r="L966" s="150"/>
      <c r="M966" s="150" t="str" cm="1">
        <f t="array" ref="M966">LOOKUP(2,1/(C966:L966&lt;&gt;""),C966:L966)</f>
        <v>Wheat Whole Ground</v>
      </c>
      <c r="N966" s="150" t="s">
        <v>1485</v>
      </c>
      <c r="O966" s="150" t="s">
        <v>1485</v>
      </c>
      <c r="P966" s="150" t="s">
        <v>1485</v>
      </c>
      <c r="Q966" s="150" t="s">
        <v>1485</v>
      </c>
      <c r="R966" s="150" t="s">
        <v>1485</v>
      </c>
      <c r="S966" s="150" t="s">
        <v>21817</v>
      </c>
      <c r="T966" s="150" t="s">
        <v>1485</v>
      </c>
      <c r="U966" s="150" t="s">
        <v>3899</v>
      </c>
      <c r="V966" s="150" t="s">
        <v>21162</v>
      </c>
      <c r="W966" s="150" t="s">
        <v>1485</v>
      </c>
      <c r="X966" s="150" t="s">
        <v>1485</v>
      </c>
      <c r="Y966" s="150" t="s">
        <v>1485</v>
      </c>
      <c r="Z966" s="150" t="s">
        <v>1485</v>
      </c>
      <c r="AA966" s="150" t="s">
        <v>1485</v>
      </c>
      <c r="AB966" s="150" t="s">
        <v>1485</v>
      </c>
      <c r="AC966" s="150" t="s">
        <v>21818</v>
      </c>
      <c r="AD966" t="str">
        <f>IFERROR(IF(COUNTIF(C966:L966,"Feed Ingredient")&gt;0,INDEX(ani_diet!U:U,MATCH(M966,ani_diet!E:E,0)),""),"")</f>
        <v>Triticum aestivum Whole</v>
      </c>
      <c r="AE966" s="129" t="str">
        <f>IF(IFERROR(IF(MATCH("Feed Ingredient", AOM[[#This Row],[L1]:[L10]],0)&gt;0, TRUE, FALSE), FALSE)=TRUE,IFERROR(VLOOKUP(M966, ani_diet!D:D, 1, FALSE), "No Match"),FALSE)</f>
        <v>No Match</v>
      </c>
    </row>
    <row r="967" spans="1:31" ht="14.5" x14ac:dyDescent="0.35">
      <c r="A967" s="150" t="s">
        <v>1485</v>
      </c>
      <c r="B967" s="150" t="s">
        <v>21819</v>
      </c>
      <c r="C967" s="150" t="s">
        <v>19447</v>
      </c>
      <c r="D967" s="150" t="s">
        <v>19449</v>
      </c>
      <c r="E967" s="150" t="s">
        <v>19707</v>
      </c>
      <c r="F967" s="150" t="s">
        <v>20565</v>
      </c>
      <c r="G967" s="150" t="s">
        <v>20566</v>
      </c>
      <c r="H967" s="150" t="s">
        <v>21698</v>
      </c>
      <c r="I967" s="150" t="s">
        <v>21198</v>
      </c>
      <c r="J967" s="150" t="s">
        <v>3897</v>
      </c>
      <c r="K967" s="150"/>
      <c r="L967" s="150"/>
      <c r="M967" s="150" t="str" cm="1">
        <f t="array" ref="M967">LOOKUP(2,1/(C967:L967&lt;&gt;""),C967:L967)</f>
        <v>Wheat</v>
      </c>
      <c r="N967" s="150" t="s">
        <v>1485</v>
      </c>
      <c r="O967" s="150" t="s">
        <v>1485</v>
      </c>
      <c r="P967" s="150" t="s">
        <v>1485</v>
      </c>
      <c r="Q967" s="150" t="s">
        <v>1485</v>
      </c>
      <c r="R967" s="150" t="s">
        <v>1485</v>
      </c>
      <c r="S967" s="150" t="s">
        <v>21817</v>
      </c>
      <c r="T967" s="150" t="s">
        <v>1485</v>
      </c>
      <c r="U967" s="150" t="s">
        <v>3899</v>
      </c>
      <c r="V967" s="150" t="s">
        <v>21162</v>
      </c>
      <c r="W967" s="150" t="s">
        <v>1485</v>
      </c>
      <c r="X967" s="150" t="s">
        <v>1485</v>
      </c>
      <c r="Y967" s="150" t="s">
        <v>1485</v>
      </c>
      <c r="Z967" s="150" t="s">
        <v>1485</v>
      </c>
      <c r="AA967" s="150" t="s">
        <v>1485</v>
      </c>
      <c r="AB967" s="150" t="s">
        <v>1485</v>
      </c>
      <c r="AC967" s="150" t="s">
        <v>21818</v>
      </c>
      <c r="AD967" t="str">
        <f>IFERROR(IF(COUNTIF(C967:L967,"Feed Ingredient")&gt;0,INDEX(ani_diet!U:U,MATCH(M967,ani_diet!E:E,0)),""),"")</f>
        <v>Triticum aestivum</v>
      </c>
      <c r="AE967" s="129" t="str">
        <f>IF(IFERROR(IF(MATCH("Feed Ingredient", AOM[[#This Row],[L1]:[L10]],0)&gt;0, TRUE, FALSE), FALSE)=TRUE,IFERROR(VLOOKUP(M967, ani_diet!D:D, 1, FALSE), "No Match"),FALSE)</f>
        <v>Wheat</v>
      </c>
    </row>
    <row r="968" spans="1:31" ht="14.5" x14ac:dyDescent="0.35">
      <c r="A968" s="150" t="s">
        <v>1485</v>
      </c>
      <c r="B968" s="150" t="s">
        <v>21820</v>
      </c>
      <c r="C968" s="150" t="s">
        <v>19447</v>
      </c>
      <c r="D968" s="150" t="s">
        <v>19449</v>
      </c>
      <c r="E968" s="150" t="s">
        <v>19707</v>
      </c>
      <c r="F968" s="150" t="s">
        <v>20565</v>
      </c>
      <c r="G968" s="150" t="s">
        <v>20566</v>
      </c>
      <c r="H968" s="150" t="s">
        <v>21698</v>
      </c>
      <c r="I968" s="150" t="s">
        <v>21270</v>
      </c>
      <c r="J968" s="150" t="s">
        <v>1485</v>
      </c>
      <c r="K968" s="150" t="s">
        <v>1485</v>
      </c>
      <c r="L968" s="150"/>
      <c r="M968" s="150" t="str" cm="1">
        <f t="array" ref="M968">LOOKUP(2,1/(C968:L968&lt;&gt;""),C968:L968)</f>
        <v>Fruit Product</v>
      </c>
      <c r="N968" s="150" t="s">
        <v>1485</v>
      </c>
      <c r="O968" s="150" t="s">
        <v>1485</v>
      </c>
      <c r="P968" s="150" t="s">
        <v>1485</v>
      </c>
      <c r="Q968" s="150" t="s">
        <v>1485</v>
      </c>
      <c r="R968" s="150" t="s">
        <v>1485</v>
      </c>
      <c r="S968" s="150" t="s">
        <v>1485</v>
      </c>
      <c r="T968" s="150" t="s">
        <v>1485</v>
      </c>
      <c r="U968" s="150"/>
      <c r="V968" s="150" t="s">
        <v>1485</v>
      </c>
      <c r="W968" s="150" t="s">
        <v>1485</v>
      </c>
      <c r="X968" s="150" t="s">
        <v>1485</v>
      </c>
      <c r="Y968" s="150" t="s">
        <v>1485</v>
      </c>
      <c r="Z968" s="150" t="s">
        <v>1485</v>
      </c>
      <c r="AA968" s="150" t="s">
        <v>1485</v>
      </c>
      <c r="AB968" s="150" t="s">
        <v>1485</v>
      </c>
      <c r="AC968" s="150" t="s">
        <v>1485</v>
      </c>
      <c r="AD968" t="str">
        <f>IFERROR(IF(COUNTIF(C968:L968,"Feed Ingredient")&gt;0,INDEX(ani_diet!U:U,MATCH(M968,ani_diet!E:E,0)),""),"")</f>
        <v/>
      </c>
      <c r="AE968" s="129" t="str">
        <f>IF(IFERROR(IF(MATCH("Feed Ingredient", AOM[[#This Row],[L1]:[L10]],0)&gt;0, TRUE, FALSE), FALSE)=TRUE,IFERROR(VLOOKUP(M968, ani_diet!D:D, 1, FALSE), "No Match"),FALSE)</f>
        <v>No Match</v>
      </c>
    </row>
    <row r="969" spans="1:31" ht="14.5" x14ac:dyDescent="0.35">
      <c r="A969" s="150" t="s">
        <v>1485</v>
      </c>
      <c r="B969" s="150" t="s">
        <v>21821</v>
      </c>
      <c r="C969" s="150" t="s">
        <v>19447</v>
      </c>
      <c r="D969" s="150" t="s">
        <v>19449</v>
      </c>
      <c r="E969" s="150" t="s">
        <v>19707</v>
      </c>
      <c r="F969" s="150" t="s">
        <v>20565</v>
      </c>
      <c r="G969" s="150" t="s">
        <v>20566</v>
      </c>
      <c r="H969" s="150" t="s">
        <v>21698</v>
      </c>
      <c r="I969" s="150" t="s">
        <v>21270</v>
      </c>
      <c r="J969" s="150" t="s">
        <v>4585</v>
      </c>
      <c r="K969" s="150" t="s">
        <v>21822</v>
      </c>
      <c r="L969" s="150"/>
      <c r="M969" s="150" t="str" cm="1">
        <f t="array" ref="M969">LOOKUP(2,1/(C969:L969&lt;&gt;""),C969:L969)</f>
        <v>Ripe Avocado</v>
      </c>
      <c r="N969" s="150" t="s">
        <v>4585</v>
      </c>
      <c r="O969" s="150" t="s">
        <v>1485</v>
      </c>
      <c r="P969" s="150" t="s">
        <v>1485</v>
      </c>
      <c r="Q969" s="150" t="s">
        <v>1485</v>
      </c>
      <c r="R969" s="150" t="s">
        <v>1485</v>
      </c>
      <c r="S969" s="150" t="s">
        <v>21823</v>
      </c>
      <c r="T969" s="150" t="s">
        <v>1485</v>
      </c>
      <c r="U969" s="150" t="s">
        <v>4587</v>
      </c>
      <c r="V969" s="150" t="s">
        <v>21824</v>
      </c>
      <c r="W969" s="150" t="s">
        <v>1485</v>
      </c>
      <c r="X969" s="150" t="s">
        <v>1485</v>
      </c>
      <c r="Y969" s="150" t="s">
        <v>1485</v>
      </c>
      <c r="Z969" s="150" t="s">
        <v>1485</v>
      </c>
      <c r="AA969" s="150" t="s">
        <v>1485</v>
      </c>
      <c r="AB969" s="150" t="s">
        <v>1485</v>
      </c>
      <c r="AC969" s="150" t="s">
        <v>21822</v>
      </c>
      <c r="AD969" t="str">
        <f>IFERROR(IF(COUNTIF(C969:L969,"Feed Ingredient")&gt;0,INDEX(ani_diet!U:U,MATCH(M969,ani_diet!E:E,0)),""),"")</f>
        <v/>
      </c>
      <c r="AE969" s="129" t="str">
        <f>IF(IFERROR(IF(MATCH("Feed Ingredient", AOM[[#This Row],[L1]:[L10]],0)&gt;0, TRUE, FALSE), FALSE)=TRUE,IFERROR(VLOOKUP(M969, ani_diet!D:D, 1, FALSE), "No Match"),FALSE)</f>
        <v>No Match</v>
      </c>
    </row>
    <row r="970" spans="1:31" ht="14.5" x14ac:dyDescent="0.35">
      <c r="A970" s="150"/>
      <c r="B970" s="150" t="s">
        <v>21825</v>
      </c>
      <c r="C970" s="150" t="s">
        <v>19447</v>
      </c>
      <c r="D970" s="150" t="s">
        <v>19449</v>
      </c>
      <c r="E970" s="150" t="s">
        <v>19707</v>
      </c>
      <c r="F970" s="150" t="s">
        <v>20565</v>
      </c>
      <c r="G970" s="150" t="s">
        <v>20566</v>
      </c>
      <c r="H970" s="150" t="s">
        <v>21698</v>
      </c>
      <c r="I970" s="150" t="s">
        <v>21270</v>
      </c>
      <c r="J970" s="150" t="s">
        <v>4585</v>
      </c>
      <c r="K970" s="150"/>
      <c r="L970" s="150"/>
      <c r="M970" s="150" t="str" cm="1">
        <f t="array" ref="M970">LOOKUP(2,1/(C970:L970&lt;&gt;""),C970:L970)</f>
        <v>Avocado</v>
      </c>
      <c r="N970" s="150"/>
      <c r="O970" s="150"/>
      <c r="P970" s="150"/>
      <c r="Q970" s="150"/>
      <c r="R970" s="150"/>
      <c r="S970" s="150"/>
      <c r="T970" s="150"/>
      <c r="U970" s="150" t="s">
        <v>4587</v>
      </c>
      <c r="V970" s="150"/>
      <c r="W970" s="150"/>
      <c r="X970" s="150"/>
      <c r="Y970" s="150"/>
      <c r="Z970" s="150"/>
      <c r="AA970" s="150"/>
      <c r="AB970" s="150"/>
      <c r="AC970" s="150"/>
      <c r="AD970" t="str">
        <f>IFERROR(IF(COUNTIF(C970:L970,"Feed Ingredient")&gt;0,INDEX(ani_diet!U:U,MATCH(M970,ani_diet!E:E,0)),""),"")</f>
        <v>Persea americana</v>
      </c>
      <c r="AE970" s="129" t="str">
        <f>IF(IFERROR(IF(MATCH("Feed Ingredient", AOM[[#This Row],[L1]:[L10]],0)&gt;0, TRUE, FALSE), FALSE)=TRUE,IFERROR(VLOOKUP(M970, ani_diet!D:D, 1, FALSE), "No Match"),FALSE)</f>
        <v>Avocado</v>
      </c>
    </row>
    <row r="971" spans="1:31" ht="14.5" x14ac:dyDescent="0.35">
      <c r="A971" s="150"/>
      <c r="B971" s="150" t="s">
        <v>21826</v>
      </c>
      <c r="C971" s="150" t="s">
        <v>19447</v>
      </c>
      <c r="D971" s="150" t="s">
        <v>19449</v>
      </c>
      <c r="E971" s="150" t="s">
        <v>19707</v>
      </c>
      <c r="F971" s="150" t="s">
        <v>20565</v>
      </c>
      <c r="G971" s="150" t="s">
        <v>20566</v>
      </c>
      <c r="H971" s="150" t="s">
        <v>21698</v>
      </c>
      <c r="I971" s="150" t="s">
        <v>21270</v>
      </c>
      <c r="J971" s="150" t="s">
        <v>21827</v>
      </c>
      <c r="K971" s="150" t="s">
        <v>21828</v>
      </c>
      <c r="L971" s="150"/>
      <c r="M971" s="150" t="str" cm="1">
        <f t="array" ref="M971">LOOKUP(2,1/(C971:L971&lt;&gt;""),C971:L971)</f>
        <v>Breadfruit Ground</v>
      </c>
      <c r="N971" s="150" t="s">
        <v>21829</v>
      </c>
      <c r="O971" s="150"/>
      <c r="P971" s="150"/>
      <c r="Q971" s="150"/>
      <c r="R971" s="150"/>
      <c r="S971" s="150"/>
      <c r="T971" s="150"/>
      <c r="U971" s="150" t="s">
        <v>14237</v>
      </c>
      <c r="V971" s="150"/>
      <c r="W971" s="150"/>
      <c r="X971" s="150"/>
      <c r="Y971" s="150"/>
      <c r="Z971" s="150"/>
      <c r="AA971" s="150"/>
      <c r="AB971" s="150"/>
      <c r="AC971" s="150"/>
      <c r="AD971" t="str">
        <f>IFERROR(IF(COUNTIF(C971:L971,"Feed Ingredient")&gt;0,INDEX(ani_diet!U:U,MATCH(M971,ani_diet!E:E,0)),""),"")</f>
        <v>Artocarpus incisus</v>
      </c>
      <c r="AE971" s="129" t="str">
        <f>IF(IFERROR(IF(MATCH("Feed Ingredient", AOM[[#This Row],[L1]:[L10]],0)&gt;0, TRUE, FALSE), FALSE)=TRUE,IFERROR(VLOOKUP(M971, ani_diet!D:D, 1, FALSE), "No Match"),FALSE)</f>
        <v>No Match</v>
      </c>
    </row>
    <row r="972" spans="1:31" ht="14.5" x14ac:dyDescent="0.35">
      <c r="A972" s="150"/>
      <c r="B972" s="150" t="s">
        <v>21830</v>
      </c>
      <c r="C972" s="150" t="s">
        <v>19447</v>
      </c>
      <c r="D972" s="150" t="s">
        <v>19449</v>
      </c>
      <c r="E972" s="150" t="s">
        <v>19707</v>
      </c>
      <c r="F972" s="150" t="s">
        <v>20565</v>
      </c>
      <c r="G972" s="150" t="s">
        <v>20566</v>
      </c>
      <c r="H972" s="150" t="s">
        <v>21698</v>
      </c>
      <c r="I972" s="150" t="s">
        <v>21270</v>
      </c>
      <c r="J972" s="150" t="s">
        <v>21827</v>
      </c>
      <c r="K972" s="150" t="s">
        <v>21831</v>
      </c>
      <c r="L972" s="150"/>
      <c r="M972" s="150" t="str" cm="1">
        <f t="array" ref="M972">LOOKUP(2,1/(C972:L972&lt;&gt;""),C972:L972)</f>
        <v>Breadfruit Dried Ground</v>
      </c>
      <c r="N972" s="150"/>
      <c r="O972" s="150"/>
      <c r="P972" s="150"/>
      <c r="Q972" s="150"/>
      <c r="R972" s="150"/>
      <c r="S972" s="150"/>
      <c r="T972" s="150"/>
      <c r="U972" s="150" t="s">
        <v>14237</v>
      </c>
      <c r="V972" s="150"/>
      <c r="W972" s="150"/>
      <c r="X972" s="150"/>
      <c r="Y972" s="150"/>
      <c r="Z972" s="150"/>
      <c r="AA972" s="150"/>
      <c r="AB972" s="150"/>
      <c r="AC972" s="150"/>
      <c r="AD972" t="str">
        <f>IFERROR(IF(COUNTIF(C972:L972,"Feed Ingredient")&gt;0,INDEX(ani_diet!U:U,MATCH(M972,ani_diet!E:E,0)),""),"")</f>
        <v>Artocarpus incisus</v>
      </c>
      <c r="AE972" s="129" t="str">
        <f>IF(IFERROR(IF(MATCH("Feed Ingredient", AOM[[#This Row],[L1]:[L10]],0)&gt;0, TRUE, FALSE), FALSE)=TRUE,IFERROR(VLOOKUP(M972, ani_diet!D:D, 1, FALSE), "No Match"),FALSE)</f>
        <v>No Match</v>
      </c>
    </row>
    <row r="973" spans="1:31" ht="14.5" x14ac:dyDescent="0.35">
      <c r="A973" s="150"/>
      <c r="B973" s="150" t="s">
        <v>21832</v>
      </c>
      <c r="C973" s="150" t="s">
        <v>19447</v>
      </c>
      <c r="D973" s="150" t="s">
        <v>19449</v>
      </c>
      <c r="E973" s="150" t="s">
        <v>19707</v>
      </c>
      <c r="F973" s="150" t="s">
        <v>20565</v>
      </c>
      <c r="G973" s="150" t="s">
        <v>20566</v>
      </c>
      <c r="H973" s="150" t="s">
        <v>21698</v>
      </c>
      <c r="I973" s="150" t="s">
        <v>21270</v>
      </c>
      <c r="J973" s="150" t="s">
        <v>21827</v>
      </c>
      <c r="K973" s="150"/>
      <c r="L973" s="150"/>
      <c r="M973" s="150" t="str" cm="1">
        <f t="array" ref="M973">LOOKUP(2,1/(C973:L973&lt;&gt;""),C973:L973)</f>
        <v>Breadfruit</v>
      </c>
      <c r="N973" s="150"/>
      <c r="O973" s="150"/>
      <c r="P973" s="150"/>
      <c r="Q973" s="150"/>
      <c r="R973" s="150"/>
      <c r="S973" s="150"/>
      <c r="T973" s="150"/>
      <c r="U973" s="150" t="s">
        <v>14237</v>
      </c>
      <c r="V973" s="150"/>
      <c r="W973" s="150"/>
      <c r="X973" s="150"/>
      <c r="Y973" s="150"/>
      <c r="Z973" s="150"/>
      <c r="AA973" s="150"/>
      <c r="AB973" s="150" t="s">
        <v>21833</v>
      </c>
      <c r="AC973" s="150"/>
      <c r="AD973" t="str">
        <f>IFERROR(IF(COUNTIF(C973:L973,"Feed Ingredient")&gt;0,INDEX(ani_diet!U:U,MATCH(M973,ani_diet!E:E,0)),""),"")</f>
        <v/>
      </c>
      <c r="AE973" s="129" t="str">
        <f>IF(IFERROR(IF(MATCH("Feed Ingredient", AOM[[#This Row],[L1]:[L10]],0)&gt;0, TRUE, FALSE), FALSE)=TRUE,IFERROR(VLOOKUP(M973, ani_diet!D:D, 1, FALSE), "No Match"),FALSE)</f>
        <v>Breadfruit</v>
      </c>
    </row>
    <row r="974" spans="1:31" ht="14.5" x14ac:dyDescent="0.35">
      <c r="A974" s="150" t="s">
        <v>1485</v>
      </c>
      <c r="B974" s="150" t="s">
        <v>21834</v>
      </c>
      <c r="C974" s="150" t="s">
        <v>19447</v>
      </c>
      <c r="D974" s="150" t="s">
        <v>19449</v>
      </c>
      <c r="E974" s="150" t="s">
        <v>19707</v>
      </c>
      <c r="F974" s="150" t="s">
        <v>20565</v>
      </c>
      <c r="G974" s="150" t="s">
        <v>20566</v>
      </c>
      <c r="H974" s="150" t="s">
        <v>21698</v>
      </c>
      <c r="I974" s="150" t="s">
        <v>21835</v>
      </c>
      <c r="J974" s="150" t="s">
        <v>14383</v>
      </c>
      <c r="K974" s="150" t="s">
        <v>1485</v>
      </c>
      <c r="L974" s="150"/>
      <c r="M974" s="150" t="str" cm="1">
        <f t="array" ref="M974">LOOKUP(2,1/(C974:L974&lt;&gt;""),C974:L974)</f>
        <v>Ficus sur</v>
      </c>
      <c r="N974" s="150"/>
      <c r="O974" s="150" t="s">
        <v>1485</v>
      </c>
      <c r="P974" s="150" t="s">
        <v>1485</v>
      </c>
      <c r="Q974" s="150" t="s">
        <v>1485</v>
      </c>
      <c r="R974" s="150" t="s">
        <v>1485</v>
      </c>
      <c r="S974" s="150"/>
      <c r="T974" s="150" t="s">
        <v>1485</v>
      </c>
      <c r="U974" s="150" t="s">
        <v>14383</v>
      </c>
      <c r="V974" s="150"/>
      <c r="W974" s="150" t="s">
        <v>1485</v>
      </c>
      <c r="X974" s="150" t="s">
        <v>1485</v>
      </c>
      <c r="Y974" s="150" t="s">
        <v>1485</v>
      </c>
      <c r="Z974" s="150" t="s">
        <v>1485</v>
      </c>
      <c r="AA974" s="150" t="s">
        <v>1485</v>
      </c>
      <c r="AB974" s="150"/>
      <c r="AC974" s="150" t="s">
        <v>21836</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ht="14.5" x14ac:dyDescent="0.35">
      <c r="A975" s="150" t="s">
        <v>1485</v>
      </c>
      <c r="B975" s="150" t="s">
        <v>21837</v>
      </c>
      <c r="C975" s="150" t="s">
        <v>19447</v>
      </c>
      <c r="D975" s="150" t="s">
        <v>19449</v>
      </c>
      <c r="E975" s="150" t="s">
        <v>19707</v>
      </c>
      <c r="F975" s="150" t="s">
        <v>20565</v>
      </c>
      <c r="G975" s="150" t="s">
        <v>20566</v>
      </c>
      <c r="H975" s="150" t="s">
        <v>21698</v>
      </c>
      <c r="I975" s="150" t="s">
        <v>21835</v>
      </c>
      <c r="J975" s="150" t="s">
        <v>14383</v>
      </c>
      <c r="K975" s="150" t="s">
        <v>21838</v>
      </c>
      <c r="L975" s="150" t="s">
        <v>21839</v>
      </c>
      <c r="M975" s="150" t="str" cm="1">
        <f t="array" ref="M975">LOOKUP(2,1/(C975:L975&lt;&gt;""),C975:L975)</f>
        <v>Ficus sur Fruits Dried Ground</v>
      </c>
      <c r="N975" s="150" t="s">
        <v>21840</v>
      </c>
      <c r="O975" s="150" t="s">
        <v>1485</v>
      </c>
      <c r="P975" s="150" t="s">
        <v>1485</v>
      </c>
      <c r="Q975" s="150" t="s">
        <v>1485</v>
      </c>
      <c r="R975" s="150" t="s">
        <v>1485</v>
      </c>
      <c r="S975" s="150"/>
      <c r="T975" s="150" t="s">
        <v>1485</v>
      </c>
      <c r="U975" s="150" t="s">
        <v>14383</v>
      </c>
      <c r="V975" s="150"/>
      <c r="W975" s="150" t="s">
        <v>1485</v>
      </c>
      <c r="X975" s="150" t="s">
        <v>1485</v>
      </c>
      <c r="Y975" s="150" t="s">
        <v>1485</v>
      </c>
      <c r="Z975" s="150" t="s">
        <v>1485</v>
      </c>
      <c r="AA975" s="150" t="s">
        <v>1485</v>
      </c>
      <c r="AB975" s="150"/>
      <c r="AC975" s="150" t="s">
        <v>21836</v>
      </c>
      <c r="AD975" t="str">
        <f>IFERROR(IF(COUNTIF(C975:L975,"Feed Ingredient")&gt;0,INDEX(ani_diet!U:U,MATCH(M975,ani_diet!E:E,0)),""),"")</f>
        <v>Ficus sur Fruits</v>
      </c>
      <c r="AE975" s="129" t="str">
        <f>IF(IFERROR(IF(MATCH("Feed Ingredient", AOM[[#This Row],[L1]:[L10]],0)&gt;0, TRUE, FALSE), FALSE)=TRUE,IFERROR(VLOOKUP(M975, ani_diet!D:D, 1, FALSE), "No Match"),FALSE)</f>
        <v>No Match</v>
      </c>
    </row>
    <row r="976" spans="1:31" ht="14.5" x14ac:dyDescent="0.35">
      <c r="A976" s="150" t="s">
        <v>1485</v>
      </c>
      <c r="B976" s="150" t="s">
        <v>21841</v>
      </c>
      <c r="C976" s="150" t="s">
        <v>19447</v>
      </c>
      <c r="D976" s="150" t="s">
        <v>19449</v>
      </c>
      <c r="E976" s="150" t="s">
        <v>19707</v>
      </c>
      <c r="F976" s="150" t="s">
        <v>20565</v>
      </c>
      <c r="G976" s="150" t="s">
        <v>20566</v>
      </c>
      <c r="H976" s="150" t="s">
        <v>21698</v>
      </c>
      <c r="I976" s="150" t="s">
        <v>21835</v>
      </c>
      <c r="J976" s="150" t="s">
        <v>14383</v>
      </c>
      <c r="K976" s="150" t="s">
        <v>21838</v>
      </c>
      <c r="L976" s="150"/>
      <c r="M976" s="150" t="str" cm="1">
        <f t="array" ref="M976">LOOKUP(2,1/(C976:L976&lt;&gt;""),C976:L976)</f>
        <v>Ficus sur Fruits</v>
      </c>
      <c r="N976" s="150"/>
      <c r="O976" s="150" t="s">
        <v>1485</v>
      </c>
      <c r="P976" s="150" t="s">
        <v>1485</v>
      </c>
      <c r="Q976" s="150" t="s">
        <v>1485</v>
      </c>
      <c r="R976" s="150" t="s">
        <v>1485</v>
      </c>
      <c r="S976" s="150"/>
      <c r="T976" s="150" t="s">
        <v>1485</v>
      </c>
      <c r="U976" s="150" t="s">
        <v>14383</v>
      </c>
      <c r="V976" s="150"/>
      <c r="W976" s="150" t="s">
        <v>1485</v>
      </c>
      <c r="X976" s="150" t="s">
        <v>1485</v>
      </c>
      <c r="Y976" s="150" t="s">
        <v>1485</v>
      </c>
      <c r="Z976" s="150" t="s">
        <v>1485</v>
      </c>
      <c r="AA976" s="150" t="s">
        <v>1485</v>
      </c>
      <c r="AB976" s="150"/>
      <c r="AC976" s="150" t="s">
        <v>21836</v>
      </c>
      <c r="AD976" t="str">
        <f>IFERROR(IF(COUNTIF(C976:L976,"Feed Ingredient")&gt;0,INDEX(ani_diet!U:U,MATCH(M976,ani_diet!E:E,0)),""),"")</f>
        <v/>
      </c>
      <c r="AE976" s="129" t="str">
        <f>IF(IFERROR(IF(MATCH("Feed Ingredient", AOM[[#This Row],[L1]:[L10]],0)&gt;0, TRUE, FALSE), FALSE)=TRUE,IFERROR(VLOOKUP(M976, ani_diet!D:D, 1, FALSE), "No Match"),FALSE)</f>
        <v>Ficus sur Fruits</v>
      </c>
    </row>
    <row r="977" spans="1:31" ht="14.5" x14ac:dyDescent="0.35">
      <c r="A977" s="150" t="s">
        <v>1485</v>
      </c>
      <c r="B977" s="150" t="s">
        <v>21842</v>
      </c>
      <c r="C977" s="150" t="s">
        <v>19447</v>
      </c>
      <c r="D977" s="150" t="s">
        <v>19449</v>
      </c>
      <c r="E977" s="150" t="s">
        <v>19707</v>
      </c>
      <c r="F977" s="150" t="s">
        <v>20565</v>
      </c>
      <c r="G977" s="150" t="s">
        <v>20566</v>
      </c>
      <c r="H977" s="150" t="s">
        <v>21698</v>
      </c>
      <c r="I977" s="150" t="s">
        <v>21835</v>
      </c>
      <c r="J977" s="150" t="s">
        <v>21836</v>
      </c>
      <c r="K977" s="150" t="s">
        <v>1485</v>
      </c>
      <c r="L977" s="150"/>
      <c r="M977" s="150" t="str" cm="1">
        <f t="array" ref="M977">LOOKUP(2,1/(C977:L977&lt;&gt;""),C977:L977)</f>
        <v>Jackfruit</v>
      </c>
      <c r="N977" s="150"/>
      <c r="O977" s="150" t="s">
        <v>1485</v>
      </c>
      <c r="P977" s="150" t="s">
        <v>1485</v>
      </c>
      <c r="Q977" s="150" t="s">
        <v>1485</v>
      </c>
      <c r="R977" s="150" t="s">
        <v>1485</v>
      </c>
      <c r="S977" s="150" t="s">
        <v>21843</v>
      </c>
      <c r="T977" s="150" t="s">
        <v>1485</v>
      </c>
      <c r="U977" s="150" t="s">
        <v>21844</v>
      </c>
      <c r="V977" s="150" t="s">
        <v>21845</v>
      </c>
      <c r="W977" s="150" t="s">
        <v>1485</v>
      </c>
      <c r="X977" s="150" t="s">
        <v>1485</v>
      </c>
      <c r="Y977" s="150" t="s">
        <v>1485</v>
      </c>
      <c r="Z977" s="150" t="s">
        <v>1485</v>
      </c>
      <c r="AA977" s="150" t="s">
        <v>1485</v>
      </c>
      <c r="AB977" s="150" t="s">
        <v>21846</v>
      </c>
      <c r="AC977" s="150" t="s">
        <v>21836</v>
      </c>
      <c r="AD977" t="str">
        <f>IFERROR(IF(COUNTIF(C977:L977,"Feed Ingredient")&gt;0,INDEX(ani_diet!U:U,MATCH(M977,ani_diet!E:E,0)),""),"")</f>
        <v>Artocarpus heterophylla</v>
      </c>
      <c r="AE977" s="129" t="str">
        <f>IF(IFERROR(IF(MATCH("Feed Ingredient", AOM[[#This Row],[L1]:[L10]],0)&gt;0, TRUE, FALSE), FALSE)=TRUE,IFERROR(VLOOKUP(M977, ani_diet!D:D, 1, FALSE), "No Match"),FALSE)</f>
        <v>Jackfruit</v>
      </c>
    </row>
    <row r="978" spans="1:31" ht="14.5" x14ac:dyDescent="0.35">
      <c r="A978" s="150" t="s">
        <v>1485</v>
      </c>
      <c r="B978" s="150" t="s">
        <v>21847</v>
      </c>
      <c r="C978" s="150" t="s">
        <v>19447</v>
      </c>
      <c r="D978" s="150" t="s">
        <v>19449</v>
      </c>
      <c r="E978" s="150" t="s">
        <v>19707</v>
      </c>
      <c r="F978" s="150" t="s">
        <v>20565</v>
      </c>
      <c r="G978" s="150" t="s">
        <v>20566</v>
      </c>
      <c r="H978" s="150" t="s">
        <v>21698</v>
      </c>
      <c r="I978" s="150" t="s">
        <v>21835</v>
      </c>
      <c r="J978" s="150" t="s">
        <v>4715</v>
      </c>
      <c r="K978" s="150" t="s">
        <v>21848</v>
      </c>
      <c r="L978" s="150"/>
      <c r="M978" s="150" t="str" cm="1">
        <f t="array" ref="M978">LOOKUP(2,1/(C978:L978&lt;&gt;""),C978:L978)</f>
        <v>Lemon Peel Essential Oil</v>
      </c>
      <c r="N978" s="150"/>
      <c r="O978" s="150" t="s">
        <v>1485</v>
      </c>
      <c r="P978" s="150" t="s">
        <v>1485</v>
      </c>
      <c r="Q978" s="150" t="s">
        <v>1485</v>
      </c>
      <c r="R978" s="150" t="s">
        <v>1485</v>
      </c>
      <c r="S978" s="150" t="s">
        <v>1485</v>
      </c>
      <c r="T978" s="150" t="s">
        <v>1485</v>
      </c>
      <c r="U978" s="150" t="s">
        <v>4717</v>
      </c>
      <c r="V978" s="150"/>
      <c r="W978" s="150" t="s">
        <v>1485</v>
      </c>
      <c r="X978" s="150" t="s">
        <v>1485</v>
      </c>
      <c r="Y978" s="150" t="s">
        <v>1485</v>
      </c>
      <c r="Z978" s="150" t="s">
        <v>1485</v>
      </c>
      <c r="AA978" s="150" t="s">
        <v>1485</v>
      </c>
      <c r="AB978" s="150"/>
      <c r="AC978" s="150"/>
      <c r="AD978" t="str">
        <f>IFERROR(IF(COUNTIF(C978:L978,"Feed Ingredient")&gt;0,INDEX(ani_diet!U:U,MATCH(M978,ani_diet!E:E,0)),""),"")</f>
        <v>Citrus limon Peel Essential Oil</v>
      </c>
      <c r="AE978" s="129" t="str">
        <f>IF(IFERROR(IF(MATCH("Feed Ingredient", AOM[[#This Row],[L1]:[L10]],0)&gt;0, TRUE, FALSE), FALSE)=TRUE,IFERROR(VLOOKUP(M978, ani_diet!D:D, 1, FALSE), "No Match"),FALSE)</f>
        <v>Lemon Peel Essential Oil</v>
      </c>
    </row>
    <row r="979" spans="1:31" ht="14.5" x14ac:dyDescent="0.35">
      <c r="A979" s="150" t="s">
        <v>1485</v>
      </c>
      <c r="B979" s="150" t="s">
        <v>21849</v>
      </c>
      <c r="C979" s="150" t="s">
        <v>19447</v>
      </c>
      <c r="D979" s="150" t="s">
        <v>19449</v>
      </c>
      <c r="E979" s="150" t="s">
        <v>19707</v>
      </c>
      <c r="F979" s="150" t="s">
        <v>20565</v>
      </c>
      <c r="G979" s="150" t="s">
        <v>20566</v>
      </c>
      <c r="H979" s="150" t="s">
        <v>21698</v>
      </c>
      <c r="I979" s="150" t="s">
        <v>21835</v>
      </c>
      <c r="J979" s="150" t="s">
        <v>4723</v>
      </c>
      <c r="K979" s="150"/>
      <c r="L979" s="150"/>
      <c r="M979" s="150" t="str" cm="1">
        <f t="array" ref="M979">LOOKUP(2,1/(C979:L979&lt;&gt;""),C979:L979)</f>
        <v>Mango</v>
      </c>
      <c r="N979" s="150" t="s">
        <v>1485</v>
      </c>
      <c r="O979" s="150" t="s">
        <v>1485</v>
      </c>
      <c r="P979" s="150" t="s">
        <v>1485</v>
      </c>
      <c r="Q979" s="150" t="s">
        <v>1485</v>
      </c>
      <c r="R979" s="150" t="s">
        <v>1485</v>
      </c>
      <c r="S979" s="150" t="s">
        <v>1485</v>
      </c>
      <c r="T979" s="150" t="s">
        <v>1485</v>
      </c>
      <c r="U979" s="150" t="s">
        <v>4725</v>
      </c>
      <c r="V979" s="150" t="s">
        <v>1485</v>
      </c>
      <c r="W979" s="150" t="s">
        <v>1485</v>
      </c>
      <c r="X979" s="150" t="s">
        <v>1485</v>
      </c>
      <c r="Y979" s="150" t="s">
        <v>1485</v>
      </c>
      <c r="Z979" s="150" t="s">
        <v>1485</v>
      </c>
      <c r="AA979" s="150" t="s">
        <v>1485</v>
      </c>
      <c r="AB979" s="150" t="s">
        <v>21229</v>
      </c>
      <c r="AC979" s="150" t="s">
        <v>1485</v>
      </c>
      <c r="AD979" t="str">
        <f>IFERROR(IF(COUNTIF(C979:L979,"Feed Ingredient")&gt;0,INDEX(ani_diet!U:U,MATCH(M979,ani_diet!E:E,0)),""),"")</f>
        <v>Mangifera indica</v>
      </c>
      <c r="AE979" s="129" t="str">
        <f>IF(IFERROR(IF(MATCH("Feed Ingredient", AOM[[#This Row],[L1]:[L10]],0)&gt;0, TRUE, FALSE), FALSE)=TRUE,IFERROR(VLOOKUP(M979, ani_diet!D:D, 1, FALSE), "No Match"),FALSE)</f>
        <v>Mango</v>
      </c>
    </row>
    <row r="980" spans="1:31" ht="14.5" x14ac:dyDescent="0.35">
      <c r="A980" s="150" t="s">
        <v>1485</v>
      </c>
      <c r="B980" s="150" t="s">
        <v>21850</v>
      </c>
      <c r="C980" s="150" t="s">
        <v>19447</v>
      </c>
      <c r="D980" s="150" t="s">
        <v>19449</v>
      </c>
      <c r="E980" s="150" t="s">
        <v>19707</v>
      </c>
      <c r="F980" s="150" t="s">
        <v>20565</v>
      </c>
      <c r="G980" s="150" t="s">
        <v>20566</v>
      </c>
      <c r="H980" s="150" t="s">
        <v>21698</v>
      </c>
      <c r="I980" s="150" t="s">
        <v>21835</v>
      </c>
      <c r="J980" s="150" t="s">
        <v>5839</v>
      </c>
      <c r="K980" s="150" t="s">
        <v>21851</v>
      </c>
      <c r="L980" s="150"/>
      <c r="M980" s="150" t="str" cm="1">
        <f t="array" ref="M980">LOOKUP(2,1/(C980:L980&lt;&gt;""),C980:L980)</f>
        <v>Tomato Pulp</v>
      </c>
      <c r="N980" s="150" t="s">
        <v>1485</v>
      </c>
      <c r="O980" s="150" t="s">
        <v>1485</v>
      </c>
      <c r="P980" s="150" t="s">
        <v>1485</v>
      </c>
      <c r="Q980" s="150" t="s">
        <v>1485</v>
      </c>
      <c r="R980" s="150" t="s">
        <v>1485</v>
      </c>
      <c r="S980" s="150" t="s">
        <v>1485</v>
      </c>
      <c r="T980" s="150" t="s">
        <v>1485</v>
      </c>
      <c r="U980" s="150" t="s">
        <v>5841</v>
      </c>
      <c r="V980" s="150" t="s">
        <v>1485</v>
      </c>
      <c r="W980" s="150" t="s">
        <v>1485</v>
      </c>
      <c r="X980" s="150" t="s">
        <v>1485</v>
      </c>
      <c r="Y980" s="150" t="s">
        <v>1485</v>
      </c>
      <c r="Z980" s="150" t="s">
        <v>1485</v>
      </c>
      <c r="AA980" s="150" t="s">
        <v>1485</v>
      </c>
      <c r="AB980" s="150" t="s">
        <v>1485</v>
      </c>
      <c r="AC980" s="150" t="s">
        <v>1485</v>
      </c>
      <c r="AD980" t="str">
        <f>IFERROR(IF(COUNTIF(C980:L980,"Feed Ingredient")&gt;0,INDEX(ani_diet!U:U,MATCH(M980,ani_diet!E:E,0)),""),"")</f>
        <v>Solanum lycopersicum Pulp</v>
      </c>
      <c r="AE980" s="129" t="str">
        <f>IF(IFERROR(IF(MATCH("Feed Ingredient", AOM[[#This Row],[L1]:[L10]],0)&gt;0, TRUE, FALSE), FALSE)=TRUE,IFERROR(VLOOKUP(M980, ani_diet!D:D, 1, FALSE), "No Match"),FALSE)</f>
        <v>Tomato Pulp</v>
      </c>
    </row>
    <row r="981" spans="1:31" ht="14.5" x14ac:dyDescent="0.35">
      <c r="A981" s="150" t="s">
        <v>1485</v>
      </c>
      <c r="B981" s="150" t="s">
        <v>21852</v>
      </c>
      <c r="C981" s="150" t="s">
        <v>19447</v>
      </c>
      <c r="D981" s="150" t="s">
        <v>19449</v>
      </c>
      <c r="E981" s="150" t="s">
        <v>19707</v>
      </c>
      <c r="F981" s="150" t="s">
        <v>20565</v>
      </c>
      <c r="G981" s="150" t="s">
        <v>20566</v>
      </c>
      <c r="H981" s="150" t="s">
        <v>21698</v>
      </c>
      <c r="I981" s="150" t="s">
        <v>21835</v>
      </c>
      <c r="J981" s="150" t="s">
        <v>21853</v>
      </c>
      <c r="K981" s="150"/>
      <c r="L981" s="150"/>
      <c r="M981" s="150" t="str" cm="1">
        <f t="array" ref="M981">LOOKUP(2,1/(C981:L981&lt;&gt;""),C981:L981)</f>
        <v>Ziziphus mauritiania</v>
      </c>
      <c r="N981" s="150" t="s">
        <v>1485</v>
      </c>
      <c r="O981" s="150" t="s">
        <v>1485</v>
      </c>
      <c r="P981" s="150" t="s">
        <v>1485</v>
      </c>
      <c r="Q981" s="150" t="s">
        <v>1485</v>
      </c>
      <c r="R981" s="150" t="s">
        <v>1485</v>
      </c>
      <c r="S981" s="150" t="s">
        <v>1485</v>
      </c>
      <c r="T981" s="150" t="s">
        <v>1485</v>
      </c>
      <c r="U981" s="150" t="s">
        <v>13971</v>
      </c>
      <c r="V981" s="150" t="s">
        <v>1485</v>
      </c>
      <c r="W981" s="150" t="s">
        <v>1485</v>
      </c>
      <c r="X981" s="150" t="s">
        <v>1485</v>
      </c>
      <c r="Y981" s="150" t="s">
        <v>1485</v>
      </c>
      <c r="Z981" s="150" t="s">
        <v>1485</v>
      </c>
      <c r="AA981" s="150" t="s">
        <v>1485</v>
      </c>
      <c r="AB981" s="150" t="s">
        <v>1485</v>
      </c>
      <c r="AC981" s="150" t="s">
        <v>1485</v>
      </c>
      <c r="AD981" t="str">
        <f>IFERROR(IF(COUNTIF(C981:L981,"Feed Ingredient")&gt;0,INDEX(ani_diet!U:U,MATCH(M981,ani_diet!E:E,0)),""),"")</f>
        <v>Ziziphus mauritiana</v>
      </c>
      <c r="AE981" s="129" t="str">
        <f>IF(IFERROR(IF(MATCH("Feed Ingredient", AOM[[#This Row],[L1]:[L10]],0)&gt;0, TRUE, FALSE), FALSE)=TRUE,IFERROR(VLOOKUP(M981, ani_diet!D:D, 1, FALSE), "No Match"),FALSE)</f>
        <v>Ziziphus mauritiania</v>
      </c>
    </row>
    <row r="982" spans="1:31" ht="14.5" x14ac:dyDescent="0.35">
      <c r="A982" s="150" t="s">
        <v>1485</v>
      </c>
      <c r="B982" s="150" t="s">
        <v>21854</v>
      </c>
      <c r="C982" s="150" t="s">
        <v>19447</v>
      </c>
      <c r="D982" s="150" t="s">
        <v>19449</v>
      </c>
      <c r="E982" s="150" t="s">
        <v>19707</v>
      </c>
      <c r="F982" s="150" t="s">
        <v>20565</v>
      </c>
      <c r="G982" s="150" t="s">
        <v>20566</v>
      </c>
      <c r="H982" s="150" t="s">
        <v>21698</v>
      </c>
      <c r="I982" s="150" t="s">
        <v>21406</v>
      </c>
      <c r="J982" s="150" t="s">
        <v>1485</v>
      </c>
      <c r="K982" s="150" t="s">
        <v>1485</v>
      </c>
      <c r="L982" s="150"/>
      <c r="M982" s="150" t="str" cm="1">
        <f t="array" ref="M982">LOOKUP(2,1/(C982:L982&lt;&gt;""),C982:L982)</f>
        <v>Legume Products</v>
      </c>
      <c r="N982" s="150" t="s">
        <v>1485</v>
      </c>
      <c r="O982" s="150" t="s">
        <v>1485</v>
      </c>
      <c r="P982" s="150" t="s">
        <v>1485</v>
      </c>
      <c r="Q982" s="150" t="s">
        <v>1485</v>
      </c>
      <c r="R982" s="150" t="s">
        <v>1485</v>
      </c>
      <c r="S982" s="150" t="s">
        <v>1485</v>
      </c>
      <c r="T982" s="150" t="s">
        <v>1485</v>
      </c>
      <c r="U982" s="150"/>
      <c r="V982" s="150" t="s">
        <v>1485</v>
      </c>
      <c r="W982" s="150" t="s">
        <v>1485</v>
      </c>
      <c r="X982" s="150" t="s">
        <v>1485</v>
      </c>
      <c r="Y982" s="150" t="s">
        <v>1485</v>
      </c>
      <c r="Z982" s="150" t="s">
        <v>1485</v>
      </c>
      <c r="AA982" s="150" t="s">
        <v>1485</v>
      </c>
      <c r="AB982" s="150" t="s">
        <v>1485</v>
      </c>
      <c r="AC982" s="150" t="s">
        <v>1485</v>
      </c>
      <c r="AD982" t="str">
        <f>IFERROR(IF(COUNTIF(C982:L982,"Feed Ingredient")&gt;0,INDEX(ani_diet!U:U,MATCH(M982,ani_diet!E:E,0)),""),"")</f>
        <v/>
      </c>
      <c r="AE982" s="129" t="str">
        <f>IF(IFERROR(IF(MATCH("Feed Ingredient", AOM[[#This Row],[L1]:[L10]],0)&gt;0, TRUE, FALSE), FALSE)=TRUE,IFERROR(VLOOKUP(M982, ani_diet!D:D, 1, FALSE), "No Match"),FALSE)</f>
        <v>No Match</v>
      </c>
    </row>
    <row r="983" spans="1:31" ht="14.5" x14ac:dyDescent="0.35">
      <c r="A983" s="150" t="s">
        <v>1485</v>
      </c>
      <c r="B983" s="150" t="s">
        <v>21855</v>
      </c>
      <c r="C983" s="150" t="s">
        <v>19447</v>
      </c>
      <c r="D983" s="150" t="s">
        <v>19449</v>
      </c>
      <c r="E983" s="150" t="s">
        <v>19707</v>
      </c>
      <c r="F983" s="150" t="s">
        <v>20565</v>
      </c>
      <c r="G983" s="150" t="s">
        <v>20566</v>
      </c>
      <c r="H983" s="150" t="s">
        <v>21698</v>
      </c>
      <c r="I983" s="150" t="s">
        <v>21406</v>
      </c>
      <c r="J983" s="150" t="s">
        <v>4914</v>
      </c>
      <c r="K983" s="150" t="s">
        <v>21856</v>
      </c>
      <c r="L983" s="150"/>
      <c r="M983" s="150" t="str" cm="1">
        <f t="array" ref="M983">LOOKUP(2,1/(C983:L983&lt;&gt;""),C983:L983)</f>
        <v>Common Bean Crushed</v>
      </c>
      <c r="N983" s="150" t="s">
        <v>1485</v>
      </c>
      <c r="O983" s="150" t="s">
        <v>1485</v>
      </c>
      <c r="P983" s="150" t="s">
        <v>1485</v>
      </c>
      <c r="Q983" s="150" t="s">
        <v>1485</v>
      </c>
      <c r="R983" s="150" t="s">
        <v>1485</v>
      </c>
      <c r="S983" s="150" t="s">
        <v>1485</v>
      </c>
      <c r="T983" s="150" t="s">
        <v>1485</v>
      </c>
      <c r="U983" s="150" t="s">
        <v>4916</v>
      </c>
      <c r="V983" s="150"/>
      <c r="W983" s="150" t="s">
        <v>1485</v>
      </c>
      <c r="X983" s="150" t="s">
        <v>1485</v>
      </c>
      <c r="Y983" s="150" t="s">
        <v>1485</v>
      </c>
      <c r="Z983" s="150" t="s">
        <v>1485</v>
      </c>
      <c r="AA983" s="150" t="s">
        <v>1485</v>
      </c>
      <c r="AB983" s="150"/>
      <c r="AC983" s="150"/>
      <c r="AD983" t="str">
        <f>IFERROR(IF(COUNTIF(C983:L983,"Feed Ingredient")&gt;0,INDEX(ani_diet!U:U,MATCH(M983,ani_diet!E:E,0)),""),"")</f>
        <v>Phaseolus vulgaris</v>
      </c>
      <c r="AE983" s="129" t="str">
        <f>IF(IFERROR(IF(MATCH("Feed Ingredient", AOM[[#This Row],[L1]:[L10]],0)&gt;0, TRUE, FALSE), FALSE)=TRUE,IFERROR(VLOOKUP(M983, ani_diet!D:D, 1, FALSE), "No Match"),FALSE)</f>
        <v>No Match</v>
      </c>
    </row>
    <row r="984" spans="1:31" ht="14.5" x14ac:dyDescent="0.35">
      <c r="A984" s="150" t="s">
        <v>1485</v>
      </c>
      <c r="B984" s="150" t="s">
        <v>21857</v>
      </c>
      <c r="C984" s="150" t="s">
        <v>19447</v>
      </c>
      <c r="D984" s="150" t="s">
        <v>19449</v>
      </c>
      <c r="E984" s="150" t="s">
        <v>19707</v>
      </c>
      <c r="F984" s="150" t="s">
        <v>20565</v>
      </c>
      <c r="G984" s="150" t="s">
        <v>20566</v>
      </c>
      <c r="H984" s="150" t="s">
        <v>21698</v>
      </c>
      <c r="I984" s="150" t="s">
        <v>21406</v>
      </c>
      <c r="J984" s="150" t="s">
        <v>4278</v>
      </c>
      <c r="K984" s="150" t="s">
        <v>4278</v>
      </c>
      <c r="L984" s="150"/>
      <c r="M984" s="150" t="str" cm="1">
        <f t="array" ref="M984">LOOKUP(2,1/(C984:L984&lt;&gt;""),C984:L984)</f>
        <v>Blue Lupin</v>
      </c>
      <c r="N984" s="150" t="s">
        <v>1485</v>
      </c>
      <c r="O984" s="150" t="s">
        <v>1485</v>
      </c>
      <c r="P984" s="150" t="s">
        <v>1485</v>
      </c>
      <c r="Q984" s="150" t="s">
        <v>1485</v>
      </c>
      <c r="R984" s="150" t="s">
        <v>1485</v>
      </c>
      <c r="S984" s="150" t="s">
        <v>21858</v>
      </c>
      <c r="T984" s="150" t="s">
        <v>1485</v>
      </c>
      <c r="U984" s="150" t="s">
        <v>4280</v>
      </c>
      <c r="V984" s="150" t="s">
        <v>21360</v>
      </c>
      <c r="W984" s="150" t="s">
        <v>1485</v>
      </c>
      <c r="X984" s="150" t="s">
        <v>1485</v>
      </c>
      <c r="Y984" s="150" t="s">
        <v>1485</v>
      </c>
      <c r="Z984" s="150" t="s">
        <v>1485</v>
      </c>
      <c r="AA984" s="150" t="s">
        <v>1485</v>
      </c>
      <c r="AB984" s="150"/>
      <c r="AC984" s="150" t="s">
        <v>5015</v>
      </c>
      <c r="AD984" t="str">
        <f>IFERROR(IF(COUNTIF(C984:L984,"Feed Ingredient")&gt;0,INDEX(ani_diet!U:U,MATCH(M984,ani_diet!E:E,0)),""),"")</f>
        <v/>
      </c>
      <c r="AE984" s="129" t="str">
        <f>IF(IFERROR(IF(MATCH("Feed Ingredient", AOM[[#This Row],[L1]:[L10]],0)&gt;0, TRUE, FALSE), FALSE)=TRUE,IFERROR(VLOOKUP(M984, ani_diet!D:D, 1, FALSE), "No Match"),FALSE)</f>
        <v>No Match</v>
      </c>
    </row>
    <row r="985" spans="1:31" ht="14.5" x14ac:dyDescent="0.35">
      <c r="A985" s="150" t="s">
        <v>1485</v>
      </c>
      <c r="B985" s="150" t="s">
        <v>21859</v>
      </c>
      <c r="C985" s="150" t="s">
        <v>19447</v>
      </c>
      <c r="D985" s="150" t="s">
        <v>19449</v>
      </c>
      <c r="E985" s="150" t="s">
        <v>19707</v>
      </c>
      <c r="F985" s="150" t="s">
        <v>20565</v>
      </c>
      <c r="G985" s="150" t="s">
        <v>20566</v>
      </c>
      <c r="H985" s="150" t="s">
        <v>21698</v>
      </c>
      <c r="I985" s="150" t="s">
        <v>21406</v>
      </c>
      <c r="J985" s="150" t="s">
        <v>4278</v>
      </c>
      <c r="K985" s="150" t="s">
        <v>21860</v>
      </c>
      <c r="L985" s="150"/>
      <c r="M985" s="150" t="str" cm="1">
        <f t="array" ref="M985">LOOKUP(2,1/(C985:L985&lt;&gt;""),C985:L985)</f>
        <v>Blue Lupin Grain</v>
      </c>
      <c r="N985" s="150"/>
      <c r="O985" s="150" t="s">
        <v>1485</v>
      </c>
      <c r="P985" s="150" t="s">
        <v>1485</v>
      </c>
      <c r="Q985" s="150" t="s">
        <v>1485</v>
      </c>
      <c r="R985" s="150" t="s">
        <v>1485</v>
      </c>
      <c r="S985" s="150" t="s">
        <v>21858</v>
      </c>
      <c r="T985" s="150" t="s">
        <v>1485</v>
      </c>
      <c r="U985" s="150" t="s">
        <v>4280</v>
      </c>
      <c r="V985" s="150" t="s">
        <v>21360</v>
      </c>
      <c r="W985" s="150" t="s">
        <v>1485</v>
      </c>
      <c r="X985" s="150" t="s">
        <v>1485</v>
      </c>
      <c r="Y985" s="150" t="s">
        <v>1485</v>
      </c>
      <c r="Z985" s="150" t="s">
        <v>1485</v>
      </c>
      <c r="AA985" s="150" t="s">
        <v>1485</v>
      </c>
      <c r="AB985" s="150"/>
      <c r="AC985" s="150" t="s">
        <v>5015</v>
      </c>
      <c r="AD985" t="str">
        <f>IFERROR(IF(COUNTIF(C985:L985,"Feed Ingredient")&gt;0,INDEX(ani_diet!U:U,MATCH(M985,ani_diet!E:E,0)),""),"")</f>
        <v>Lupinus angustifolius Grain</v>
      </c>
      <c r="AE985" s="129" t="str">
        <f>IF(IFERROR(IF(MATCH("Feed Ingredient", AOM[[#This Row],[L1]:[L10]],0)&gt;0, TRUE, FALSE), FALSE)=TRUE,IFERROR(VLOOKUP(M985, ani_diet!D:D, 1, FALSE), "No Match"),FALSE)</f>
        <v>Blue Lupin Grain</v>
      </c>
    </row>
    <row r="986" spans="1:31" ht="14.5" x14ac:dyDescent="0.35">
      <c r="A986" s="150" t="s">
        <v>1485</v>
      </c>
      <c r="B986" s="150" t="s">
        <v>21861</v>
      </c>
      <c r="C986" s="150" t="s">
        <v>19447</v>
      </c>
      <c r="D986" s="150" t="s">
        <v>19449</v>
      </c>
      <c r="E986" s="150" t="s">
        <v>19707</v>
      </c>
      <c r="F986" s="150" t="s">
        <v>20565</v>
      </c>
      <c r="G986" s="150" t="s">
        <v>20566</v>
      </c>
      <c r="H986" s="150" t="s">
        <v>21698</v>
      </c>
      <c r="I986" s="150" t="s">
        <v>21406</v>
      </c>
      <c r="J986" s="150" t="s">
        <v>4278</v>
      </c>
      <c r="K986" s="150" t="s">
        <v>21860</v>
      </c>
      <c r="L986" s="150" t="s">
        <v>21862</v>
      </c>
      <c r="M986" s="150" t="str" cm="1">
        <f t="array" ref="M986">LOOKUP(2,1/(C986:L986&lt;&gt;""),C986:L986)</f>
        <v>Blue Lupin Grain Roasted</v>
      </c>
      <c r="N986" s="150"/>
      <c r="O986" s="150" t="s">
        <v>1485</v>
      </c>
      <c r="P986" s="150" t="s">
        <v>1485</v>
      </c>
      <c r="Q986" s="150" t="s">
        <v>1485</v>
      </c>
      <c r="R986" s="150" t="s">
        <v>1485</v>
      </c>
      <c r="S986" s="150" t="s">
        <v>21858</v>
      </c>
      <c r="T986" s="150" t="s">
        <v>1485</v>
      </c>
      <c r="U986" s="150" t="s">
        <v>4280</v>
      </c>
      <c r="V986" s="150" t="s">
        <v>21360</v>
      </c>
      <c r="W986" s="150" t="s">
        <v>1485</v>
      </c>
      <c r="X986" s="150" t="s">
        <v>1485</v>
      </c>
      <c r="Y986" s="150" t="s">
        <v>1485</v>
      </c>
      <c r="Z986" s="150" t="s">
        <v>1485</v>
      </c>
      <c r="AA986" s="150" t="s">
        <v>1485</v>
      </c>
      <c r="AB986" s="150"/>
      <c r="AC986" s="150" t="s">
        <v>5015</v>
      </c>
      <c r="AD986" t="str">
        <f>IFERROR(IF(COUNTIF(C986:L986,"Feed Ingredient")&gt;0,INDEX(ani_diet!U:U,MATCH(M986,ani_diet!E:E,0)),""),"")</f>
        <v>Lupinus angustifolius Grain</v>
      </c>
      <c r="AE986" s="129" t="str">
        <f>IF(IFERROR(IF(MATCH("Feed Ingredient", AOM[[#This Row],[L1]:[L10]],0)&gt;0, TRUE, FALSE), FALSE)=TRUE,IFERROR(VLOOKUP(M986, ani_diet!D:D, 1, FALSE), "No Match"),FALSE)</f>
        <v>No Match</v>
      </c>
    </row>
    <row r="987" spans="1:31" ht="14.5" x14ac:dyDescent="0.35">
      <c r="A987" s="150" t="s">
        <v>1485</v>
      </c>
      <c r="B987" s="150" t="s">
        <v>21863</v>
      </c>
      <c r="C987" s="150" t="s">
        <v>19447</v>
      </c>
      <c r="D987" s="150" t="s">
        <v>19449</v>
      </c>
      <c r="E987" s="150" t="s">
        <v>19707</v>
      </c>
      <c r="F987" s="150" t="s">
        <v>20565</v>
      </c>
      <c r="G987" s="150" t="s">
        <v>20566</v>
      </c>
      <c r="H987" s="150" t="s">
        <v>21698</v>
      </c>
      <c r="I987" s="150" t="s">
        <v>21406</v>
      </c>
      <c r="J987" s="150" t="s">
        <v>4278</v>
      </c>
      <c r="K987" s="150" t="s">
        <v>21860</v>
      </c>
      <c r="L987" s="150" t="s">
        <v>21864</v>
      </c>
      <c r="M987" s="150" t="str" cm="1">
        <f t="array" ref="M987">LOOKUP(2,1/(C987:L987&lt;&gt;""),C987:L987)</f>
        <v>Blue Lupin Grain Dried</v>
      </c>
      <c r="N987" s="150"/>
      <c r="O987" s="150" t="s">
        <v>1485</v>
      </c>
      <c r="P987" s="150" t="s">
        <v>1485</v>
      </c>
      <c r="Q987" s="150" t="s">
        <v>1485</v>
      </c>
      <c r="R987" s="150" t="s">
        <v>1485</v>
      </c>
      <c r="S987" s="150" t="s">
        <v>21858</v>
      </c>
      <c r="T987" s="150" t="s">
        <v>1485</v>
      </c>
      <c r="U987" s="150" t="s">
        <v>4280</v>
      </c>
      <c r="V987" s="150" t="s">
        <v>21360</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ht="14.5" x14ac:dyDescent="0.35">
      <c r="A988" s="150" t="s">
        <v>1485</v>
      </c>
      <c r="B988" s="150" t="s">
        <v>21865</v>
      </c>
      <c r="C988" s="150" t="s">
        <v>19447</v>
      </c>
      <c r="D988" s="150" t="s">
        <v>19449</v>
      </c>
      <c r="E988" s="150" t="s">
        <v>19707</v>
      </c>
      <c r="F988" s="150" t="s">
        <v>20565</v>
      </c>
      <c r="G988" s="150" t="s">
        <v>20566</v>
      </c>
      <c r="H988" s="150" t="s">
        <v>21698</v>
      </c>
      <c r="I988" s="150" t="s">
        <v>21406</v>
      </c>
      <c r="J988" s="150" t="s">
        <v>4278</v>
      </c>
      <c r="K988" s="150" t="s">
        <v>21860</v>
      </c>
      <c r="L988" s="150" t="s">
        <v>21866</v>
      </c>
      <c r="M988" s="150" t="str" cm="1">
        <f t="array" ref="M988">LOOKUP(2,1/(C988:L988&lt;&gt;""),C988:L988)</f>
        <v>Blue Lupin Grain Dehulled Dried Soaked</v>
      </c>
      <c r="N988" s="150"/>
      <c r="O988" s="150"/>
      <c r="P988" s="150"/>
      <c r="Q988" s="150"/>
      <c r="R988" s="150"/>
      <c r="S988" s="150"/>
      <c r="T988" s="150"/>
      <c r="U988" s="150" t="s">
        <v>4280</v>
      </c>
      <c r="V988" s="150"/>
      <c r="W988" s="150"/>
      <c r="X988" s="150"/>
      <c r="Y988" s="150"/>
      <c r="Z988" s="150"/>
      <c r="AA988" s="150"/>
      <c r="AB988" s="150"/>
      <c r="AC988" s="150"/>
      <c r="AD988" t="str">
        <f>IFERROR(IF(COUNTIF(C988:L988,"Feed Ingredient")&gt;0,INDEX(ani_diet!U:U,MATCH(M988,ani_diet!E:E,0)),""),"")</f>
        <v>Lupinus angustifolius Grain</v>
      </c>
      <c r="AE988" s="129" t="str">
        <f>IF(IFERROR(IF(MATCH("Feed Ingredient", AOM[[#This Row],[L1]:[L10]],0)&gt;0, TRUE, FALSE), FALSE)=TRUE,IFERROR(VLOOKUP(M988, ani_diet!D:D, 1, FALSE), "No Match"),FALSE)</f>
        <v>No Match</v>
      </c>
    </row>
    <row r="989" spans="1:31" ht="14.5" x14ac:dyDescent="0.35">
      <c r="A989" s="150" t="s">
        <v>1485</v>
      </c>
      <c r="B989" s="150" t="s">
        <v>21867</v>
      </c>
      <c r="C989" s="150" t="s">
        <v>19447</v>
      </c>
      <c r="D989" s="150" t="s">
        <v>19449</v>
      </c>
      <c r="E989" s="150" t="s">
        <v>19707</v>
      </c>
      <c r="F989" s="150" t="s">
        <v>20565</v>
      </c>
      <c r="G989" s="150" t="s">
        <v>20566</v>
      </c>
      <c r="H989" s="150" t="s">
        <v>21698</v>
      </c>
      <c r="I989" s="150" t="s">
        <v>21406</v>
      </c>
      <c r="J989" s="150" t="s">
        <v>4278</v>
      </c>
      <c r="K989" s="150" t="s">
        <v>21860</v>
      </c>
      <c r="L989" s="150" t="s">
        <v>21868</v>
      </c>
      <c r="M989" s="150" t="str" cm="1">
        <f t="array" ref="M989">LOOKUP(2,1/(C989:L989&lt;&gt;""),C989:L989)</f>
        <v>Blue Lupin Grain Dried Soaked</v>
      </c>
      <c r="N989" s="150"/>
      <c r="O989" s="150"/>
      <c r="P989" s="150"/>
      <c r="Q989" s="150"/>
      <c r="R989" s="150"/>
      <c r="S989" s="150"/>
      <c r="T989" s="150"/>
      <c r="U989" s="150" t="s">
        <v>4280</v>
      </c>
      <c r="V989" s="150"/>
      <c r="W989" s="150"/>
      <c r="X989" s="150"/>
      <c r="Y989" s="150"/>
      <c r="Z989" s="150"/>
      <c r="AA989" s="150"/>
      <c r="AB989" s="150"/>
      <c r="AC989" s="150"/>
      <c r="AD989" t="str">
        <f>IFERROR(IF(COUNTIF(C989:L989,"Feed Ingredient")&gt;0,INDEX(ani_diet!U:U,MATCH(M989,ani_diet!E:E,0)),""),"")</f>
        <v>Lupinus angustifolius Grain</v>
      </c>
      <c r="AE989" s="129" t="str">
        <f>IF(IFERROR(IF(MATCH("Feed Ingredient", AOM[[#This Row],[L1]:[L10]],0)&gt;0, TRUE, FALSE), FALSE)=TRUE,IFERROR(VLOOKUP(M989, ani_diet!D:D, 1, FALSE), "No Match"),FALSE)</f>
        <v>No Match</v>
      </c>
    </row>
    <row r="990" spans="1:31" ht="14.5" x14ac:dyDescent="0.35">
      <c r="A990" s="150" t="s">
        <v>1485</v>
      </c>
      <c r="B990" s="150" t="s">
        <v>21869</v>
      </c>
      <c r="C990" s="150" t="s">
        <v>19447</v>
      </c>
      <c r="D990" s="150" t="s">
        <v>19449</v>
      </c>
      <c r="E990" s="150" t="s">
        <v>19707</v>
      </c>
      <c r="F990" s="150" t="s">
        <v>20565</v>
      </c>
      <c r="G990" s="150" t="s">
        <v>20566</v>
      </c>
      <c r="H990" s="150" t="s">
        <v>21698</v>
      </c>
      <c r="I990" s="150" t="s">
        <v>21406</v>
      </c>
      <c r="J990" s="150" t="s">
        <v>4278</v>
      </c>
      <c r="K990" s="150" t="s">
        <v>21870</v>
      </c>
      <c r="L990" s="150"/>
      <c r="M990" s="150" t="str" cm="1">
        <f t="array" ref="M990">LOOKUP(2,1/(C990:L990&lt;&gt;""),C990:L990)</f>
        <v>Blue Lupin Seed</v>
      </c>
      <c r="N990" s="150" t="s">
        <v>1485</v>
      </c>
      <c r="O990" s="150" t="s">
        <v>1485</v>
      </c>
      <c r="P990" s="150" t="s">
        <v>1485</v>
      </c>
      <c r="Q990" s="150" t="s">
        <v>1485</v>
      </c>
      <c r="R990" s="150" t="s">
        <v>1485</v>
      </c>
      <c r="S990" s="150" t="s">
        <v>21858</v>
      </c>
      <c r="T990" s="150" t="s">
        <v>1485</v>
      </c>
      <c r="U990" s="150" t="s">
        <v>4280</v>
      </c>
      <c r="V990" s="150" t="s">
        <v>21360</v>
      </c>
      <c r="W990" s="150" t="s">
        <v>1485</v>
      </c>
      <c r="X990" s="150" t="s">
        <v>1485</v>
      </c>
      <c r="Y990" s="150" t="s">
        <v>1485</v>
      </c>
      <c r="Z990" s="150" t="s">
        <v>1485</v>
      </c>
      <c r="AA990" s="150" t="s">
        <v>1485</v>
      </c>
      <c r="AB990" s="150" t="s">
        <v>21871</v>
      </c>
      <c r="AC990" s="150" t="s">
        <v>5015</v>
      </c>
      <c r="AD990" t="str">
        <f>IFERROR(IF(COUNTIF(C990:L990,"Feed Ingredient")&gt;0,INDEX(ani_diet!U:U,MATCH(M990,ani_diet!E:E,0)),""),"")</f>
        <v>Lupinus angustifolius Seed</v>
      </c>
      <c r="AE990" s="129" t="str">
        <f>IF(IFERROR(IF(MATCH("Feed Ingredient", AOM[[#This Row],[L1]:[L10]],0)&gt;0, TRUE, FALSE), FALSE)=TRUE,IFERROR(VLOOKUP(M990, ani_diet!D:D, 1, FALSE), "No Match"),FALSE)</f>
        <v>Blue Lupin Seed</v>
      </c>
    </row>
    <row r="991" spans="1:31" ht="14.5" x14ac:dyDescent="0.35">
      <c r="A991" s="150"/>
      <c r="B991" s="150" t="s">
        <v>28754</v>
      </c>
      <c r="C991" s="150" t="s">
        <v>19447</v>
      </c>
      <c r="D991" s="150" t="s">
        <v>19449</v>
      </c>
      <c r="E991" s="150" t="s">
        <v>19707</v>
      </c>
      <c r="F991" s="150" t="s">
        <v>20565</v>
      </c>
      <c r="G991" s="150" t="s">
        <v>20566</v>
      </c>
      <c r="H991" s="150" t="s">
        <v>21698</v>
      </c>
      <c r="I991" s="150" t="s">
        <v>21406</v>
      </c>
      <c r="J991" s="150" t="s">
        <v>4946</v>
      </c>
      <c r="K991" s="150"/>
      <c r="L991" s="150"/>
      <c r="M991" s="150" t="str" cm="1">
        <f t="array" ref="M991">LOOKUP(2,1/(C991:L991&lt;&gt;""),C991:L991)</f>
        <v>Groundnut</v>
      </c>
      <c r="N991" s="150"/>
      <c r="O991" s="150"/>
      <c r="P991" s="150"/>
      <c r="Q991" s="150"/>
      <c r="R991" s="150"/>
      <c r="S991" s="150"/>
      <c r="T991" s="150"/>
      <c r="U991" s="150"/>
      <c r="V991" s="150"/>
      <c r="W991" s="150"/>
      <c r="X991" s="150"/>
      <c r="Y991" s="150"/>
      <c r="Z991" s="150"/>
      <c r="AA991" s="150"/>
      <c r="AB991" s="150"/>
      <c r="AC991" s="150"/>
      <c r="AD991" t="str">
        <f>IFERROR(IF(COUNTIF(C991:L991,"Feed Ingredient")&gt;0,INDEX(ani_diet!U:U,MATCH(M991,ani_diet!E:E,0)),""),"")</f>
        <v/>
      </c>
      <c r="AE991" s="129" t="str">
        <f>IF(IFERROR(IF(MATCH("Feed Ingredient", AOM[[#This Row],[L1]:[L10]],0)&gt;0, TRUE, FALSE), FALSE)=TRUE,IFERROR(VLOOKUP(M991, ani_diet!D:D, 1, FALSE), "No Match"),FALSE)</f>
        <v>Groundnut</v>
      </c>
    </row>
    <row r="992" spans="1:31" ht="14.5" x14ac:dyDescent="0.35">
      <c r="A992" s="150" t="s">
        <v>1485</v>
      </c>
      <c r="B992" s="150" t="s">
        <v>21872</v>
      </c>
      <c r="C992" s="150" t="s">
        <v>19447</v>
      </c>
      <c r="D992" s="150" t="s">
        <v>19449</v>
      </c>
      <c r="E992" s="150" t="s">
        <v>19707</v>
      </c>
      <c r="F992" s="150" t="s">
        <v>20565</v>
      </c>
      <c r="G992" s="150" t="s">
        <v>20566</v>
      </c>
      <c r="H992" s="150" t="s">
        <v>21698</v>
      </c>
      <c r="I992" s="150" t="s">
        <v>21406</v>
      </c>
      <c r="J992" s="150" t="s">
        <v>4946</v>
      </c>
      <c r="K992" s="150" t="s">
        <v>21873</v>
      </c>
      <c r="L992" s="150"/>
      <c r="M992" s="150" t="str" cm="1">
        <f t="array" ref="M992">LOOKUP(2,1/(C992:L992&lt;&gt;""),C992:L992)</f>
        <v>Groundnut Ground</v>
      </c>
      <c r="N992" s="150" t="s">
        <v>21874</v>
      </c>
      <c r="O992" s="150" t="s">
        <v>1485</v>
      </c>
      <c r="P992" s="150" t="s">
        <v>1485</v>
      </c>
      <c r="Q992" s="150" t="s">
        <v>1485</v>
      </c>
      <c r="R992" s="150" t="s">
        <v>1485</v>
      </c>
      <c r="S992" s="150" t="s">
        <v>21333</v>
      </c>
      <c r="T992" s="150" t="s">
        <v>1485</v>
      </c>
      <c r="U992" s="150" t="s">
        <v>4948</v>
      </c>
      <c r="V992" s="150" t="s">
        <v>21315</v>
      </c>
      <c r="W992" s="150" t="s">
        <v>1485</v>
      </c>
      <c r="X992" s="150" t="s">
        <v>1485</v>
      </c>
      <c r="Y992" s="150" t="s">
        <v>1485</v>
      </c>
      <c r="Z992" s="150" t="s">
        <v>1485</v>
      </c>
      <c r="AA992" s="150" t="s">
        <v>1485</v>
      </c>
      <c r="AB992" s="150" t="s">
        <v>21875</v>
      </c>
      <c r="AC992" s="150" t="s">
        <v>21876</v>
      </c>
      <c r="AD992" t="str">
        <f>IFERROR(IF(COUNTIF(C992:L992,"Feed Ingredient")&gt;0,INDEX(ani_diet!U:U,MATCH(M992,ani_diet!E:E,0)),""),"")</f>
        <v>Arachis hypogaea</v>
      </c>
      <c r="AE992" s="129" t="str">
        <f>IF(IFERROR(IF(MATCH("Feed Ingredient", AOM[[#This Row],[L1]:[L10]],0)&gt;0, TRUE, FALSE), FALSE)=TRUE,IFERROR(VLOOKUP(M992, ani_diet!D:D, 1, FALSE), "No Match"),FALSE)</f>
        <v>No Match</v>
      </c>
    </row>
    <row r="993" spans="1:31" ht="14.5" x14ac:dyDescent="0.35">
      <c r="A993" s="150" t="s">
        <v>1485</v>
      </c>
      <c r="B993" s="150" t="s">
        <v>21877</v>
      </c>
      <c r="C993" s="150" t="s">
        <v>19447</v>
      </c>
      <c r="D993" s="150" t="s">
        <v>19449</v>
      </c>
      <c r="E993" s="150" t="s">
        <v>19707</v>
      </c>
      <c r="F993" s="150" t="s">
        <v>20565</v>
      </c>
      <c r="G993" s="150" t="s">
        <v>20566</v>
      </c>
      <c r="H993" s="150" t="s">
        <v>21698</v>
      </c>
      <c r="I993" s="150" t="s">
        <v>21406</v>
      </c>
      <c r="J993" s="150" t="s">
        <v>4946</v>
      </c>
      <c r="K993" s="150" t="s">
        <v>21878</v>
      </c>
      <c r="L993" s="150"/>
      <c r="M993" s="150" t="str" cm="1">
        <f t="array" ref="M993">LOOKUP(2,1/(C993:L993&lt;&gt;""),C993:L993)</f>
        <v>Groundnut Oil</v>
      </c>
      <c r="N993" s="150"/>
      <c r="O993" s="150" t="s">
        <v>1485</v>
      </c>
      <c r="P993" s="150" t="s">
        <v>1485</v>
      </c>
      <c r="Q993" s="150" t="s">
        <v>1485</v>
      </c>
      <c r="R993" s="150" t="s">
        <v>1485</v>
      </c>
      <c r="S993" s="150" t="s">
        <v>21333</v>
      </c>
      <c r="T993" s="150" t="s">
        <v>1485</v>
      </c>
      <c r="U993" s="150" t="s">
        <v>4948</v>
      </c>
      <c r="V993" s="150" t="s">
        <v>21315</v>
      </c>
      <c r="W993" s="150" t="s">
        <v>1485</v>
      </c>
      <c r="X993" s="150" t="s">
        <v>1485</v>
      </c>
      <c r="Y993" s="150" t="s">
        <v>1485</v>
      </c>
      <c r="Z993" s="150" t="s">
        <v>1485</v>
      </c>
      <c r="AA993" s="150" t="s">
        <v>1485</v>
      </c>
      <c r="AB993" s="150"/>
      <c r="AC993" s="150" t="s">
        <v>21876</v>
      </c>
      <c r="AD993" t="str">
        <f>IFERROR(IF(COUNTIF(C993:L993,"Feed Ingredient")&gt;0,INDEX(ani_diet!U:U,MATCH(M993,ani_diet!E:E,0)),""),"")</f>
        <v>Arachis hypogaea Oil</v>
      </c>
      <c r="AE993" s="129" t="str">
        <f>IF(IFERROR(IF(MATCH("Feed Ingredient", AOM[[#This Row],[L1]:[L10]],0)&gt;0, TRUE, FALSE), FALSE)=TRUE,IFERROR(VLOOKUP(M993, ani_diet!D:D, 1, FALSE), "No Match"),FALSE)</f>
        <v>Groundnut Oil</v>
      </c>
    </row>
    <row r="994" spans="1:31" ht="14.5" x14ac:dyDescent="0.35">
      <c r="A994" s="150" t="s">
        <v>1485</v>
      </c>
      <c r="B994" s="150" t="s">
        <v>21879</v>
      </c>
      <c r="C994" s="150" t="s">
        <v>19447</v>
      </c>
      <c r="D994" s="150" t="s">
        <v>19449</v>
      </c>
      <c r="E994" s="150" t="s">
        <v>19707</v>
      </c>
      <c r="F994" s="150" t="s">
        <v>20565</v>
      </c>
      <c r="G994" s="150" t="s">
        <v>20566</v>
      </c>
      <c r="H994" s="150" t="s">
        <v>21698</v>
      </c>
      <c r="I994" s="150" t="s">
        <v>21406</v>
      </c>
      <c r="J994" s="150" t="s">
        <v>5015</v>
      </c>
      <c r="K994" s="150" t="s">
        <v>1485</v>
      </c>
      <c r="L994" s="150"/>
      <c r="M994" s="150" t="str" cm="1">
        <f t="array" ref="M994">LOOKUP(2,1/(C994:L994&lt;&gt;""),C994:L994)</f>
        <v>Soybean</v>
      </c>
      <c r="N994" s="150" t="s">
        <v>1485</v>
      </c>
      <c r="O994" s="150" t="s">
        <v>1485</v>
      </c>
      <c r="P994" s="150" t="s">
        <v>1485</v>
      </c>
      <c r="Q994" s="150" t="s">
        <v>1485</v>
      </c>
      <c r="R994" s="150" t="s">
        <v>1485</v>
      </c>
      <c r="S994" s="150" t="s">
        <v>21858</v>
      </c>
      <c r="T994" s="150" t="s">
        <v>1485</v>
      </c>
      <c r="U994" s="150" t="s">
        <v>5017</v>
      </c>
      <c r="V994" s="150" t="s">
        <v>21360</v>
      </c>
      <c r="W994" s="150" t="s">
        <v>1485</v>
      </c>
      <c r="X994" s="150" t="s">
        <v>1485</v>
      </c>
      <c r="Y994" s="150" t="s">
        <v>1485</v>
      </c>
      <c r="Z994" s="150" t="s">
        <v>1485</v>
      </c>
      <c r="AA994" s="150" t="s">
        <v>1485</v>
      </c>
      <c r="AB994" s="150"/>
      <c r="AC994" s="150" t="s">
        <v>5015</v>
      </c>
      <c r="AD994" t="str">
        <f>IFERROR(IF(COUNTIF(C994:L994,"Feed Ingredient")&gt;0,INDEX(ani_diet!U:U,MATCH(M994,ani_diet!E:E,0)),""),"")</f>
        <v>Glycine max</v>
      </c>
      <c r="AE994" s="129" t="str">
        <f>IF(IFERROR(IF(MATCH("Feed Ingredient", AOM[[#This Row],[L1]:[L10]],0)&gt;0, TRUE, FALSE), FALSE)=TRUE,IFERROR(VLOOKUP(M994, ani_diet!D:D, 1, FALSE), "No Match"),FALSE)</f>
        <v>Soybean</v>
      </c>
    </row>
    <row r="995" spans="1:31" ht="14.5" x14ac:dyDescent="0.35">
      <c r="A995" s="150" t="s">
        <v>1485</v>
      </c>
      <c r="B995" s="150" t="s">
        <v>21880</v>
      </c>
      <c r="C995" s="150" t="s">
        <v>19447</v>
      </c>
      <c r="D995" s="150" t="s">
        <v>19449</v>
      </c>
      <c r="E995" s="150" t="s">
        <v>19707</v>
      </c>
      <c r="F995" s="150" t="s">
        <v>20565</v>
      </c>
      <c r="G995" s="150" t="s">
        <v>20566</v>
      </c>
      <c r="H995" s="150" t="s">
        <v>21698</v>
      </c>
      <c r="I995" s="150" t="s">
        <v>21406</v>
      </c>
      <c r="J995" s="150" t="s">
        <v>5015</v>
      </c>
      <c r="K995" s="150" t="s">
        <v>21881</v>
      </c>
      <c r="L995" s="150"/>
      <c r="M995" s="150" t="str" cm="1">
        <f t="array" ref="M995">LOOKUP(2,1/(C995:L995&lt;&gt;""),C995:L995)</f>
        <v>Soybean Autoclaved Ground</v>
      </c>
      <c r="N995" s="150" t="s">
        <v>21882</v>
      </c>
      <c r="O995" s="150" t="s">
        <v>1485</v>
      </c>
      <c r="P995" s="150" t="s">
        <v>1485</v>
      </c>
      <c r="Q995" s="150" t="s">
        <v>1485</v>
      </c>
      <c r="R995" s="150" t="s">
        <v>1485</v>
      </c>
      <c r="S995" s="150" t="s">
        <v>21858</v>
      </c>
      <c r="T995" s="150" t="s">
        <v>1485</v>
      </c>
      <c r="U995" s="150" t="s">
        <v>5017</v>
      </c>
      <c r="V995" s="150" t="s">
        <v>21360</v>
      </c>
      <c r="W995" s="150" t="s">
        <v>1485</v>
      </c>
      <c r="X995" s="150" t="s">
        <v>1485</v>
      </c>
      <c r="Y995" s="150" t="s">
        <v>1485</v>
      </c>
      <c r="Z995" s="150" t="s">
        <v>1485</v>
      </c>
      <c r="AA995" s="150" t="s">
        <v>1485</v>
      </c>
      <c r="AB995" s="150"/>
      <c r="AC995" s="150" t="s">
        <v>5015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ht="14.5" x14ac:dyDescent="0.35">
      <c r="A996" s="150"/>
      <c r="B996" s="150" t="s">
        <v>21883</v>
      </c>
      <c r="C996" s="150" t="s">
        <v>19447</v>
      </c>
      <c r="D996" s="150" t="s">
        <v>19449</v>
      </c>
      <c r="E996" s="150" t="s">
        <v>19707</v>
      </c>
      <c r="F996" s="150" t="s">
        <v>20565</v>
      </c>
      <c r="G996" s="150" t="s">
        <v>20566</v>
      </c>
      <c r="H996" s="150" t="s">
        <v>21698</v>
      </c>
      <c r="I996" s="150" t="s">
        <v>21406</v>
      </c>
      <c r="J996" s="150" t="s">
        <v>5015</v>
      </c>
      <c r="K996" s="150" t="s">
        <v>21884</v>
      </c>
      <c r="L996" s="150"/>
      <c r="M996" s="150" t="str" cm="1">
        <f t="array" ref="M996">LOOKUP(2,1/(C996:L996&lt;&gt;""),C996:L996)</f>
        <v>Soybean Dehulled Ground</v>
      </c>
      <c r="N996" s="150" t="s">
        <v>21885</v>
      </c>
      <c r="O996" s="150"/>
      <c r="P996" s="150"/>
      <c r="Q996" s="150"/>
      <c r="R996" s="150"/>
      <c r="S996" s="150"/>
      <c r="T996" s="150"/>
      <c r="U996" s="150" t="s">
        <v>5017</v>
      </c>
      <c r="V996" s="150"/>
      <c r="W996" s="150"/>
      <c r="X996" s="150"/>
      <c r="Y996" s="150"/>
      <c r="Z996" s="150"/>
      <c r="AA996" s="150"/>
      <c r="AB996" s="150"/>
      <c r="AC996" s="150"/>
      <c r="AD996" t="str">
        <f>IFERROR(IF(COUNTIF(C996:L996,"Feed Ingredient")&gt;0,INDEX(ani_diet!U:U,MATCH(M996,ani_diet!E:E,0)),""),"")</f>
        <v>Glycine max</v>
      </c>
      <c r="AE996" s="129" t="str">
        <f>IF(IFERROR(IF(MATCH("Feed Ingredient", AOM[[#This Row],[L1]:[L10]],0)&gt;0, TRUE, FALSE), FALSE)=TRUE,IFERROR(VLOOKUP(M996, ani_diet!D:D, 1, FALSE), "No Match"),FALSE)</f>
        <v>No Match</v>
      </c>
    </row>
    <row r="997" spans="1:31" ht="14.5" x14ac:dyDescent="0.35">
      <c r="A997" s="150" t="s">
        <v>1485</v>
      </c>
      <c r="B997" s="150" t="s">
        <v>21886</v>
      </c>
      <c r="C997" s="150" t="s">
        <v>19447</v>
      </c>
      <c r="D997" s="150" t="s">
        <v>19449</v>
      </c>
      <c r="E997" s="150" t="s">
        <v>19707</v>
      </c>
      <c r="F997" s="150" t="s">
        <v>20565</v>
      </c>
      <c r="G997" s="150" t="s">
        <v>20566</v>
      </c>
      <c r="H997" s="150" t="s">
        <v>21698</v>
      </c>
      <c r="I997" s="150" t="s">
        <v>21406</v>
      </c>
      <c r="J997" s="150" t="s">
        <v>5015</v>
      </c>
      <c r="K997" s="150" t="s">
        <v>21887</v>
      </c>
      <c r="L997" s="150"/>
      <c r="M997" s="150" t="str" cm="1">
        <f t="array" ref="M997">LOOKUP(2,1/(C997:L997&lt;&gt;""),C997:L997)</f>
        <v>Soybean Full Fat</v>
      </c>
      <c r="N997" s="150"/>
      <c r="O997" s="150" t="s">
        <v>1485</v>
      </c>
      <c r="P997" s="150" t="s">
        <v>1485</v>
      </c>
      <c r="Q997" s="150" t="s">
        <v>1485</v>
      </c>
      <c r="R997" s="150" t="s">
        <v>1485</v>
      </c>
      <c r="S997" s="150" t="s">
        <v>21858</v>
      </c>
      <c r="T997" s="150" t="s">
        <v>1485</v>
      </c>
      <c r="U997" s="150" t="s">
        <v>5017</v>
      </c>
      <c r="V997" s="150" t="s">
        <v>21360</v>
      </c>
      <c r="W997" s="150" t="s">
        <v>1485</v>
      </c>
      <c r="X997" s="150" t="s">
        <v>1485</v>
      </c>
      <c r="Y997" s="150" t="s">
        <v>1485</v>
      </c>
      <c r="Z997" s="150" t="s">
        <v>1485</v>
      </c>
      <c r="AA997" s="150" t="s">
        <v>1485</v>
      </c>
      <c r="AB997" s="150"/>
      <c r="AC997" s="150" t="s">
        <v>5015</v>
      </c>
      <c r="AD997" t="str">
        <f>IFERROR(IF(COUNTIF(C997:L997,"Feed Ingredient")&gt;0,INDEX(ani_diet!U:U,MATCH(M997,ani_diet!E:E,0)),""),"")</f>
        <v/>
      </c>
      <c r="AE997" s="129" t="str">
        <f>IF(IFERROR(IF(MATCH("Feed Ingredient", AOM[[#This Row],[L1]:[L10]],0)&gt;0, TRUE, FALSE), FALSE)=TRUE,IFERROR(VLOOKUP(M997, ani_diet!D:D, 1, FALSE), "No Match"),FALSE)</f>
        <v>Soybean Full Fat</v>
      </c>
    </row>
    <row r="998" spans="1:31" ht="14.5" x14ac:dyDescent="0.35">
      <c r="A998" s="150" t="s">
        <v>1485</v>
      </c>
      <c r="B998" s="150" t="s">
        <v>21888</v>
      </c>
      <c r="C998" s="150" t="s">
        <v>19447</v>
      </c>
      <c r="D998" s="150" t="s">
        <v>19449</v>
      </c>
      <c r="E998" s="150" t="s">
        <v>19707</v>
      </c>
      <c r="F998" s="150" t="s">
        <v>20565</v>
      </c>
      <c r="G998" s="150" t="s">
        <v>20566</v>
      </c>
      <c r="H998" s="150" t="s">
        <v>21698</v>
      </c>
      <c r="I998" s="150" t="s">
        <v>21406</v>
      </c>
      <c r="J998" s="150" t="s">
        <v>5015</v>
      </c>
      <c r="K998" s="150" t="s">
        <v>21887</v>
      </c>
      <c r="L998" s="150" t="s">
        <v>21889</v>
      </c>
      <c r="M998" s="150" t="str" cm="1">
        <f t="array" ref="M998">LOOKUP(2,1/(C998:L998&lt;&gt;""),C998:L998)</f>
        <v>Soybean Full Fat Ground</v>
      </c>
      <c r="N998" s="150" t="s">
        <v>21890</v>
      </c>
      <c r="O998" s="150" t="s">
        <v>1485</v>
      </c>
      <c r="P998" s="150" t="s">
        <v>1485</v>
      </c>
      <c r="Q998" s="150" t="s">
        <v>1485</v>
      </c>
      <c r="R998" s="150" t="s">
        <v>1485</v>
      </c>
      <c r="S998" s="150" t="s">
        <v>21858</v>
      </c>
      <c r="T998" s="150" t="s">
        <v>1485</v>
      </c>
      <c r="U998" s="150" t="s">
        <v>5017</v>
      </c>
      <c r="V998" s="150" t="s">
        <v>21360</v>
      </c>
      <c r="W998" s="150" t="s">
        <v>1485</v>
      </c>
      <c r="X998" s="150" t="s">
        <v>1485</v>
      </c>
      <c r="Y998" s="150" t="s">
        <v>1485</v>
      </c>
      <c r="Z998" s="150" t="s">
        <v>1485</v>
      </c>
      <c r="AA998" s="150" t="s">
        <v>1485</v>
      </c>
      <c r="AB998" s="150"/>
      <c r="AC998" s="150" t="s">
        <v>5015</v>
      </c>
      <c r="AD998" t="str">
        <f>IFERROR(IF(COUNTIF(C998:L998,"Feed Ingredient")&gt;0,INDEX(ani_diet!U:U,MATCH(M998,ani_diet!E:E,0)),""),"")</f>
        <v/>
      </c>
      <c r="AE998" s="129" t="str">
        <f>IF(IFERROR(IF(MATCH("Feed Ingredient", AOM[[#This Row],[L1]:[L10]],0)&gt;0, TRUE, FALSE), FALSE)=TRUE,IFERROR(VLOOKUP(M998, ani_diet!D:D, 1, FALSE), "No Match"),FALSE)</f>
        <v>No Match</v>
      </c>
    </row>
    <row r="999" spans="1:31" ht="14.5" x14ac:dyDescent="0.35">
      <c r="A999" s="150"/>
      <c r="B999" s="150" t="s">
        <v>21891</v>
      </c>
      <c r="C999" s="150" t="s">
        <v>19447</v>
      </c>
      <c r="D999" s="150" t="s">
        <v>19449</v>
      </c>
      <c r="E999" s="150" t="s">
        <v>19707</v>
      </c>
      <c r="F999" s="150" t="s">
        <v>20565</v>
      </c>
      <c r="G999" s="150" t="s">
        <v>20566</v>
      </c>
      <c r="H999" s="150" t="s">
        <v>21698</v>
      </c>
      <c r="I999" s="150" t="s">
        <v>21406</v>
      </c>
      <c r="J999" s="150" t="s">
        <v>5015</v>
      </c>
      <c r="K999" s="150" t="s">
        <v>21892</v>
      </c>
      <c r="L999" s="150"/>
      <c r="M999" s="150" t="str" cm="1">
        <f t="array" ref="M999">LOOKUP(2,1/(C999:L999&lt;&gt;""),C999:L999)</f>
        <v>Soybean Full Fat Heated</v>
      </c>
      <c r="N999" s="150"/>
      <c r="O999" s="150"/>
      <c r="P999" s="150"/>
      <c r="Q999" s="150"/>
      <c r="R999" s="150"/>
      <c r="S999" s="150"/>
      <c r="T999" s="150"/>
      <c r="U999" s="150" t="s">
        <v>5017</v>
      </c>
      <c r="V999" s="150"/>
      <c r="W999" s="150"/>
      <c r="X999" s="150"/>
      <c r="Y999" s="150"/>
      <c r="Z999" s="150"/>
      <c r="AA999" s="150"/>
      <c r="AB999" s="150"/>
      <c r="AC999" s="150"/>
      <c r="AD999" t="str">
        <f>IFERROR(IF(COUNTIF(C999:L999,"Feed Ingredient")&gt;0,INDEX(ani_diet!U:U,MATCH(M999,ani_diet!E:E,0)),""),"")</f>
        <v>Glycine max Full Fat</v>
      </c>
      <c r="AE999" s="129" t="str">
        <f>IF(IFERROR(IF(MATCH("Feed Ingredient", AOM[[#This Row],[L1]:[L10]],0)&gt;0, TRUE, FALSE), FALSE)=TRUE,IFERROR(VLOOKUP(M999, ani_diet!D:D, 1, FALSE), "No Match"),FALSE)</f>
        <v>No Match</v>
      </c>
    </row>
    <row r="1000" spans="1:31" ht="14.5" x14ac:dyDescent="0.35">
      <c r="A1000" s="150" t="s">
        <v>1485</v>
      </c>
      <c r="B1000" s="150" t="s">
        <v>21893</v>
      </c>
      <c r="C1000" s="150" t="s">
        <v>19447</v>
      </c>
      <c r="D1000" s="150" t="s">
        <v>19449</v>
      </c>
      <c r="E1000" s="150" t="s">
        <v>19707</v>
      </c>
      <c r="F1000" s="150" t="s">
        <v>20565</v>
      </c>
      <c r="G1000" s="150" t="s">
        <v>20566</v>
      </c>
      <c r="H1000" s="150" t="s">
        <v>21698</v>
      </c>
      <c r="I1000" s="150" t="s">
        <v>21406</v>
      </c>
      <c r="J1000" s="150" t="s">
        <v>5015</v>
      </c>
      <c r="K1000" s="150" t="s">
        <v>21894</v>
      </c>
      <c r="L1000" s="150"/>
      <c r="M1000" s="150" t="str" cm="1">
        <f t="array" ref="M1000">LOOKUP(2,1/(C1000:L1000&lt;&gt;""),C1000:L1000)</f>
        <v>Soybean Full Fat Roasted</v>
      </c>
      <c r="N1000" s="150" t="s">
        <v>1485</v>
      </c>
      <c r="O1000" s="150" t="s">
        <v>1485</v>
      </c>
      <c r="P1000" s="150" t="s">
        <v>1485</v>
      </c>
      <c r="Q1000" s="150" t="s">
        <v>1485</v>
      </c>
      <c r="R1000" s="150" t="s">
        <v>1485</v>
      </c>
      <c r="S1000" s="150" t="s">
        <v>21368</v>
      </c>
      <c r="T1000" s="150" t="s">
        <v>1485</v>
      </c>
      <c r="U1000" s="150" t="s">
        <v>5017</v>
      </c>
      <c r="V1000" s="150" t="s">
        <v>21360</v>
      </c>
      <c r="W1000" s="150" t="s">
        <v>1485</v>
      </c>
      <c r="X1000" s="150" t="s">
        <v>1485</v>
      </c>
      <c r="Y1000" s="150" t="s">
        <v>1485</v>
      </c>
      <c r="Z1000" s="150" t="s">
        <v>1485</v>
      </c>
      <c r="AA1000" s="150" t="s">
        <v>1485</v>
      </c>
      <c r="AB1000" s="150"/>
      <c r="AC1000" s="150" t="s">
        <v>21895</v>
      </c>
      <c r="AD1000" t="str">
        <f>IFERROR(IF(COUNTIF(C1000:L1000,"Feed Ingredient")&gt;0,INDEX(ani_diet!U:U,MATCH(M1000,ani_diet!E:E,0)),""),"")</f>
        <v>Glycine max Full Fat</v>
      </c>
      <c r="AE1000" s="129" t="str">
        <f>IF(IFERROR(IF(MATCH("Feed Ingredient", AOM[[#This Row],[L1]:[L10]],0)&gt;0, TRUE, FALSE), FALSE)=TRUE,IFERROR(VLOOKUP(M1000, ani_diet!D:D, 1, FALSE), "No Match"),FALSE)</f>
        <v>No Match</v>
      </c>
    </row>
    <row r="1001" spans="1:31" ht="14.5" x14ac:dyDescent="0.35">
      <c r="A1001" s="150" t="s">
        <v>1485</v>
      </c>
      <c r="B1001" s="150" t="s">
        <v>21896</v>
      </c>
      <c r="C1001" s="150" t="s">
        <v>19447</v>
      </c>
      <c r="D1001" s="150" t="s">
        <v>19449</v>
      </c>
      <c r="E1001" s="150" t="s">
        <v>19707</v>
      </c>
      <c r="F1001" s="150" t="s">
        <v>20565</v>
      </c>
      <c r="G1001" s="150" t="s">
        <v>20566</v>
      </c>
      <c r="H1001" s="150" t="s">
        <v>21698</v>
      </c>
      <c r="I1001" s="150" t="s">
        <v>21406</v>
      </c>
      <c r="J1001" s="150" t="s">
        <v>5015</v>
      </c>
      <c r="K1001" s="150" t="s">
        <v>21897</v>
      </c>
      <c r="L1001" s="150"/>
      <c r="M1001" s="150" t="str" cm="1">
        <f t="array" ref="M1001">LOOKUP(2,1/(C1001:L1001&lt;&gt;""),C1001:L1001)</f>
        <v>Soybean Ground</v>
      </c>
      <c r="N1001" s="150" t="s">
        <v>21898</v>
      </c>
      <c r="O1001" s="150" t="s">
        <v>1485</v>
      </c>
      <c r="P1001" s="150" t="s">
        <v>1485</v>
      </c>
      <c r="Q1001" s="150" t="s">
        <v>1485</v>
      </c>
      <c r="R1001" s="150" t="s">
        <v>1485</v>
      </c>
      <c r="S1001" s="150" t="s">
        <v>21368</v>
      </c>
      <c r="T1001" s="150" t="s">
        <v>1485</v>
      </c>
      <c r="U1001" s="150" t="s">
        <v>5017</v>
      </c>
      <c r="V1001" s="150" t="s">
        <v>21360</v>
      </c>
      <c r="W1001" s="150" t="s">
        <v>1485</v>
      </c>
      <c r="X1001" s="150" t="s">
        <v>1485</v>
      </c>
      <c r="Y1001" s="150" t="s">
        <v>1485</v>
      </c>
      <c r="Z1001" s="150" t="s">
        <v>1485</v>
      </c>
      <c r="AA1001" s="150" t="s">
        <v>1485</v>
      </c>
      <c r="AB1001" s="150" t="s">
        <v>21899</v>
      </c>
      <c r="AC1001" s="150" t="s">
        <v>21895</v>
      </c>
      <c r="AD1001" t="str">
        <f>IFERROR(IF(COUNTIF(C1001:L1001,"Feed Ingredient")&gt;0,INDEX(ani_diet!U:U,MATCH(M1001,ani_diet!E:E,0)),""),"")</f>
        <v>Glycine max</v>
      </c>
      <c r="AE1001" s="129" t="str">
        <f>IF(IFERROR(IF(MATCH("Feed Ingredient", AOM[[#This Row],[L1]:[L10]],0)&gt;0, TRUE, FALSE), FALSE)=TRUE,IFERROR(VLOOKUP(M1001, ani_diet!D:D, 1, FALSE), "No Match"),FALSE)</f>
        <v>No Match</v>
      </c>
    </row>
    <row r="1002" spans="1:31" ht="14.5" x14ac:dyDescent="0.35">
      <c r="A1002" s="150" t="s">
        <v>1485</v>
      </c>
      <c r="B1002" s="150" t="s">
        <v>21900</v>
      </c>
      <c r="C1002" s="150" t="s">
        <v>19447</v>
      </c>
      <c r="D1002" s="150" t="s">
        <v>19449</v>
      </c>
      <c r="E1002" s="150" t="s">
        <v>19707</v>
      </c>
      <c r="F1002" s="150" t="s">
        <v>20565</v>
      </c>
      <c r="G1002" s="150" t="s">
        <v>20566</v>
      </c>
      <c r="H1002" s="150" t="s">
        <v>21698</v>
      </c>
      <c r="I1002" s="150" t="s">
        <v>21406</v>
      </c>
      <c r="J1002" s="150" t="s">
        <v>5015</v>
      </c>
      <c r="K1002" s="150" t="s">
        <v>21901</v>
      </c>
      <c r="L1002" s="150"/>
      <c r="M1002" s="150" t="str" cm="1">
        <f t="array" ref="M1002">LOOKUP(2,1/(C1002:L1002&lt;&gt;""),C1002:L1002)</f>
        <v>Soybean Ground Roasted</v>
      </c>
      <c r="N1002" s="150" t="s">
        <v>21902</v>
      </c>
      <c r="O1002" s="150" t="s">
        <v>1485</v>
      </c>
      <c r="P1002" s="150" t="s">
        <v>1485</v>
      </c>
      <c r="Q1002" s="150" t="s">
        <v>1485</v>
      </c>
      <c r="R1002" s="150" t="s">
        <v>1485</v>
      </c>
      <c r="S1002" s="150" t="s">
        <v>21858</v>
      </c>
      <c r="T1002" s="150" t="s">
        <v>1485</v>
      </c>
      <c r="U1002" s="150" t="s">
        <v>5017</v>
      </c>
      <c r="V1002" s="150" t="s">
        <v>21360</v>
      </c>
      <c r="W1002" s="150" t="s">
        <v>1485</v>
      </c>
      <c r="X1002" s="150" t="s">
        <v>1485</v>
      </c>
      <c r="Y1002" s="150" t="s">
        <v>1485</v>
      </c>
      <c r="Z1002" s="150" t="s">
        <v>1485</v>
      </c>
      <c r="AA1002" s="150" t="s">
        <v>1485</v>
      </c>
      <c r="AB1002" s="150"/>
      <c r="AC1002" s="150" t="s">
        <v>5015</v>
      </c>
      <c r="AD1002" t="str">
        <f>IFERROR(IF(COUNTIF(C1002:L1002,"Feed Ingredient")&gt;0,INDEX(ani_diet!U:U,MATCH(M1002,ani_diet!E:E,0)),""),"")</f>
        <v>Glycine max</v>
      </c>
      <c r="AE1002" s="129" t="str">
        <f>IF(IFERROR(IF(MATCH("Feed Ingredient", AOM[[#This Row],[L1]:[L10]],0)&gt;0, TRUE, FALSE), FALSE)=TRUE,IFERROR(VLOOKUP(M1002, ani_diet!D:D, 1, FALSE), "No Match"),FALSE)</f>
        <v>No Match</v>
      </c>
    </row>
    <row r="1003" spans="1:31" ht="14.5" x14ac:dyDescent="0.35">
      <c r="A1003" s="150" t="s">
        <v>1485</v>
      </c>
      <c r="B1003" s="150" t="s">
        <v>21903</v>
      </c>
      <c r="C1003" s="150" t="s">
        <v>19447</v>
      </c>
      <c r="D1003" s="150" t="s">
        <v>19449</v>
      </c>
      <c r="E1003" s="150" t="s">
        <v>19707</v>
      </c>
      <c r="F1003" s="150" t="s">
        <v>20565</v>
      </c>
      <c r="G1003" s="150" t="s">
        <v>20566</v>
      </c>
      <c r="H1003" s="150" t="s">
        <v>21698</v>
      </c>
      <c r="I1003" s="150" t="s">
        <v>21406</v>
      </c>
      <c r="J1003" s="150" t="s">
        <v>5015</v>
      </c>
      <c r="K1003" s="150" t="s">
        <v>21904</v>
      </c>
      <c r="L1003" s="150"/>
      <c r="M1003" s="150" t="str" cm="1">
        <f t="array" ref="M1003">LOOKUP(2,1/(C1003:L1003&lt;&gt;""),C1003:L1003)</f>
        <v>Soybean Oil</v>
      </c>
      <c r="N1003" s="150" t="s">
        <v>21905</v>
      </c>
      <c r="O1003" s="150" t="s">
        <v>1485</v>
      </c>
      <c r="P1003" s="150" t="s">
        <v>1485</v>
      </c>
      <c r="Q1003" s="150" t="s">
        <v>1485</v>
      </c>
      <c r="R1003" s="150" t="s">
        <v>1485</v>
      </c>
      <c r="S1003" s="150" t="s">
        <v>21906</v>
      </c>
      <c r="T1003" s="150" t="s">
        <v>1485</v>
      </c>
      <c r="U1003" s="150" t="s">
        <v>5017</v>
      </c>
      <c r="V1003" s="150" t="s">
        <v>21360</v>
      </c>
      <c r="W1003" s="150" t="s">
        <v>1485</v>
      </c>
      <c r="X1003" s="150" t="s">
        <v>1485</v>
      </c>
      <c r="Y1003" s="150" t="s">
        <v>1485</v>
      </c>
      <c r="Z1003" s="150" t="s">
        <v>1485</v>
      </c>
      <c r="AA1003" s="150" t="s">
        <v>1485</v>
      </c>
      <c r="AB1003" s="150" t="s">
        <v>1485</v>
      </c>
      <c r="AC1003" s="150" t="s">
        <v>21904</v>
      </c>
      <c r="AD1003" t="str">
        <f>IFERROR(IF(COUNTIF(C1003:L1003,"Feed Ingredient")&gt;0,INDEX(ani_diet!U:U,MATCH(M1003,ani_diet!E:E,0)),""),"")</f>
        <v>Glycine max Oil</v>
      </c>
      <c r="AE1003" s="129" t="str">
        <f>IF(IFERROR(IF(MATCH("Feed Ingredient", AOM[[#This Row],[L1]:[L10]],0)&gt;0, TRUE, FALSE), FALSE)=TRUE,IFERROR(VLOOKUP(M1003, ani_diet!D:D, 1, FALSE), "No Match"),FALSE)</f>
        <v>Soybean Oil</v>
      </c>
    </row>
    <row r="1004" spans="1:31" ht="14.5" x14ac:dyDescent="0.35">
      <c r="A1004" s="150" t="s">
        <v>1485</v>
      </c>
      <c r="B1004" s="150" t="s">
        <v>21907</v>
      </c>
      <c r="C1004" s="150" t="s">
        <v>19447</v>
      </c>
      <c r="D1004" s="150" t="s">
        <v>19449</v>
      </c>
      <c r="E1004" s="150" t="s">
        <v>19707</v>
      </c>
      <c r="F1004" s="150" t="s">
        <v>20565</v>
      </c>
      <c r="G1004" s="150" t="s">
        <v>20566</v>
      </c>
      <c r="H1004" s="150" t="s">
        <v>21698</v>
      </c>
      <c r="I1004" s="150" t="s">
        <v>21406</v>
      </c>
      <c r="J1004" s="150" t="s">
        <v>5015</v>
      </c>
      <c r="K1004" s="150" t="s">
        <v>21908</v>
      </c>
      <c r="L1004" s="150" t="s">
        <v>21909</v>
      </c>
      <c r="M1004" s="150" t="str" cm="1">
        <f t="array" ref="M1004">LOOKUP(2,1/(C1004:L1004&lt;&gt;""),C1004:L1004)</f>
        <v>Soybean Pulp Ground</v>
      </c>
      <c r="N1004" s="150" t="s">
        <v>21910</v>
      </c>
      <c r="O1004" s="150" t="s">
        <v>1485</v>
      </c>
      <c r="P1004" s="150" t="s">
        <v>1485</v>
      </c>
      <c r="Q1004" s="150" t="s">
        <v>1485</v>
      </c>
      <c r="R1004" s="150" t="s">
        <v>1485</v>
      </c>
      <c r="S1004" s="150" t="s">
        <v>21906</v>
      </c>
      <c r="T1004" s="150" t="s">
        <v>1485</v>
      </c>
      <c r="U1004" s="150" t="s">
        <v>5017</v>
      </c>
      <c r="V1004" s="150" t="s">
        <v>21360</v>
      </c>
      <c r="W1004" s="150" t="s">
        <v>1485</v>
      </c>
      <c r="X1004" s="150" t="s">
        <v>1485</v>
      </c>
      <c r="Y1004" s="150" t="s">
        <v>1485</v>
      </c>
      <c r="Z1004" s="150" t="s">
        <v>1485</v>
      </c>
      <c r="AA1004" s="150" t="s">
        <v>1485</v>
      </c>
      <c r="AB1004" s="150" t="s">
        <v>1485</v>
      </c>
      <c r="AC1004" s="150" t="s">
        <v>21904</v>
      </c>
      <c r="AD1004" t="str">
        <f>IFERROR(IF(COUNTIF(C1004:L1004,"Feed Ingredient")&gt;0,INDEX(ani_diet!U:U,MATCH(M1004,ani_diet!E:E,0)),""),"")</f>
        <v/>
      </c>
      <c r="AE1004" s="129" t="str">
        <f>IF(IFERROR(IF(MATCH("Feed Ingredient", AOM[[#This Row],[L1]:[L10]],0)&gt;0, TRUE, FALSE), FALSE)=TRUE,IFERROR(VLOOKUP(M1004, ani_diet!D:D, 1, FALSE), "No Match"),FALSE)</f>
        <v>No Match</v>
      </c>
    </row>
    <row r="1005" spans="1:31" ht="14.5" x14ac:dyDescent="0.35">
      <c r="A1005" s="150" t="s">
        <v>1485</v>
      </c>
      <c r="B1005" s="150" t="s">
        <v>21911</v>
      </c>
      <c r="C1005" s="150" t="s">
        <v>19447</v>
      </c>
      <c r="D1005" s="150" t="s">
        <v>19449</v>
      </c>
      <c r="E1005" s="150" t="s">
        <v>19707</v>
      </c>
      <c r="F1005" s="150" t="s">
        <v>20565</v>
      </c>
      <c r="G1005" s="150" t="s">
        <v>20566</v>
      </c>
      <c r="H1005" s="150" t="s">
        <v>21698</v>
      </c>
      <c r="I1005" s="150" t="s">
        <v>21406</v>
      </c>
      <c r="J1005" s="150" t="s">
        <v>5015</v>
      </c>
      <c r="K1005" s="150" t="s">
        <v>21908</v>
      </c>
      <c r="L1005" s="150"/>
      <c r="M1005" s="150" t="str" cm="1">
        <f t="array" ref="M1005">LOOKUP(2,1/(C1005:L1005&lt;&gt;""),C1005:L1005)</f>
        <v>Soybean Pulp</v>
      </c>
      <c r="N1005" s="150" t="s">
        <v>21912</v>
      </c>
      <c r="O1005" s="150" t="s">
        <v>1485</v>
      </c>
      <c r="P1005" s="150" t="s">
        <v>1485</v>
      </c>
      <c r="Q1005" s="150" t="s">
        <v>1485</v>
      </c>
      <c r="R1005" s="150" t="s">
        <v>1485</v>
      </c>
      <c r="S1005" s="150" t="s">
        <v>21906</v>
      </c>
      <c r="T1005" s="150" t="s">
        <v>1485</v>
      </c>
      <c r="U1005" s="150" t="s">
        <v>5017</v>
      </c>
      <c r="V1005" s="150" t="s">
        <v>21360</v>
      </c>
      <c r="W1005" s="150" t="s">
        <v>1485</v>
      </c>
      <c r="X1005" s="150" t="s">
        <v>1485</v>
      </c>
      <c r="Y1005" s="150" t="s">
        <v>1485</v>
      </c>
      <c r="Z1005" s="150" t="s">
        <v>1485</v>
      </c>
      <c r="AA1005" s="150" t="s">
        <v>1485</v>
      </c>
      <c r="AB1005" s="150" t="s">
        <v>1485</v>
      </c>
      <c r="AC1005" s="150" t="s">
        <v>21904</v>
      </c>
      <c r="AD1005" t="str">
        <f>IFERROR(IF(COUNTIF(C1005:L1005,"Feed Ingredient")&gt;0,INDEX(ani_diet!U:U,MATCH(M1005,ani_diet!E:E,0)),""),"")</f>
        <v/>
      </c>
      <c r="AE1005" s="129" t="str">
        <f>IF(IFERROR(IF(MATCH("Feed Ingredient", AOM[[#This Row],[L1]:[L10]],0)&gt;0, TRUE, FALSE), FALSE)=TRUE,IFERROR(VLOOKUP(M1005, ani_diet!D:D, 1, FALSE), "No Match"),FALSE)</f>
        <v>No Match</v>
      </c>
    </row>
    <row r="1006" spans="1:31" ht="14.5" x14ac:dyDescent="0.35">
      <c r="A1006" s="150" t="s">
        <v>1485</v>
      </c>
      <c r="B1006" s="150" t="s">
        <v>21913</v>
      </c>
      <c r="C1006" s="150" t="s">
        <v>19447</v>
      </c>
      <c r="D1006" s="150" t="s">
        <v>19449</v>
      </c>
      <c r="E1006" s="150" t="s">
        <v>19707</v>
      </c>
      <c r="F1006" s="150" t="s">
        <v>20565</v>
      </c>
      <c r="G1006" s="150" t="s">
        <v>20566</v>
      </c>
      <c r="H1006" s="150" t="s">
        <v>21698</v>
      </c>
      <c r="I1006" s="150" t="s">
        <v>21406</v>
      </c>
      <c r="J1006" s="150" t="s">
        <v>5015</v>
      </c>
      <c r="K1006" s="150" t="s">
        <v>21914</v>
      </c>
      <c r="L1006" s="150"/>
      <c r="M1006" s="150" t="str" cm="1">
        <f t="array" ref="M1006">LOOKUP(2,1/(C1006:L1006&lt;&gt;""),C1006:L1006)</f>
        <v>Soybean Roasted</v>
      </c>
      <c r="N1006" s="150" t="s">
        <v>1485</v>
      </c>
      <c r="O1006" s="150" t="s">
        <v>1485</v>
      </c>
      <c r="P1006" s="150" t="s">
        <v>1485</v>
      </c>
      <c r="Q1006" s="150" t="s">
        <v>1485</v>
      </c>
      <c r="R1006" s="150" t="s">
        <v>1485</v>
      </c>
      <c r="S1006" s="150" t="s">
        <v>21915</v>
      </c>
      <c r="T1006" s="150" t="s">
        <v>1485</v>
      </c>
      <c r="U1006" s="150" t="s">
        <v>5017</v>
      </c>
      <c r="V1006" s="150" t="s">
        <v>21360</v>
      </c>
      <c r="W1006" s="150" t="s">
        <v>1485</v>
      </c>
      <c r="X1006" s="150" t="s">
        <v>1485</v>
      </c>
      <c r="Y1006" s="150" t="s">
        <v>1485</v>
      </c>
      <c r="Z1006" s="150" t="s">
        <v>1485</v>
      </c>
      <c r="AA1006" s="150" t="s">
        <v>1485</v>
      </c>
      <c r="AB1006" s="150" t="s">
        <v>1485</v>
      </c>
      <c r="AC1006" s="150" t="s">
        <v>21914</v>
      </c>
      <c r="AD1006" t="str">
        <f>IFERROR(IF(COUNTIF(C1006:L1006,"Feed Ingredient")&gt;0,INDEX(ani_diet!U:U,MATCH(M1006,ani_diet!E:E,0)),""),"")</f>
        <v>Glycine max</v>
      </c>
      <c r="AE1006" s="129" t="str">
        <f>IF(IFERROR(IF(MATCH("Feed Ingredient", AOM[[#This Row],[L1]:[L10]],0)&gt;0, TRUE, FALSE), FALSE)=TRUE,IFERROR(VLOOKUP(M1006, ani_diet!D:D, 1, FALSE), "No Match"),FALSE)</f>
        <v>No Match</v>
      </c>
    </row>
    <row r="1007" spans="1:31" ht="14.5" x14ac:dyDescent="0.35">
      <c r="A1007" s="150" t="s">
        <v>1485</v>
      </c>
      <c r="B1007" s="150" t="s">
        <v>21916</v>
      </c>
      <c r="C1007" s="150" t="s">
        <v>19447</v>
      </c>
      <c r="D1007" s="150" t="s">
        <v>19449</v>
      </c>
      <c r="E1007" s="150" t="s">
        <v>19707</v>
      </c>
      <c r="F1007" s="150" t="s">
        <v>20565</v>
      </c>
      <c r="G1007" s="150" t="s">
        <v>20566</v>
      </c>
      <c r="H1007" s="150" t="s">
        <v>21698</v>
      </c>
      <c r="I1007" s="150" t="s">
        <v>21406</v>
      </c>
      <c r="J1007" s="150" t="s">
        <v>21917</v>
      </c>
      <c r="K1007" s="150"/>
      <c r="L1007" s="150"/>
      <c r="M1007" s="150" t="str" cm="1">
        <f t="array" ref="M1007">LOOKUP(2,1/(C1007:L1007&lt;&gt;""),C1007:L1007)</f>
        <v>Sweet Lupin</v>
      </c>
      <c r="N1007" s="150"/>
      <c r="O1007" s="150"/>
      <c r="P1007" s="150"/>
      <c r="Q1007" s="150"/>
      <c r="R1007" s="150"/>
      <c r="S1007" s="150"/>
      <c r="T1007" s="150"/>
      <c r="U1007" s="150" t="s">
        <v>21918</v>
      </c>
      <c r="V1007" s="150"/>
      <c r="W1007" s="150"/>
      <c r="X1007" s="150"/>
      <c r="Y1007" s="150"/>
      <c r="Z1007" s="150"/>
      <c r="AA1007" s="150"/>
      <c r="AB1007" s="150"/>
      <c r="AC1007" s="150" t="s">
        <v>21914</v>
      </c>
      <c r="AD1007" t="str">
        <f>IFERROR(IF(COUNTIF(C1007:L1007,"Feed Ingredient")&gt;0,INDEX(ani_diet!U:U,MATCH(M1007,ani_diet!E:E,0)),""),"")</f>
        <v/>
      </c>
      <c r="AE1007" s="129" t="str">
        <f>IF(IFERROR(IF(MATCH("Feed Ingredient", AOM[[#This Row],[L1]:[L10]],0)&gt;0, TRUE, FALSE), FALSE)=TRUE,IFERROR(VLOOKUP(M1007, ani_diet!D:D, 1, FALSE), "No Match"),FALSE)</f>
        <v>No Match</v>
      </c>
    </row>
    <row r="1008" spans="1:31" ht="14.5" x14ac:dyDescent="0.35">
      <c r="A1008" s="150" t="s">
        <v>1485</v>
      </c>
      <c r="B1008" s="150" t="s">
        <v>21919</v>
      </c>
      <c r="C1008" s="150" t="s">
        <v>19447</v>
      </c>
      <c r="D1008" s="150" t="s">
        <v>19449</v>
      </c>
      <c r="E1008" s="150" t="s">
        <v>19707</v>
      </c>
      <c r="F1008" s="150" t="s">
        <v>20565</v>
      </c>
      <c r="G1008" s="150" t="s">
        <v>20566</v>
      </c>
      <c r="H1008" s="150" t="s">
        <v>21698</v>
      </c>
      <c r="I1008" s="150" t="s">
        <v>21406</v>
      </c>
      <c r="J1008" s="150" t="s">
        <v>21917</v>
      </c>
      <c r="K1008" s="150" t="s">
        <v>21920</v>
      </c>
      <c r="L1008" s="150"/>
      <c r="M1008" s="150" t="str" cm="1">
        <f t="array" ref="M1008">LOOKUP(2,1/(C1008:L1008&lt;&gt;""),C1008:L1008)</f>
        <v>Sweet Lupin Seed</v>
      </c>
      <c r="N1008" s="150"/>
      <c r="O1008" s="150"/>
      <c r="P1008" s="150"/>
      <c r="Q1008" s="150"/>
      <c r="R1008" s="150"/>
      <c r="S1008" s="150"/>
      <c r="T1008" s="150"/>
      <c r="U1008" s="150" t="s">
        <v>21918</v>
      </c>
      <c r="V1008" s="150"/>
      <c r="W1008" s="150"/>
      <c r="X1008" s="150"/>
      <c r="Y1008" s="150"/>
      <c r="Z1008" s="150"/>
      <c r="AA1008" s="150"/>
      <c r="AB1008" s="150"/>
      <c r="AC1008" s="150" t="s">
        <v>21914</v>
      </c>
      <c r="AD1008" t="str">
        <f>IFERROR(IF(COUNTIF(C1008:L1008,"Feed Ingredient")&gt;0,INDEX(ani_diet!U:U,MATCH(M1008,ani_diet!E:E,0)),""),"")</f>
        <v>Lupinus albus Seed</v>
      </c>
      <c r="AE1008" s="129" t="str">
        <f>IF(IFERROR(IF(MATCH("Feed Ingredient", AOM[[#This Row],[L1]:[L10]],0)&gt;0, TRUE, FALSE), FALSE)=TRUE,IFERROR(VLOOKUP(M1008, ani_diet!D:D, 1, FALSE), "No Match"),FALSE)</f>
        <v>Sweet Lupin Seed</v>
      </c>
    </row>
    <row r="1009" spans="1:31" ht="14.5" x14ac:dyDescent="0.35">
      <c r="A1009" s="150" t="s">
        <v>1485</v>
      </c>
      <c r="B1009" s="150" t="s">
        <v>21921</v>
      </c>
      <c r="C1009" s="150" t="s">
        <v>19447</v>
      </c>
      <c r="D1009" s="150" t="s">
        <v>19449</v>
      </c>
      <c r="E1009" s="150" t="s">
        <v>19707</v>
      </c>
      <c r="F1009" s="150" t="s">
        <v>20565</v>
      </c>
      <c r="G1009" s="150" t="s">
        <v>20566</v>
      </c>
      <c r="H1009" s="150" t="s">
        <v>21698</v>
      </c>
      <c r="I1009" s="150" t="s">
        <v>21406</v>
      </c>
      <c r="J1009" s="150" t="s">
        <v>5025</v>
      </c>
      <c r="K1009" s="150" t="s">
        <v>21922</v>
      </c>
      <c r="L1009" s="150"/>
      <c r="M1009" s="150" t="str" cm="1">
        <f t="array" ref="M1009">LOOKUP(2,1/(C1009:L1009&lt;&gt;""),C1009:L1009)</f>
        <v>Velvet Bean Ground</v>
      </c>
      <c r="N1009" s="150" t="s">
        <v>21923</v>
      </c>
      <c r="O1009" s="150" t="s">
        <v>1485</v>
      </c>
      <c r="P1009" s="150" t="s">
        <v>1485</v>
      </c>
      <c r="Q1009" s="150" t="s">
        <v>1485</v>
      </c>
      <c r="R1009" s="150" t="s">
        <v>1485</v>
      </c>
      <c r="S1009" s="150" t="s">
        <v>1485</v>
      </c>
      <c r="T1009" s="150" t="s">
        <v>1485</v>
      </c>
      <c r="U1009" s="150" t="s">
        <v>5027</v>
      </c>
      <c r="V1009" s="150"/>
      <c r="W1009" s="150" t="s">
        <v>1485</v>
      </c>
      <c r="X1009" s="150" t="s">
        <v>1485</v>
      </c>
      <c r="Y1009" s="150" t="s">
        <v>1485</v>
      </c>
      <c r="Z1009" s="150" t="s">
        <v>1485</v>
      </c>
      <c r="AA1009" s="150" t="s">
        <v>1485</v>
      </c>
      <c r="AB1009" s="150"/>
      <c r="AC1009" s="150" t="s">
        <v>21392</v>
      </c>
      <c r="AD1009" t="str">
        <f>IFERROR(IF(COUNTIF(C1009:L1009,"Feed Ingredient")&gt;0,INDEX(ani_diet!U:U,MATCH(M1009,ani_diet!E:E,0)),""),"")</f>
        <v>Mucuna pruriens</v>
      </c>
      <c r="AE1009" s="129" t="str">
        <f>IF(IFERROR(IF(MATCH("Feed Ingredient", AOM[[#This Row],[L1]:[L10]],0)&gt;0, TRUE, FALSE), FALSE)=TRUE,IFERROR(VLOOKUP(M1009, ani_diet!D:D, 1, FALSE), "No Match"),FALSE)</f>
        <v>No Match</v>
      </c>
    </row>
    <row r="1010" spans="1:31" ht="14.5" x14ac:dyDescent="0.35">
      <c r="A1010" s="150" t="s">
        <v>1485</v>
      </c>
      <c r="B1010" s="150" t="s">
        <v>21924</v>
      </c>
      <c r="C1010" s="150" t="s">
        <v>19447</v>
      </c>
      <c r="D1010" s="150" t="s">
        <v>19449</v>
      </c>
      <c r="E1010" s="150" t="s">
        <v>19707</v>
      </c>
      <c r="F1010" s="150" t="s">
        <v>20565</v>
      </c>
      <c r="G1010" s="150" t="s">
        <v>20566</v>
      </c>
      <c r="H1010" s="150" t="s">
        <v>21698</v>
      </c>
      <c r="I1010" s="150" t="s">
        <v>21406</v>
      </c>
      <c r="J1010" s="150" t="s">
        <v>21925</v>
      </c>
      <c r="K1010" s="150" t="s">
        <v>21926</v>
      </c>
      <c r="L1010" s="150" t="s">
        <v>21927</v>
      </c>
      <c r="M1010" s="150" t="str" cm="1">
        <f t="array" ref="M1010">LOOKUP(2,1/(C1010:L1010&lt;&gt;""),C1010:L1010)</f>
        <v>Winged Bean Autoclaved Ground</v>
      </c>
      <c r="N1010" s="150" t="s">
        <v>21928</v>
      </c>
      <c r="O1010" s="150" t="s">
        <v>1485</v>
      </c>
      <c r="P1010" s="150" t="s">
        <v>1485</v>
      </c>
      <c r="Q1010" s="150" t="s">
        <v>1485</v>
      </c>
      <c r="R1010" s="150" t="s">
        <v>1485</v>
      </c>
      <c r="S1010" s="150" t="s">
        <v>21858</v>
      </c>
      <c r="T1010" s="150" t="s">
        <v>1485</v>
      </c>
      <c r="U1010" s="150" t="s">
        <v>21929</v>
      </c>
      <c r="V1010" s="150" t="s">
        <v>21360</v>
      </c>
      <c r="W1010" s="150" t="s">
        <v>1485</v>
      </c>
      <c r="X1010" s="150" t="s">
        <v>1485</v>
      </c>
      <c r="Y1010" s="150" t="s">
        <v>1485</v>
      </c>
      <c r="Z1010" s="150" t="s">
        <v>1485</v>
      </c>
      <c r="AA1010" s="150" t="s">
        <v>1485</v>
      </c>
      <c r="AB1010" s="150"/>
      <c r="AC1010" s="150" t="s">
        <v>5015</v>
      </c>
      <c r="AD1010" t="str">
        <f>IFERROR(IF(COUNTIF(C1010:L1010,"Feed Ingredient")&gt;0,INDEX(ani_diet!U:U,MATCH(M1010,ani_diet!E:E,0)),""),"")</f>
        <v>Psophocarpus tetragonolobus</v>
      </c>
      <c r="AE1010" s="129" t="str">
        <f>IF(IFERROR(IF(MATCH("Feed Ingredient", AOM[[#This Row],[L1]:[L10]],0)&gt;0, TRUE, FALSE), FALSE)=TRUE,IFERROR(VLOOKUP(M1010, ani_diet!D:D, 1, FALSE), "No Match"),FALSE)</f>
        <v>No Match</v>
      </c>
    </row>
    <row r="1011" spans="1:31" ht="14.5" x14ac:dyDescent="0.35">
      <c r="A1011" s="150" t="s">
        <v>1485</v>
      </c>
      <c r="B1011" s="150" t="s">
        <v>21930</v>
      </c>
      <c r="C1011" s="150" t="s">
        <v>19447</v>
      </c>
      <c r="D1011" s="150" t="s">
        <v>19449</v>
      </c>
      <c r="E1011" s="150" t="s">
        <v>19707</v>
      </c>
      <c r="F1011" s="150" t="s">
        <v>20565</v>
      </c>
      <c r="G1011" s="150" t="s">
        <v>20566</v>
      </c>
      <c r="H1011" s="150" t="s">
        <v>21698</v>
      </c>
      <c r="I1011" s="150" t="s">
        <v>21406</v>
      </c>
      <c r="J1011" s="150" t="s">
        <v>21925</v>
      </c>
      <c r="K1011" s="150" t="s">
        <v>21926</v>
      </c>
      <c r="L1011" s="150" t="s">
        <v>21931</v>
      </c>
      <c r="M1011" s="150" t="str" cm="1">
        <f t="array" ref="M1011">LOOKUP(2,1/(C1011:L1011&lt;&gt;""),C1011:L1011)</f>
        <v>Winged Bean Ground Roasted</v>
      </c>
      <c r="N1011" s="150" t="s">
        <v>21932</v>
      </c>
      <c r="O1011" s="150" t="s">
        <v>1485</v>
      </c>
      <c r="P1011" s="150" t="s">
        <v>1485</v>
      </c>
      <c r="Q1011" s="150" t="s">
        <v>1485</v>
      </c>
      <c r="R1011" s="150" t="s">
        <v>1485</v>
      </c>
      <c r="S1011" s="150" t="s">
        <v>21858</v>
      </c>
      <c r="T1011" s="150" t="s">
        <v>1485</v>
      </c>
      <c r="U1011" s="150" t="s">
        <v>21929</v>
      </c>
      <c r="V1011" s="150" t="s">
        <v>21360</v>
      </c>
      <c r="W1011" s="150" t="s">
        <v>1485</v>
      </c>
      <c r="X1011" s="150" t="s">
        <v>1485</v>
      </c>
      <c r="Y1011" s="150" t="s">
        <v>1485</v>
      </c>
      <c r="Z1011" s="150" t="s">
        <v>1485</v>
      </c>
      <c r="AA1011" s="150" t="s">
        <v>1485</v>
      </c>
      <c r="AB1011" s="150"/>
      <c r="AC1011" s="150" t="s">
        <v>5015</v>
      </c>
      <c r="AD1011" t="str">
        <f>IFERROR(IF(COUNTIF(C1011:L1011,"Feed Ingredient")&gt;0,INDEX(ani_diet!U:U,MATCH(M1011,ani_diet!E:E,0)),""),"")</f>
        <v>Psophocarpus tetragonolobus</v>
      </c>
      <c r="AE1011" s="129" t="str">
        <f>IF(IFERROR(IF(MATCH("Feed Ingredient", AOM[[#This Row],[L1]:[L10]],0)&gt;0, TRUE, FALSE), FALSE)=TRUE,IFERROR(VLOOKUP(M1011, ani_diet!D:D, 1, FALSE), "No Match"),FALSE)</f>
        <v>No Match</v>
      </c>
    </row>
    <row r="1012" spans="1:31" ht="14.5" x14ac:dyDescent="0.35">
      <c r="A1012" s="150" t="s">
        <v>1485</v>
      </c>
      <c r="B1012" s="150" t="s">
        <v>21933</v>
      </c>
      <c r="C1012" s="150" t="s">
        <v>19447</v>
      </c>
      <c r="D1012" s="150" t="s">
        <v>19449</v>
      </c>
      <c r="E1012" s="150" t="s">
        <v>19707</v>
      </c>
      <c r="F1012" s="150" t="s">
        <v>20565</v>
      </c>
      <c r="G1012" s="150" t="s">
        <v>20566</v>
      </c>
      <c r="H1012" s="150" t="s">
        <v>21698</v>
      </c>
      <c r="I1012" s="150" t="s">
        <v>21406</v>
      </c>
      <c r="J1012" s="150" t="s">
        <v>21925</v>
      </c>
      <c r="K1012" s="150" t="s">
        <v>21926</v>
      </c>
      <c r="L1012" s="150"/>
      <c r="M1012" s="150" t="str" cm="1">
        <f t="array" ref="M1012">LOOKUP(2,1/(C1012:L1012&lt;&gt;""),C1012:L1012)</f>
        <v>Winged Bean Ground</v>
      </c>
      <c r="N1012" s="150" t="s">
        <v>21934</v>
      </c>
      <c r="O1012" s="150" t="s">
        <v>1485</v>
      </c>
      <c r="P1012" s="150" t="s">
        <v>1485</v>
      </c>
      <c r="Q1012" s="150" t="s">
        <v>1485</v>
      </c>
      <c r="R1012" s="150" t="s">
        <v>1485</v>
      </c>
      <c r="S1012" s="150" t="s">
        <v>21858</v>
      </c>
      <c r="T1012" s="150" t="s">
        <v>1485</v>
      </c>
      <c r="U1012" s="150" t="s">
        <v>21929</v>
      </c>
      <c r="V1012" s="150" t="s">
        <v>21360</v>
      </c>
      <c r="W1012" s="150" t="s">
        <v>1485</v>
      </c>
      <c r="X1012" s="150" t="s">
        <v>1485</v>
      </c>
      <c r="Y1012" s="150" t="s">
        <v>1485</v>
      </c>
      <c r="Z1012" s="150" t="s">
        <v>1485</v>
      </c>
      <c r="AA1012" s="150" t="s">
        <v>1485</v>
      </c>
      <c r="AB1012" s="150" t="s">
        <v>21935</v>
      </c>
      <c r="AC1012" s="150" t="s">
        <v>5015</v>
      </c>
      <c r="AD1012" t="str">
        <f>IFERROR(IF(COUNTIF(C1012:L1012,"Feed Ingredient")&gt;0,INDEX(ani_diet!U:U,MATCH(M1012,ani_diet!E:E,0)),""),"")</f>
        <v>Psophocarpus tetragonolobus</v>
      </c>
      <c r="AE1012" s="129" t="str">
        <f>IF(IFERROR(IF(MATCH("Feed Ingredient", AOM[[#This Row],[L1]:[L10]],0)&gt;0, TRUE, FALSE), FALSE)=TRUE,IFERROR(VLOOKUP(M1012, ani_diet!D:D, 1, FALSE), "No Match"),FALSE)</f>
        <v>No Match</v>
      </c>
    </row>
    <row r="1013" spans="1:31" ht="14.5" x14ac:dyDescent="0.35">
      <c r="A1013" s="150" t="s">
        <v>1485</v>
      </c>
      <c r="B1013" s="150" t="s">
        <v>21936</v>
      </c>
      <c r="C1013" s="150" t="s">
        <v>19447</v>
      </c>
      <c r="D1013" s="150" t="s">
        <v>19449</v>
      </c>
      <c r="E1013" s="150" t="s">
        <v>19707</v>
      </c>
      <c r="F1013" s="150" t="s">
        <v>20565</v>
      </c>
      <c r="G1013" s="150" t="s">
        <v>20566</v>
      </c>
      <c r="H1013" s="150" t="s">
        <v>21698</v>
      </c>
      <c r="I1013" s="150" t="s">
        <v>21560</v>
      </c>
      <c r="J1013" s="150" t="s">
        <v>1485</v>
      </c>
      <c r="K1013" s="150" t="s">
        <v>1485</v>
      </c>
      <c r="L1013" s="150"/>
      <c r="M1013" s="150" t="str" cm="1">
        <f t="array" ref="M1013">LOOKUP(2,1/(C1013:L1013&lt;&gt;""),C1013:L1013)</f>
        <v>Oil Plant Products</v>
      </c>
      <c r="N1013" s="150" t="s">
        <v>1485</v>
      </c>
      <c r="O1013" s="150" t="s">
        <v>1485</v>
      </c>
      <c r="P1013" s="150" t="s">
        <v>1485</v>
      </c>
      <c r="Q1013" s="150" t="s">
        <v>1485</v>
      </c>
      <c r="R1013" s="150" t="s">
        <v>1485</v>
      </c>
      <c r="S1013" s="150" t="s">
        <v>1485</v>
      </c>
      <c r="T1013" s="150" t="s">
        <v>1485</v>
      </c>
      <c r="U1013" s="150"/>
      <c r="V1013" s="150" t="s">
        <v>1485</v>
      </c>
      <c r="W1013" s="150" t="s">
        <v>1485</v>
      </c>
      <c r="X1013" s="150" t="s">
        <v>1485</v>
      </c>
      <c r="Y1013" s="150" t="s">
        <v>1485</v>
      </c>
      <c r="Z1013" s="150" t="s">
        <v>1485</v>
      </c>
      <c r="AA1013" s="150" t="s">
        <v>1485</v>
      </c>
      <c r="AB1013" s="150" t="s">
        <v>1485</v>
      </c>
      <c r="AC1013" s="150" t="s">
        <v>1485</v>
      </c>
      <c r="AD1013" t="str">
        <f>IFERROR(IF(COUNTIF(C1013:L1013,"Feed Ingredient")&gt;0,INDEX(ani_diet!U:U,MATCH(M1013,ani_diet!E:E,0)),""),"")</f>
        <v/>
      </c>
      <c r="AE1013" s="129" t="str">
        <f>IF(IFERROR(IF(MATCH("Feed Ingredient", AOM[[#This Row],[L1]:[L10]],0)&gt;0, TRUE, FALSE), FALSE)=TRUE,IFERROR(VLOOKUP(M1013, ani_diet!D:D, 1, FALSE), "No Match"),FALSE)</f>
        <v>No Match</v>
      </c>
    </row>
    <row r="1014" spans="1:31" ht="14.5" x14ac:dyDescent="0.35">
      <c r="A1014" s="150" t="s">
        <v>1485</v>
      </c>
      <c r="B1014" s="150" t="s">
        <v>21937</v>
      </c>
      <c r="C1014" s="150" t="s">
        <v>19447</v>
      </c>
      <c r="D1014" s="150" t="s">
        <v>19449</v>
      </c>
      <c r="E1014" s="150" t="s">
        <v>19707</v>
      </c>
      <c r="F1014" s="150" t="s">
        <v>20565</v>
      </c>
      <c r="G1014" s="150" t="s">
        <v>20566</v>
      </c>
      <c r="H1014" s="150" t="s">
        <v>21698</v>
      </c>
      <c r="I1014" s="150" t="s">
        <v>21560</v>
      </c>
      <c r="J1014" s="150" t="s">
        <v>5136</v>
      </c>
      <c r="K1014" s="150" t="s">
        <v>1485</v>
      </c>
      <c r="L1014" s="150"/>
      <c r="M1014" s="150" t="str" cm="1">
        <f t="array" ref="M1014">LOOKUP(2,1/(C1014:L1014&lt;&gt;""),C1014:L1014)</f>
        <v>Canola</v>
      </c>
      <c r="N1014" s="150" t="s">
        <v>21938</v>
      </c>
      <c r="O1014" s="150" t="s">
        <v>1485</v>
      </c>
      <c r="P1014" s="150" t="s">
        <v>1485</v>
      </c>
      <c r="Q1014" s="150" t="s">
        <v>1485</v>
      </c>
      <c r="R1014" s="150" t="s">
        <v>1485</v>
      </c>
      <c r="S1014" s="150" t="s">
        <v>21416</v>
      </c>
      <c r="T1014" s="150" t="s">
        <v>1485</v>
      </c>
      <c r="U1014" s="150" t="s">
        <v>5138</v>
      </c>
      <c r="V1014" s="150" t="s">
        <v>21417</v>
      </c>
      <c r="W1014" s="150" t="s">
        <v>1485</v>
      </c>
      <c r="X1014" s="150" t="s">
        <v>1485</v>
      </c>
      <c r="Y1014" s="150" t="s">
        <v>1485</v>
      </c>
      <c r="Z1014" s="150" t="s">
        <v>1485</v>
      </c>
      <c r="AA1014" s="150" t="s">
        <v>1485</v>
      </c>
      <c r="AB1014" s="150"/>
      <c r="AC1014" s="150" t="s">
        <v>5202</v>
      </c>
      <c r="AD1014" t="str">
        <f>IFERROR(IF(COUNTIF(C1014:L1014,"Feed Ingredient")&gt;0,INDEX(ani_diet!U:U,MATCH(M1014,ani_diet!E:E,0)),""),"")</f>
        <v>Brassica napus</v>
      </c>
      <c r="AE1014" s="129" t="str">
        <f>IF(IFERROR(IF(MATCH("Feed Ingredient", AOM[[#This Row],[L1]:[L10]],0)&gt;0, TRUE, FALSE), FALSE)=TRUE,IFERROR(VLOOKUP(M1014, ani_diet!D:D, 1, FALSE), "No Match"),FALSE)</f>
        <v>Canola</v>
      </c>
    </row>
    <row r="1015" spans="1:31" ht="14.5" x14ac:dyDescent="0.35">
      <c r="A1015" s="150" t="s">
        <v>1485</v>
      </c>
      <c r="B1015" s="150" t="s">
        <v>21939</v>
      </c>
      <c r="C1015" s="150" t="s">
        <v>19447</v>
      </c>
      <c r="D1015" s="150" t="s">
        <v>19449</v>
      </c>
      <c r="E1015" s="150" t="s">
        <v>19707</v>
      </c>
      <c r="F1015" s="150" t="s">
        <v>20565</v>
      </c>
      <c r="G1015" s="150" t="s">
        <v>20566</v>
      </c>
      <c r="H1015" s="150" t="s">
        <v>21698</v>
      </c>
      <c r="I1015" s="150" t="s">
        <v>21560</v>
      </c>
      <c r="J1015" s="150" t="s">
        <v>5136</v>
      </c>
      <c r="K1015" s="150" t="s">
        <v>21940</v>
      </c>
      <c r="L1015" s="150"/>
      <c r="M1015" s="150" t="str" cm="1">
        <f t="array" ref="M1015">LOOKUP(2,1/(C1015:L1015&lt;&gt;""),C1015:L1015)</f>
        <v>Canola Oil</v>
      </c>
      <c r="N1015" s="150" t="s">
        <v>21941</v>
      </c>
      <c r="O1015" s="150" t="s">
        <v>1485</v>
      </c>
      <c r="P1015" s="150" t="s">
        <v>1485</v>
      </c>
      <c r="Q1015" s="150" t="s">
        <v>1485</v>
      </c>
      <c r="R1015" s="150" t="s">
        <v>1485</v>
      </c>
      <c r="S1015" s="150" t="s">
        <v>21416</v>
      </c>
      <c r="T1015" s="150" t="s">
        <v>1485</v>
      </c>
      <c r="U1015" s="150" t="s">
        <v>5138</v>
      </c>
      <c r="V1015" s="150" t="s">
        <v>21417</v>
      </c>
      <c r="W1015" s="150" t="s">
        <v>1485</v>
      </c>
      <c r="X1015" s="150" t="s">
        <v>1485</v>
      </c>
      <c r="Y1015" s="150" t="s">
        <v>1485</v>
      </c>
      <c r="Z1015" s="150" t="s">
        <v>1485</v>
      </c>
      <c r="AA1015" s="150" t="s">
        <v>1485</v>
      </c>
      <c r="AB1015" s="150"/>
      <c r="AC1015" s="150" t="s">
        <v>5202</v>
      </c>
      <c r="AD1015" t="str">
        <f>IFERROR(IF(COUNTIF(C1015:L1015,"Feed Ingredient")&gt;0,INDEX(ani_diet!U:U,MATCH(M1015,ani_diet!E:E,0)),""),"")</f>
        <v>Brassica napus Oil</v>
      </c>
      <c r="AE1015" s="129" t="str">
        <f>IF(IFERROR(IF(MATCH("Feed Ingredient", AOM[[#This Row],[L1]:[L10]],0)&gt;0, TRUE, FALSE), FALSE)=TRUE,IFERROR(VLOOKUP(M1015, ani_diet!D:D, 1, FALSE), "No Match"),FALSE)</f>
        <v>Canola Oil</v>
      </c>
    </row>
    <row r="1016" spans="1:31" ht="14.5" x14ac:dyDescent="0.35">
      <c r="A1016" s="150" t="s">
        <v>1485</v>
      </c>
      <c r="B1016" s="150" t="s">
        <v>21942</v>
      </c>
      <c r="C1016" s="150" t="s">
        <v>19447</v>
      </c>
      <c r="D1016" s="150" t="s">
        <v>19449</v>
      </c>
      <c r="E1016" s="150" t="s">
        <v>19707</v>
      </c>
      <c r="F1016" s="150" t="s">
        <v>20565</v>
      </c>
      <c r="G1016" s="150" t="s">
        <v>20566</v>
      </c>
      <c r="H1016" s="150" t="s">
        <v>21698</v>
      </c>
      <c r="I1016" s="150" t="s">
        <v>21560</v>
      </c>
      <c r="J1016" s="150" t="s">
        <v>4628</v>
      </c>
      <c r="K1016" s="150" t="s">
        <v>21943</v>
      </c>
      <c r="L1016" s="150"/>
      <c r="M1016" s="150" t="str" cm="1">
        <f t="array" ref="M1016">LOOKUP(2,1/(C1016:L1016&lt;&gt;""),C1016:L1016)</f>
        <v>Coconut Oil</v>
      </c>
      <c r="N1016" s="150"/>
      <c r="O1016" s="150" t="s">
        <v>1485</v>
      </c>
      <c r="P1016" s="150" t="s">
        <v>1485</v>
      </c>
      <c r="Q1016" s="150" t="s">
        <v>1485</v>
      </c>
      <c r="R1016" s="150" t="s">
        <v>1485</v>
      </c>
      <c r="S1016" s="150" t="s">
        <v>1485</v>
      </c>
      <c r="T1016" s="150" t="s">
        <v>1485</v>
      </c>
      <c r="U1016" s="150" t="s">
        <v>4145</v>
      </c>
      <c r="V1016" s="150" t="s">
        <v>21428</v>
      </c>
      <c r="W1016" s="150" t="s">
        <v>1485</v>
      </c>
      <c r="X1016" s="150" t="s">
        <v>1485</v>
      </c>
      <c r="Y1016" s="150" t="s">
        <v>1485</v>
      </c>
      <c r="Z1016" s="150" t="s">
        <v>1485</v>
      </c>
      <c r="AA1016" s="150" t="s">
        <v>1485</v>
      </c>
      <c r="AB1016" s="150"/>
      <c r="AC1016" s="150" t="s">
        <v>21430</v>
      </c>
      <c r="AD1016" t="str">
        <f>IFERROR(IF(COUNTIF(C1016:L1016,"Feed Ingredient")&gt;0,INDEX(ani_diet!U:U,MATCH(M1016,ani_diet!E:E,0)),""),"")</f>
        <v>Cocos nucifera Oil</v>
      </c>
      <c r="AE1016" s="129" t="str">
        <f>IF(IFERROR(IF(MATCH("Feed Ingredient", AOM[[#This Row],[L1]:[L10]],0)&gt;0, TRUE, FALSE), FALSE)=TRUE,IFERROR(VLOOKUP(M1016, ani_diet!D:D, 1, FALSE), "No Match"),FALSE)</f>
        <v>Coconut Oil</v>
      </c>
    </row>
    <row r="1017" spans="1:31" ht="14.5" x14ac:dyDescent="0.35">
      <c r="A1017" s="150" t="s">
        <v>1485</v>
      </c>
      <c r="B1017" s="150" t="s">
        <v>21944</v>
      </c>
      <c r="C1017" s="150" t="s">
        <v>19447</v>
      </c>
      <c r="D1017" s="150" t="s">
        <v>19449</v>
      </c>
      <c r="E1017" s="150" t="s">
        <v>19707</v>
      </c>
      <c r="F1017" s="150" t="s">
        <v>20565</v>
      </c>
      <c r="G1017" s="150" t="s">
        <v>20566</v>
      </c>
      <c r="H1017" s="150" t="s">
        <v>21698</v>
      </c>
      <c r="I1017" s="150" t="s">
        <v>21560</v>
      </c>
      <c r="J1017" s="150" t="s">
        <v>21480</v>
      </c>
      <c r="K1017" s="150" t="s">
        <v>21945</v>
      </c>
      <c r="L1017" s="150"/>
      <c r="M1017" s="150" t="str" cm="1">
        <f t="array" ref="M1017">LOOKUP(2,1/(C1017:L1017&lt;&gt;""),C1017:L1017)</f>
        <v>Noug Cake Ground</v>
      </c>
      <c r="N1017" s="150" t="s">
        <v>21946</v>
      </c>
      <c r="O1017" s="150" t="s">
        <v>1485</v>
      </c>
      <c r="P1017" s="150" t="s">
        <v>1485</v>
      </c>
      <c r="Q1017" s="150" t="s">
        <v>1485</v>
      </c>
      <c r="R1017" s="150" t="s">
        <v>1485</v>
      </c>
      <c r="S1017" s="150" t="s">
        <v>21475</v>
      </c>
      <c r="T1017" s="150" t="s">
        <v>1485</v>
      </c>
      <c r="U1017" s="150" t="s">
        <v>5193</v>
      </c>
      <c r="V1017" s="150" t="s">
        <v>21476</v>
      </c>
      <c r="W1017" s="150" t="s">
        <v>1485</v>
      </c>
      <c r="X1017" s="150" t="s">
        <v>1485</v>
      </c>
      <c r="Y1017" s="150" t="s">
        <v>1485</v>
      </c>
      <c r="Z1017" s="150" t="s">
        <v>1485</v>
      </c>
      <c r="AA1017" s="150" t="s">
        <v>1485</v>
      </c>
      <c r="AB1017" s="150"/>
      <c r="AC1017" s="150" t="s">
        <v>21483</v>
      </c>
      <c r="AD1017" t="str">
        <f>IFERROR(IF(COUNTIF(C1017:L1017,"Feed Ingredient")&gt;0,INDEX(ani_diet!U:U,MATCH(M1017,ani_diet!E:E,0)),""),"")</f>
        <v>Guizotia abyssinica Cake</v>
      </c>
      <c r="AE1017" s="129" t="str">
        <f>IF(IFERROR(IF(MATCH("Feed Ingredient", AOM[[#This Row],[L1]:[L10]],0)&gt;0, TRUE, FALSE), FALSE)=TRUE,IFERROR(VLOOKUP(M1017, ani_diet!D:D, 1, FALSE), "No Match"),FALSE)</f>
        <v>No Match</v>
      </c>
    </row>
    <row r="1018" spans="1:31" ht="14.5" x14ac:dyDescent="0.35">
      <c r="A1018" s="150" t="s">
        <v>1485</v>
      </c>
      <c r="B1018" s="150" t="s">
        <v>21947</v>
      </c>
      <c r="C1018" s="150" t="s">
        <v>19447</v>
      </c>
      <c r="D1018" s="150" t="s">
        <v>19449</v>
      </c>
      <c r="E1018" s="150" t="s">
        <v>19707</v>
      </c>
      <c r="F1018" s="150" t="s">
        <v>20565</v>
      </c>
      <c r="G1018" s="150" t="s">
        <v>20566</v>
      </c>
      <c r="H1018" s="150" t="s">
        <v>21698</v>
      </c>
      <c r="I1018" s="150" t="s">
        <v>21560</v>
      </c>
      <c r="J1018" s="150" t="s">
        <v>3619</v>
      </c>
      <c r="K1018" s="150"/>
      <c r="L1018" s="150"/>
      <c r="M1018" s="150" t="str" cm="1">
        <f t="array" ref="M1018">LOOKUP(2,1/(C1018:L1018&lt;&gt;""),C1018:L1018)</f>
        <v>Oil</v>
      </c>
      <c r="N1018" s="150"/>
      <c r="O1018" s="150" t="s">
        <v>1485</v>
      </c>
      <c r="P1018" s="150" t="s">
        <v>1485</v>
      </c>
      <c r="Q1018" s="150" t="s">
        <v>1485</v>
      </c>
      <c r="R1018" s="150" t="s">
        <v>1485</v>
      </c>
      <c r="S1018" s="150" t="s">
        <v>21486</v>
      </c>
      <c r="T1018" s="150" t="s">
        <v>1485</v>
      </c>
      <c r="U1018" s="150"/>
      <c r="V1018" s="150" t="s">
        <v>21417</v>
      </c>
      <c r="W1018" s="150" t="s">
        <v>1485</v>
      </c>
      <c r="X1018" s="150" t="s">
        <v>1485</v>
      </c>
      <c r="Y1018" s="150" t="s">
        <v>1485</v>
      </c>
      <c r="Z1018" s="150" t="s">
        <v>1485</v>
      </c>
      <c r="AA1018" s="150" t="s">
        <v>1485</v>
      </c>
      <c r="AB1018" s="150"/>
      <c r="AC1018" s="150" t="s">
        <v>7905</v>
      </c>
      <c r="AD1018" t="str">
        <f>IFERROR(IF(COUNTIF(C1018:L1018,"Feed Ingredient")&gt;0,INDEX(ani_diet!U:U,MATCH(M1018,ani_diet!E:E,0)),""),"")</f>
        <v/>
      </c>
      <c r="AE1018" s="129" t="str">
        <f>IF(IFERROR(IF(MATCH("Feed Ingredient", AOM[[#This Row],[L1]:[L10]],0)&gt;0, TRUE, FALSE), FALSE)=TRUE,IFERROR(VLOOKUP(M1018, ani_diet!D:D, 1, FALSE), "No Match"),FALSE)</f>
        <v>Oil</v>
      </c>
    </row>
    <row r="1019" spans="1:31" ht="14.5" x14ac:dyDescent="0.35">
      <c r="A1019" s="150" t="s">
        <v>1485</v>
      </c>
      <c r="B1019" s="150" t="s">
        <v>21948</v>
      </c>
      <c r="C1019" s="150" t="s">
        <v>19447</v>
      </c>
      <c r="D1019" s="150" t="s">
        <v>19449</v>
      </c>
      <c r="E1019" s="150" t="s">
        <v>19707</v>
      </c>
      <c r="F1019" s="150" t="s">
        <v>20565</v>
      </c>
      <c r="G1019" s="150" t="s">
        <v>20566</v>
      </c>
      <c r="H1019" s="150" t="s">
        <v>21698</v>
      </c>
      <c r="I1019" s="150" t="s">
        <v>21560</v>
      </c>
      <c r="J1019" s="150" t="s">
        <v>13837</v>
      </c>
      <c r="K1019" s="150" t="s">
        <v>5202</v>
      </c>
      <c r="L1019" s="150"/>
      <c r="M1019" s="150" t="str" cm="1">
        <f t="array" ref="M1019">LOOKUP(2,1/(C1019:L1019&lt;&gt;""),C1019:L1019)</f>
        <v>Palm Oil</v>
      </c>
      <c r="N1019" s="150" t="s">
        <v>21949</v>
      </c>
      <c r="O1019" s="150" t="s">
        <v>1485</v>
      </c>
      <c r="P1019" s="150" t="s">
        <v>1485</v>
      </c>
      <c r="Q1019" s="150" t="s">
        <v>1485</v>
      </c>
      <c r="R1019" s="150" t="s">
        <v>1485</v>
      </c>
      <c r="S1019" s="150" t="s">
        <v>21416</v>
      </c>
      <c r="T1019" s="150" t="s">
        <v>1485</v>
      </c>
      <c r="U1019" s="150" t="s">
        <v>21487</v>
      </c>
      <c r="V1019" s="150" t="s">
        <v>21417</v>
      </c>
      <c r="W1019" s="150" t="s">
        <v>1485</v>
      </c>
      <c r="X1019" s="150" t="s">
        <v>1485</v>
      </c>
      <c r="Y1019" s="150" t="s">
        <v>1485</v>
      </c>
      <c r="Z1019" s="150" t="s">
        <v>1485</v>
      </c>
      <c r="AA1019" s="150" t="s">
        <v>1485</v>
      </c>
      <c r="AB1019" s="150" t="s">
        <v>21950</v>
      </c>
      <c r="AC1019" s="150" t="s">
        <v>5202</v>
      </c>
      <c r="AD1019" t="str">
        <f>IFERROR(IF(COUNTIF(C1019:L1019,"Feed Ingredient")&gt;0,INDEX(ani_diet!U:U,MATCH(M1019,ani_diet!E:E,0)),""),"")</f>
        <v>Arecaceae</v>
      </c>
      <c r="AE1019" s="129" t="str">
        <f>IF(IFERROR(IF(MATCH("Feed Ingredient", AOM[[#This Row],[L1]:[L10]],0)&gt;0, TRUE, FALSE), FALSE)=TRUE,IFERROR(VLOOKUP(M1019, ani_diet!D:D, 1, FALSE), "No Match"),FALSE)</f>
        <v>Palm Oil</v>
      </c>
    </row>
    <row r="1020" spans="1:31" ht="14.5" x14ac:dyDescent="0.35">
      <c r="A1020" s="150" t="s">
        <v>1485</v>
      </c>
      <c r="B1020" s="150" t="s">
        <v>21951</v>
      </c>
      <c r="C1020" s="150" t="s">
        <v>19447</v>
      </c>
      <c r="D1020" s="150" t="s">
        <v>19449</v>
      </c>
      <c r="E1020" s="150" t="s">
        <v>19707</v>
      </c>
      <c r="F1020" s="150" t="s">
        <v>20565</v>
      </c>
      <c r="G1020" s="150" t="s">
        <v>20566</v>
      </c>
      <c r="H1020" s="150" t="s">
        <v>21698</v>
      </c>
      <c r="I1020" s="150" t="s">
        <v>21560</v>
      </c>
      <c r="J1020" s="150" t="s">
        <v>13837</v>
      </c>
      <c r="K1020" s="150" t="s">
        <v>21952</v>
      </c>
      <c r="L1020" s="150"/>
      <c r="M1020" s="150" t="str" cm="1">
        <f t="array" ref="M1020">LOOKUP(2,1/(C1020:L1020&lt;&gt;""),C1020:L1020)</f>
        <v>Palm Oil Crude</v>
      </c>
      <c r="N1020" s="150"/>
      <c r="O1020" s="150" t="s">
        <v>1485</v>
      </c>
      <c r="P1020" s="150" t="s">
        <v>1485</v>
      </c>
      <c r="Q1020" s="150" t="s">
        <v>1485</v>
      </c>
      <c r="R1020" s="150" t="s">
        <v>1485</v>
      </c>
      <c r="S1020" s="150" t="s">
        <v>21416</v>
      </c>
      <c r="T1020" s="150" t="s">
        <v>1485</v>
      </c>
      <c r="U1020" s="150" t="s">
        <v>21487</v>
      </c>
      <c r="V1020" s="150" t="s">
        <v>21417</v>
      </c>
      <c r="W1020" s="150" t="s">
        <v>1485</v>
      </c>
      <c r="X1020" s="150" t="s">
        <v>1485</v>
      </c>
      <c r="Y1020" s="150" t="s">
        <v>1485</v>
      </c>
      <c r="Z1020" s="150" t="s">
        <v>1485</v>
      </c>
      <c r="AA1020" s="150" t="s">
        <v>1485</v>
      </c>
      <c r="AB1020" s="150" t="s">
        <v>1485</v>
      </c>
      <c r="AC1020" s="150" t="s">
        <v>21952</v>
      </c>
      <c r="AD1020" t="str">
        <f>IFERROR(IF(COUNTIF(C1020:L1020,"Feed Ingredient")&gt;0,INDEX(ani_diet!U:U,MATCH(M1020,ani_diet!E:E,0)),""),"")</f>
        <v/>
      </c>
      <c r="AE1020" s="129" t="str">
        <f>IF(IFERROR(IF(MATCH("Feed Ingredient", AOM[[#This Row],[L1]:[L10]],0)&gt;0, TRUE, FALSE), FALSE)=TRUE,IFERROR(VLOOKUP(M1020, ani_diet!D:D, 1, FALSE), "No Match"),FALSE)</f>
        <v>Palm Oil Crude</v>
      </c>
    </row>
    <row r="1021" spans="1:31" ht="14.5" x14ac:dyDescent="0.35">
      <c r="A1021" s="150" t="s">
        <v>1485</v>
      </c>
      <c r="B1021" s="150" t="s">
        <v>21953</v>
      </c>
      <c r="C1021" s="150" t="s">
        <v>19447</v>
      </c>
      <c r="D1021" s="150" t="s">
        <v>19449</v>
      </c>
      <c r="E1021" s="150" t="s">
        <v>19707</v>
      </c>
      <c r="F1021" s="150" t="s">
        <v>20565</v>
      </c>
      <c r="G1021" s="150" t="s">
        <v>20566</v>
      </c>
      <c r="H1021" s="150" t="s">
        <v>21698</v>
      </c>
      <c r="I1021" s="150" t="s">
        <v>21560</v>
      </c>
      <c r="J1021" s="150" t="s">
        <v>13837</v>
      </c>
      <c r="K1021" s="150" t="s">
        <v>21952</v>
      </c>
      <c r="L1021" s="150" t="s">
        <v>21954</v>
      </c>
      <c r="M1021" s="150" t="str" cm="1">
        <f t="array" ref="M1021">LOOKUP(2,1/(C1021:L1021&lt;&gt;""),C1021:L1021)</f>
        <v>Palm Oil Crude Ground</v>
      </c>
      <c r="N1021" s="150" t="s">
        <v>21955</v>
      </c>
      <c r="O1021" s="150" t="s">
        <v>1485</v>
      </c>
      <c r="P1021" s="150" t="s">
        <v>1485</v>
      </c>
      <c r="Q1021" s="150" t="s">
        <v>1485</v>
      </c>
      <c r="R1021" s="150" t="s">
        <v>1485</v>
      </c>
      <c r="S1021" s="150" t="s">
        <v>21416</v>
      </c>
      <c r="T1021" s="150" t="s">
        <v>1485</v>
      </c>
      <c r="U1021" s="150" t="s">
        <v>21487</v>
      </c>
      <c r="V1021" s="150" t="s">
        <v>21417</v>
      </c>
      <c r="W1021" s="150" t="s">
        <v>1485</v>
      </c>
      <c r="X1021" s="150" t="s">
        <v>1485</v>
      </c>
      <c r="Y1021" s="150" t="s">
        <v>1485</v>
      </c>
      <c r="Z1021" s="150" t="s">
        <v>1485</v>
      </c>
      <c r="AA1021" s="150" t="s">
        <v>1485</v>
      </c>
      <c r="AB1021" s="150" t="s">
        <v>1485</v>
      </c>
      <c r="AC1021" s="150" t="s">
        <v>21952</v>
      </c>
      <c r="AD1021" t="str">
        <f>IFERROR(IF(COUNTIF(C1021:L1021,"Feed Ingredient")&gt;0,INDEX(ani_diet!U:U,MATCH(M1021,ani_diet!E:E,0)),""),"")</f>
        <v>Arecaceae Oil Crude</v>
      </c>
      <c r="AE1021" s="129" t="str">
        <f>IF(IFERROR(IF(MATCH("Feed Ingredient", AOM[[#This Row],[L1]:[L10]],0)&gt;0, TRUE, FALSE), FALSE)=TRUE,IFERROR(VLOOKUP(M1021, ani_diet!D:D, 1, FALSE), "No Match"),FALSE)</f>
        <v>No Match</v>
      </c>
    </row>
    <row r="1022" spans="1:31" ht="14.5" x14ac:dyDescent="0.35">
      <c r="A1022" s="150" t="s">
        <v>1485</v>
      </c>
      <c r="B1022" s="150" t="s">
        <v>21956</v>
      </c>
      <c r="C1022" s="150" t="s">
        <v>19447</v>
      </c>
      <c r="D1022" s="150" t="s">
        <v>19449</v>
      </c>
      <c r="E1022" s="150" t="s">
        <v>19707</v>
      </c>
      <c r="F1022" s="150" t="s">
        <v>20565</v>
      </c>
      <c r="G1022" s="150" t="s">
        <v>20566</v>
      </c>
      <c r="H1022" s="150" t="s">
        <v>21698</v>
      </c>
      <c r="I1022" s="150" t="s">
        <v>21560</v>
      </c>
      <c r="J1022" s="150" t="s">
        <v>13837</v>
      </c>
      <c r="K1022" s="150" t="s">
        <v>21957</v>
      </c>
      <c r="L1022" s="150"/>
      <c r="M1022" s="150" t="str" cm="1">
        <f t="array" ref="M1022">LOOKUP(2,1/(C1022:L1022&lt;&gt;""),C1022:L1022)</f>
        <v>Palm Oil Sludge</v>
      </c>
      <c r="N1022" s="150"/>
      <c r="O1022" s="150" t="s">
        <v>1485</v>
      </c>
      <c r="P1022" s="150" t="s">
        <v>1485</v>
      </c>
      <c r="Q1022" s="150" t="s">
        <v>1485</v>
      </c>
      <c r="R1022" s="150" t="s">
        <v>1485</v>
      </c>
      <c r="S1022" s="150" t="s">
        <v>21416</v>
      </c>
      <c r="T1022" s="150" t="s">
        <v>1485</v>
      </c>
      <c r="U1022" s="150" t="s">
        <v>21487</v>
      </c>
      <c r="V1022" s="150" t="s">
        <v>21417</v>
      </c>
      <c r="W1022" s="150" t="s">
        <v>1485</v>
      </c>
      <c r="X1022" s="150" t="s">
        <v>1485</v>
      </c>
      <c r="Y1022" s="150" t="s">
        <v>1485</v>
      </c>
      <c r="Z1022" s="150" t="s">
        <v>1485</v>
      </c>
      <c r="AA1022" s="150" t="s">
        <v>1485</v>
      </c>
      <c r="AB1022" s="150" t="s">
        <v>1485</v>
      </c>
      <c r="AC1022" s="150" t="s">
        <v>21952</v>
      </c>
      <c r="AD1022" t="str">
        <f>IFERROR(IF(COUNTIF(C1022:L1022,"Feed Ingredient")&gt;0,INDEX(ani_diet!U:U,MATCH(M1022,ani_diet!E:E,0)),""),"")</f>
        <v>Arecaceae Sludge</v>
      </c>
      <c r="AE1022" s="129" t="str">
        <f>IF(IFERROR(IF(MATCH("Feed Ingredient", AOM[[#This Row],[L1]:[L10]],0)&gt;0, TRUE, FALSE), FALSE)=TRUE,IFERROR(VLOOKUP(M1022, ani_diet!D:D, 1, FALSE), "No Match"),FALSE)</f>
        <v>Palm Oil Sludge</v>
      </c>
    </row>
    <row r="1023" spans="1:31" ht="14.5" x14ac:dyDescent="0.35">
      <c r="A1023" s="150" t="s">
        <v>1485</v>
      </c>
      <c r="B1023" s="150" t="s">
        <v>21958</v>
      </c>
      <c r="C1023" s="150" t="s">
        <v>19447</v>
      </c>
      <c r="D1023" s="150" t="s">
        <v>19449</v>
      </c>
      <c r="E1023" s="150" t="s">
        <v>19707</v>
      </c>
      <c r="F1023" s="150" t="s">
        <v>20565</v>
      </c>
      <c r="G1023" s="150" t="s">
        <v>20566</v>
      </c>
      <c r="H1023" s="150" t="s">
        <v>21698</v>
      </c>
      <c r="I1023" s="150" t="s">
        <v>21560</v>
      </c>
      <c r="J1023" s="150" t="s">
        <v>5215</v>
      </c>
      <c r="K1023" s="150" t="s">
        <v>21959</v>
      </c>
      <c r="L1023" s="150"/>
      <c r="M1023" s="150" t="str" cm="1">
        <f t="array" ref="M1023">LOOKUP(2,1/(C1023:L1023&lt;&gt;""),C1023:L1023)</f>
        <v>Safflower Ground</v>
      </c>
      <c r="N1023" s="150" t="s">
        <v>21960</v>
      </c>
      <c r="O1023" s="150" t="s">
        <v>1485</v>
      </c>
      <c r="P1023" s="150" t="s">
        <v>1485</v>
      </c>
      <c r="Q1023" s="150" t="s">
        <v>1485</v>
      </c>
      <c r="R1023" s="150" t="s">
        <v>1485</v>
      </c>
      <c r="S1023" s="150"/>
      <c r="T1023" s="150" t="s">
        <v>1485</v>
      </c>
      <c r="U1023" s="150" t="s">
        <v>5217</v>
      </c>
      <c r="V1023" s="150"/>
      <c r="W1023" s="150" t="s">
        <v>1485</v>
      </c>
      <c r="X1023" s="150" t="s">
        <v>1485</v>
      </c>
      <c r="Y1023" s="150" t="s">
        <v>1485</v>
      </c>
      <c r="Z1023" s="150" t="s">
        <v>1485</v>
      </c>
      <c r="AA1023" s="150" t="s">
        <v>1485</v>
      </c>
      <c r="AB1023" s="150" t="s">
        <v>21961</v>
      </c>
      <c r="AC1023" s="150" t="s">
        <v>21516</v>
      </c>
      <c r="AD1023" t="str">
        <f>IFERROR(IF(COUNTIF(C1023:L1023,"Feed Ingredient")&gt;0,INDEX(ani_diet!U:U,MATCH(M1023,ani_diet!E:E,0)),""),"")</f>
        <v>Carthamus tinctorius</v>
      </c>
      <c r="AE1023" s="129" t="str">
        <f>IF(IFERROR(IF(MATCH("Feed Ingredient", AOM[[#This Row],[L1]:[L10]],0)&gt;0, TRUE, FALSE), FALSE)=TRUE,IFERROR(VLOOKUP(M1023, ani_diet!D:D, 1, FALSE), "No Match"),FALSE)</f>
        <v>No Match</v>
      </c>
    </row>
    <row r="1024" spans="1:31" ht="14.5" x14ac:dyDescent="0.35">
      <c r="A1024" s="150" t="s">
        <v>1485</v>
      </c>
      <c r="B1024" s="150" t="s">
        <v>21962</v>
      </c>
      <c r="C1024" s="150" t="s">
        <v>19447</v>
      </c>
      <c r="D1024" s="150" t="s">
        <v>19449</v>
      </c>
      <c r="E1024" s="150" t="s">
        <v>19707</v>
      </c>
      <c r="F1024" s="150" t="s">
        <v>20565</v>
      </c>
      <c r="G1024" s="150" t="s">
        <v>20566</v>
      </c>
      <c r="H1024" s="150" t="s">
        <v>21698</v>
      </c>
      <c r="I1024" s="150" t="s">
        <v>21560</v>
      </c>
      <c r="J1024" s="150" t="s">
        <v>21536</v>
      </c>
      <c r="K1024" s="150" t="s">
        <v>1485</v>
      </c>
      <c r="L1024" s="150"/>
      <c r="M1024" s="150" t="str" cm="1">
        <f t="array" ref="M1024">LOOKUP(2,1/(C1024:L1024&lt;&gt;""),C1024:L1024)</f>
        <v>Sheanut</v>
      </c>
      <c r="N1024" s="150"/>
      <c r="O1024" s="150" t="s">
        <v>1485</v>
      </c>
      <c r="P1024" s="150" t="s">
        <v>1485</v>
      </c>
      <c r="Q1024" s="150" t="s">
        <v>1485</v>
      </c>
      <c r="R1024" s="150" t="s">
        <v>1485</v>
      </c>
      <c r="S1024" s="150"/>
      <c r="T1024" s="150" t="s">
        <v>1485</v>
      </c>
      <c r="U1024" s="150" t="s">
        <v>5112</v>
      </c>
      <c r="V1024" s="150"/>
      <c r="W1024" s="150" t="s">
        <v>1485</v>
      </c>
      <c r="X1024" s="150" t="s">
        <v>1485</v>
      </c>
      <c r="Y1024" s="150" t="s">
        <v>1485</v>
      </c>
      <c r="Z1024" s="150" t="s">
        <v>1485</v>
      </c>
      <c r="AA1024" s="150" t="s">
        <v>1485</v>
      </c>
      <c r="AB1024" s="150" t="s">
        <v>21963</v>
      </c>
      <c r="AC1024" s="150" t="s">
        <v>5233</v>
      </c>
      <c r="AD1024" t="str">
        <f>IFERROR(IF(COUNTIF(C1024:L1024,"Feed Ingredient")&gt;0,INDEX(ani_diet!U:U,MATCH(M1024,ani_diet!E:E,0)),""),"")</f>
        <v>Vitellaria paradoxa</v>
      </c>
      <c r="AE1024" s="129" t="str">
        <f>IF(IFERROR(IF(MATCH("Feed Ingredient", AOM[[#This Row],[L1]:[L10]],0)&gt;0, TRUE, FALSE), FALSE)=TRUE,IFERROR(VLOOKUP(M1024, ani_diet!D:D, 1, FALSE), "No Match"),FALSE)</f>
        <v>Sheanut</v>
      </c>
    </row>
    <row r="1025" spans="1:31" ht="14.5" x14ac:dyDescent="0.35">
      <c r="A1025" s="150" t="s">
        <v>1485</v>
      </c>
      <c r="B1025" s="150" t="s">
        <v>21964</v>
      </c>
      <c r="C1025" s="150" t="s">
        <v>19447</v>
      </c>
      <c r="D1025" s="150" t="s">
        <v>19449</v>
      </c>
      <c r="E1025" s="150" t="s">
        <v>19707</v>
      </c>
      <c r="F1025" s="150" t="s">
        <v>20565</v>
      </c>
      <c r="G1025" s="150" t="s">
        <v>20566</v>
      </c>
      <c r="H1025" s="150" t="s">
        <v>21698</v>
      </c>
      <c r="I1025" s="150" t="s">
        <v>21560</v>
      </c>
      <c r="J1025" s="150" t="s">
        <v>5233</v>
      </c>
      <c r="K1025" s="150" t="s">
        <v>1485</v>
      </c>
      <c r="L1025" s="150"/>
      <c r="M1025" s="150" t="str" cm="1">
        <f t="array" ref="M1025">LOOKUP(2,1/(C1025:L1025&lt;&gt;""),C1025:L1025)</f>
        <v>Sunflower</v>
      </c>
      <c r="N1025" s="150" t="s">
        <v>21965</v>
      </c>
      <c r="O1025" s="150" t="s">
        <v>1485</v>
      </c>
      <c r="P1025" s="150" t="s">
        <v>1485</v>
      </c>
      <c r="Q1025" s="150" t="s">
        <v>1485</v>
      </c>
      <c r="R1025" s="150" t="s">
        <v>1485</v>
      </c>
      <c r="S1025" s="150" t="s">
        <v>21545</v>
      </c>
      <c r="T1025" s="150" t="s">
        <v>1485</v>
      </c>
      <c r="U1025" s="150" t="s">
        <v>5235</v>
      </c>
      <c r="V1025" s="150" t="s">
        <v>21539</v>
      </c>
      <c r="W1025" s="150" t="s">
        <v>1485</v>
      </c>
      <c r="X1025" s="150" t="s">
        <v>1485</v>
      </c>
      <c r="Y1025" s="150" t="s">
        <v>1485</v>
      </c>
      <c r="Z1025" s="150" t="s">
        <v>1485</v>
      </c>
      <c r="AA1025" s="150" t="s">
        <v>1485</v>
      </c>
      <c r="AB1025" s="150" t="s">
        <v>21963</v>
      </c>
      <c r="AC1025" s="150" t="s">
        <v>5233</v>
      </c>
      <c r="AD1025" t="str">
        <f>IFERROR(IF(COUNTIF(C1025:L1025,"Feed Ingredient")&gt;0,INDEX(ani_diet!U:U,MATCH(M1025,ani_diet!E:E,0)),""),"")</f>
        <v>Helianthus annuus</v>
      </c>
      <c r="AE1025" s="129" t="str">
        <f>IF(IFERROR(IF(MATCH("Feed Ingredient", AOM[[#This Row],[L1]:[L10]],0)&gt;0, TRUE, FALSE), FALSE)=TRUE,IFERROR(VLOOKUP(M1025, ani_diet!D:D, 1, FALSE), "No Match"),FALSE)</f>
        <v>Sunflower</v>
      </c>
    </row>
    <row r="1026" spans="1:31" ht="14.5" x14ac:dyDescent="0.35">
      <c r="A1026" s="150" t="s">
        <v>1485</v>
      </c>
      <c r="B1026" s="150" t="s">
        <v>21966</v>
      </c>
      <c r="C1026" s="150" t="s">
        <v>19447</v>
      </c>
      <c r="D1026" s="150" t="s">
        <v>19449</v>
      </c>
      <c r="E1026" s="150" t="s">
        <v>19707</v>
      </c>
      <c r="F1026" s="150" t="s">
        <v>20565</v>
      </c>
      <c r="G1026" s="150" t="s">
        <v>20566</v>
      </c>
      <c r="H1026" s="150" t="s">
        <v>21698</v>
      </c>
      <c r="I1026" s="150" t="s">
        <v>21560</v>
      </c>
      <c r="J1026" s="150" t="s">
        <v>5233</v>
      </c>
      <c r="K1026" s="150" t="s">
        <v>21967</v>
      </c>
      <c r="L1026" s="150"/>
      <c r="M1026" s="150" t="str" cm="1">
        <f t="array" ref="M1026">LOOKUP(2,1/(C1026:L1026&lt;&gt;""),C1026:L1026)</f>
        <v>Sunflower Oil</v>
      </c>
      <c r="N1026" s="150" t="s">
        <v>21968</v>
      </c>
      <c r="O1026" s="150" t="s">
        <v>1485</v>
      </c>
      <c r="P1026" s="150" t="s">
        <v>1485</v>
      </c>
      <c r="Q1026" s="150" t="s">
        <v>1485</v>
      </c>
      <c r="R1026" s="150" t="s">
        <v>1485</v>
      </c>
      <c r="S1026" s="150" t="s">
        <v>21969</v>
      </c>
      <c r="T1026" s="150" t="s">
        <v>1485</v>
      </c>
      <c r="U1026" s="150" t="s">
        <v>5235</v>
      </c>
      <c r="V1026" s="150" t="s">
        <v>21539</v>
      </c>
      <c r="W1026" s="150" t="s">
        <v>1485</v>
      </c>
      <c r="X1026" s="150" t="s">
        <v>1485</v>
      </c>
      <c r="Y1026" s="150" t="s">
        <v>1485</v>
      </c>
      <c r="Z1026" s="150" t="s">
        <v>1485</v>
      </c>
      <c r="AA1026" s="150" t="s">
        <v>1485</v>
      </c>
      <c r="AB1026" s="150" t="s">
        <v>1485</v>
      </c>
      <c r="AC1026" s="150" t="s">
        <v>21967</v>
      </c>
      <c r="AD1026" t="str">
        <f>IFERROR(IF(COUNTIF(C1026:L1026,"Feed Ingredient")&gt;0,INDEX(ani_diet!U:U,MATCH(M1026,ani_diet!E:E,0)),""),"")</f>
        <v>Helianthus annuus Oil</v>
      </c>
      <c r="AE1026" s="129" t="str">
        <f>IF(IFERROR(IF(MATCH("Feed Ingredient", AOM[[#This Row],[L1]:[L10]],0)&gt;0, TRUE, FALSE), FALSE)=TRUE,IFERROR(VLOOKUP(M1026, ani_diet!D:D, 1, FALSE), "No Match"),FALSE)</f>
        <v>Sunflower Oil</v>
      </c>
    </row>
    <row r="1027" spans="1:31" ht="14.5" x14ac:dyDescent="0.35">
      <c r="A1027" s="150" t="s">
        <v>1485</v>
      </c>
      <c r="B1027" s="150" t="s">
        <v>21970</v>
      </c>
      <c r="C1027" s="150" t="s">
        <v>19447</v>
      </c>
      <c r="D1027" s="150" t="s">
        <v>19449</v>
      </c>
      <c r="E1027" s="150" t="s">
        <v>19707</v>
      </c>
      <c r="F1027" s="150" t="s">
        <v>20565</v>
      </c>
      <c r="G1027" s="150" t="s">
        <v>20566</v>
      </c>
      <c r="H1027" s="150" t="s">
        <v>21698</v>
      </c>
      <c r="I1027" s="150" t="s">
        <v>21560</v>
      </c>
      <c r="J1027" s="150" t="s">
        <v>5233</v>
      </c>
      <c r="K1027" s="150" t="s">
        <v>21548</v>
      </c>
      <c r="L1027" s="150" t="s">
        <v>21971</v>
      </c>
      <c r="M1027" s="150" t="str" cm="1">
        <f t="array" ref="M1027">LOOKUP(2,1/(C1027:L1027&lt;&gt;""),C1027:L1027)</f>
        <v>Sunflower Seed Ground</v>
      </c>
      <c r="N1027" s="150" t="s">
        <v>21972</v>
      </c>
      <c r="O1027" s="150" t="s">
        <v>1485</v>
      </c>
      <c r="P1027" s="150" t="s">
        <v>1485</v>
      </c>
      <c r="Q1027" s="150" t="s">
        <v>1485</v>
      </c>
      <c r="R1027" s="150" t="s">
        <v>1485</v>
      </c>
      <c r="S1027" s="150" t="s">
        <v>21973</v>
      </c>
      <c r="T1027" s="150" t="s">
        <v>1485</v>
      </c>
      <c r="U1027" s="150" t="s">
        <v>5235</v>
      </c>
      <c r="V1027" s="150" t="s">
        <v>21539</v>
      </c>
      <c r="W1027" s="150" t="s">
        <v>1485</v>
      </c>
      <c r="X1027" s="150" t="s">
        <v>1485</v>
      </c>
      <c r="Y1027" s="150" t="s">
        <v>1485</v>
      </c>
      <c r="Z1027" s="150" t="s">
        <v>1485</v>
      </c>
      <c r="AA1027" s="150" t="s">
        <v>1485</v>
      </c>
      <c r="AB1027" s="150" t="s">
        <v>21974</v>
      </c>
      <c r="AC1027" s="150" t="s">
        <v>21971</v>
      </c>
      <c r="AD1027" t="str">
        <f>IFERROR(IF(COUNTIF(C1027:L1027,"Feed Ingredient")&gt;0,INDEX(ani_diet!U:U,MATCH(M1027,ani_diet!E:E,0)),""),"")</f>
        <v>Helianthus annuus Seed</v>
      </c>
      <c r="AE1027" s="129" t="str">
        <f>IF(IFERROR(IF(MATCH("Feed Ingredient", AOM[[#This Row],[L1]:[L10]],0)&gt;0, TRUE, FALSE), FALSE)=TRUE,IFERROR(VLOOKUP(M1027, ani_diet!D:D, 1, FALSE), "No Match"),FALSE)</f>
        <v>No Match</v>
      </c>
    </row>
    <row r="1028" spans="1:31" ht="14.5" x14ac:dyDescent="0.35">
      <c r="A1028" s="150" t="s">
        <v>1485</v>
      </c>
      <c r="B1028" s="150" t="s">
        <v>21975</v>
      </c>
      <c r="C1028" s="150" t="s">
        <v>19447</v>
      </c>
      <c r="D1028" s="150" t="s">
        <v>19449</v>
      </c>
      <c r="E1028" s="150" t="s">
        <v>19707</v>
      </c>
      <c r="F1028" s="150" t="s">
        <v>20565</v>
      </c>
      <c r="G1028" s="150" t="s">
        <v>20566</v>
      </c>
      <c r="H1028" s="150" t="s">
        <v>21698</v>
      </c>
      <c r="I1028" s="150" t="s">
        <v>21560</v>
      </c>
      <c r="J1028" s="150" t="s">
        <v>21976</v>
      </c>
      <c r="K1028" s="150" t="s">
        <v>1485</v>
      </c>
      <c r="L1028" s="150"/>
      <c r="M1028" s="150" t="str" cm="1">
        <f t="array" ref="M1028">LOOKUP(2,1/(C1028:L1028&lt;&gt;""),C1028:L1028)</f>
        <v>Vegetable Oil</v>
      </c>
      <c r="N1028" s="150" t="s">
        <v>1485</v>
      </c>
      <c r="O1028" s="150" t="s">
        <v>1485</v>
      </c>
      <c r="P1028" s="150" t="s">
        <v>1485</v>
      </c>
      <c r="Q1028" s="150" t="s">
        <v>1485</v>
      </c>
      <c r="R1028" s="150" t="s">
        <v>1485</v>
      </c>
      <c r="S1028" s="150" t="s">
        <v>21977</v>
      </c>
      <c r="T1028" s="150" t="s">
        <v>1485</v>
      </c>
      <c r="U1028" s="150"/>
      <c r="V1028" s="150" t="s">
        <v>1485</v>
      </c>
      <c r="W1028" s="150" t="s">
        <v>1485</v>
      </c>
      <c r="X1028" s="150" t="s">
        <v>1485</v>
      </c>
      <c r="Y1028" s="150" t="s">
        <v>1485</v>
      </c>
      <c r="Z1028" s="150" t="s">
        <v>1485</v>
      </c>
      <c r="AA1028" s="150" t="s">
        <v>1485</v>
      </c>
      <c r="AB1028" s="150" t="s">
        <v>1485</v>
      </c>
      <c r="AC1028" s="150" t="s">
        <v>21976</v>
      </c>
      <c r="AD1028" t="str">
        <f>IFERROR(IF(COUNTIF(C1028:L1028,"Feed Ingredient")&gt;0,INDEX(ani_diet!U:U,MATCH(M1028,ani_diet!E:E,0)),""),"")</f>
        <v/>
      </c>
      <c r="AE1028" s="129" t="str">
        <f>IF(IFERROR(IF(MATCH("Feed Ingredient", AOM[[#This Row],[L1]:[L10]],0)&gt;0, TRUE, FALSE), FALSE)=TRUE,IFERROR(VLOOKUP(M1028, ani_diet!D:D, 1, FALSE), "No Match"),FALSE)</f>
        <v>Vegetable Oil</v>
      </c>
    </row>
    <row r="1029" spans="1:31" ht="14.5" x14ac:dyDescent="0.35">
      <c r="A1029" s="150" t="s">
        <v>1485</v>
      </c>
      <c r="B1029" s="150" t="s">
        <v>21978</v>
      </c>
      <c r="C1029" s="150" t="s">
        <v>19447</v>
      </c>
      <c r="D1029" s="150" t="s">
        <v>19449</v>
      </c>
      <c r="E1029" s="150" t="s">
        <v>19707</v>
      </c>
      <c r="F1029" s="150" t="s">
        <v>20565</v>
      </c>
      <c r="G1029" s="150" t="s">
        <v>20566</v>
      </c>
      <c r="H1029" s="150" t="s">
        <v>21698</v>
      </c>
      <c r="I1029" s="150" t="s">
        <v>21979</v>
      </c>
      <c r="J1029" s="150" t="s">
        <v>1485</v>
      </c>
      <c r="K1029" s="150" t="s">
        <v>1485</v>
      </c>
      <c r="L1029" s="150"/>
      <c r="M1029" s="150" t="str" cm="1">
        <f t="array" ref="M1029">LOOKUP(2,1/(C1029:L1029&lt;&gt;""),C1029:L1029)</f>
        <v>Roots and Tuber Products</v>
      </c>
      <c r="N1029" s="150" t="s">
        <v>1485</v>
      </c>
      <c r="O1029" s="150" t="s">
        <v>1485</v>
      </c>
      <c r="P1029" s="150" t="s">
        <v>1485</v>
      </c>
      <c r="Q1029" s="150" t="s">
        <v>1485</v>
      </c>
      <c r="R1029" s="150" t="s">
        <v>1485</v>
      </c>
      <c r="S1029" s="150" t="s">
        <v>1485</v>
      </c>
      <c r="T1029" s="150" t="s">
        <v>1485</v>
      </c>
      <c r="U1029" s="150"/>
      <c r="V1029" s="150" t="s">
        <v>1485</v>
      </c>
      <c r="W1029" s="150" t="s">
        <v>1485</v>
      </c>
      <c r="X1029" s="150" t="s">
        <v>1485</v>
      </c>
      <c r="Y1029" s="150" t="s">
        <v>1485</v>
      </c>
      <c r="Z1029" s="150" t="s">
        <v>1485</v>
      </c>
      <c r="AA1029" s="150" t="s">
        <v>1485</v>
      </c>
      <c r="AB1029" s="150" t="s">
        <v>1485</v>
      </c>
      <c r="AC1029" s="150" t="s">
        <v>1485</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ht="14.5" x14ac:dyDescent="0.35">
      <c r="A1030" s="150" t="s">
        <v>1485</v>
      </c>
      <c r="B1030" s="150" t="s">
        <v>21980</v>
      </c>
      <c r="C1030" s="150" t="s">
        <v>19447</v>
      </c>
      <c r="D1030" s="150" t="s">
        <v>19449</v>
      </c>
      <c r="E1030" s="150" t="s">
        <v>19707</v>
      </c>
      <c r="F1030" s="150" t="s">
        <v>20565</v>
      </c>
      <c r="G1030" s="150" t="s">
        <v>20566</v>
      </c>
      <c r="H1030" s="150" t="s">
        <v>21698</v>
      </c>
      <c r="I1030" s="150" t="s">
        <v>21979</v>
      </c>
      <c r="J1030" s="150" t="s">
        <v>5499</v>
      </c>
      <c r="K1030" s="150" t="s">
        <v>21981</v>
      </c>
      <c r="L1030" s="150"/>
      <c r="M1030" s="150" t="str" cm="1">
        <f t="array" ref="M1030">LOOKUP(2,1/(C1030:L1030&lt;&gt;""),C1030:L1030)</f>
        <v>Cassava Ground</v>
      </c>
      <c r="N1030" s="150" t="s">
        <v>21982</v>
      </c>
      <c r="O1030" s="150" t="s">
        <v>1485</v>
      </c>
      <c r="P1030" s="150" t="s">
        <v>1485</v>
      </c>
      <c r="Q1030" s="150" t="s">
        <v>1485</v>
      </c>
      <c r="R1030" s="150" t="s">
        <v>1485</v>
      </c>
      <c r="S1030" s="150" t="s">
        <v>21983</v>
      </c>
      <c r="T1030" s="150" t="s">
        <v>1485</v>
      </c>
      <c r="U1030" s="150" t="s">
        <v>5501</v>
      </c>
      <c r="V1030" s="150" t="s">
        <v>21585</v>
      </c>
      <c r="W1030" s="150" t="s">
        <v>1485</v>
      </c>
      <c r="X1030" s="150" t="s">
        <v>1485</v>
      </c>
      <c r="Y1030" s="150" t="s">
        <v>1485</v>
      </c>
      <c r="Z1030" s="150" t="s">
        <v>1485</v>
      </c>
      <c r="AA1030" s="150" t="s">
        <v>1485</v>
      </c>
      <c r="AB1030" s="151" t="s">
        <v>21586</v>
      </c>
      <c r="AC1030" s="150" t="s">
        <v>21984</v>
      </c>
      <c r="AD1030" t="str">
        <f>IFERROR(IF(COUNTIF(C1030:L1030,"Feed Ingredient")&gt;0,INDEX(ani_diet!U:U,MATCH(M1030,ani_diet!E:E,0)),""),"")</f>
        <v>Manihot esculenta</v>
      </c>
      <c r="AE1030" s="129" t="str">
        <f>IF(IFERROR(IF(MATCH("Feed Ingredient", AOM[[#This Row],[L1]:[L10]],0)&gt;0, TRUE, FALSE), FALSE)=TRUE,IFERROR(VLOOKUP(M1030, ani_diet!D:D, 1, FALSE), "No Match"),FALSE)</f>
        <v>No Match</v>
      </c>
    </row>
    <row r="1031" spans="1:31" ht="14.5" x14ac:dyDescent="0.35">
      <c r="A1031" s="150" t="s">
        <v>1485</v>
      </c>
      <c r="B1031" s="150" t="s">
        <v>21985</v>
      </c>
      <c r="C1031" s="150" t="s">
        <v>19447</v>
      </c>
      <c r="D1031" s="150" t="s">
        <v>19449</v>
      </c>
      <c r="E1031" s="150" t="s">
        <v>19707</v>
      </c>
      <c r="F1031" s="150" t="s">
        <v>20565</v>
      </c>
      <c r="G1031" s="150" t="s">
        <v>20566</v>
      </c>
      <c r="H1031" s="150" t="s">
        <v>21698</v>
      </c>
      <c r="I1031" s="150" t="s">
        <v>21979</v>
      </c>
      <c r="J1031" s="150" t="s">
        <v>5499</v>
      </c>
      <c r="K1031" s="150" t="s">
        <v>21986</v>
      </c>
      <c r="L1031" s="150"/>
      <c r="M1031" s="150" t="str" cm="1">
        <f t="array" ref="M1031">LOOKUP(2,1/(C1031:L1031&lt;&gt;""),C1031:L1031)</f>
        <v>Cassava Starch</v>
      </c>
      <c r="N1031" s="150" t="s">
        <v>21987</v>
      </c>
      <c r="O1031" s="150" t="s">
        <v>1485</v>
      </c>
      <c r="P1031" s="150" t="s">
        <v>1485</v>
      </c>
      <c r="Q1031" s="150" t="s">
        <v>1485</v>
      </c>
      <c r="R1031" s="150" t="s">
        <v>1485</v>
      </c>
      <c r="S1031" s="150" t="s">
        <v>21988</v>
      </c>
      <c r="T1031" s="150" t="s">
        <v>1485</v>
      </c>
      <c r="U1031" s="150" t="s">
        <v>5501</v>
      </c>
      <c r="V1031" s="150" t="s">
        <v>21585</v>
      </c>
      <c r="W1031" s="150" t="s">
        <v>1485</v>
      </c>
      <c r="X1031" s="150" t="s">
        <v>1485</v>
      </c>
      <c r="Y1031" s="150" t="s">
        <v>1485</v>
      </c>
      <c r="Z1031" s="150" t="s">
        <v>1485</v>
      </c>
      <c r="AA1031" s="150" t="s">
        <v>1485</v>
      </c>
      <c r="AB1031" s="151" t="s">
        <v>21586</v>
      </c>
      <c r="AC1031" s="150" t="s">
        <v>21986</v>
      </c>
      <c r="AD1031" t="str">
        <f>IFERROR(IF(COUNTIF(C1031:L1031,"Feed Ingredient")&gt;0,INDEX(ani_diet!U:U,MATCH(M1031,ani_diet!E:E,0)),""),"")</f>
        <v>Manihot esculenta Starch</v>
      </c>
      <c r="AE1031" s="129" t="str">
        <f>IF(IFERROR(IF(MATCH("Feed Ingredient", AOM[[#This Row],[L1]:[L10]],0)&gt;0, TRUE, FALSE), FALSE)=TRUE,IFERROR(VLOOKUP(M1031, ani_diet!D:D, 1, FALSE), "No Match"),FALSE)</f>
        <v>Cassava Starch</v>
      </c>
    </row>
    <row r="1032" spans="1:31" ht="14.5" x14ac:dyDescent="0.35">
      <c r="A1032" s="150" t="s">
        <v>1485</v>
      </c>
      <c r="B1032" s="150" t="s">
        <v>21989</v>
      </c>
      <c r="C1032" s="150" t="s">
        <v>19447</v>
      </c>
      <c r="D1032" s="150" t="s">
        <v>19449</v>
      </c>
      <c r="E1032" s="150" t="s">
        <v>19707</v>
      </c>
      <c r="F1032" s="150" t="s">
        <v>20565</v>
      </c>
      <c r="G1032" s="150" t="s">
        <v>20566</v>
      </c>
      <c r="H1032" s="150" t="s">
        <v>21698</v>
      </c>
      <c r="I1032" s="150" t="s">
        <v>21979</v>
      </c>
      <c r="J1032" s="150" t="s">
        <v>5499</v>
      </c>
      <c r="K1032" s="150" t="s">
        <v>21990</v>
      </c>
      <c r="L1032" s="150"/>
      <c r="M1032" s="150" t="str" cm="1">
        <f t="array" ref="M1032">LOOKUP(2,1/(C1032:L1032&lt;&gt;""),C1032:L1032)</f>
        <v>Cassava Tuber</v>
      </c>
      <c r="N1032" s="150" t="s">
        <v>21991</v>
      </c>
      <c r="O1032" s="150" t="s">
        <v>1485</v>
      </c>
      <c r="P1032" s="150" t="s">
        <v>1485</v>
      </c>
      <c r="Q1032" s="150" t="s">
        <v>1485</v>
      </c>
      <c r="R1032" s="150" t="s">
        <v>1485</v>
      </c>
      <c r="S1032" s="150" t="s">
        <v>21983</v>
      </c>
      <c r="T1032" s="150" t="s">
        <v>1485</v>
      </c>
      <c r="U1032" s="150" t="s">
        <v>5501</v>
      </c>
      <c r="V1032" s="150" t="s">
        <v>21585</v>
      </c>
      <c r="W1032" s="150" t="s">
        <v>1485</v>
      </c>
      <c r="X1032" s="150" t="s">
        <v>1485</v>
      </c>
      <c r="Y1032" s="150" t="s">
        <v>1485</v>
      </c>
      <c r="Z1032" s="150" t="s">
        <v>1485</v>
      </c>
      <c r="AA1032" s="150" t="s">
        <v>1485</v>
      </c>
      <c r="AB1032" s="150"/>
      <c r="AC1032" s="150" t="s">
        <v>21984</v>
      </c>
      <c r="AD1032" t="str">
        <f>IFERROR(IF(COUNTIF(C1032:L1032,"Feed Ingredient")&gt;0,INDEX(ani_diet!U:U,MATCH(M1032,ani_diet!E:E,0)),""),"")</f>
        <v>Manihot esculenta Tuber</v>
      </c>
      <c r="AE1032" s="129" t="str">
        <f>IF(IFERROR(IF(MATCH("Feed Ingredient", AOM[[#This Row],[L1]:[L10]],0)&gt;0, TRUE, FALSE), FALSE)=TRUE,IFERROR(VLOOKUP(M1032, ani_diet!D:D, 1, FALSE), "No Match"),FALSE)</f>
        <v>Cassava Tuber</v>
      </c>
    </row>
    <row r="1033" spans="1:31" ht="14.5" x14ac:dyDescent="0.35">
      <c r="A1033" s="150" t="s">
        <v>1485</v>
      </c>
      <c r="B1033" s="150" t="s">
        <v>21992</v>
      </c>
      <c r="C1033" s="150" t="s">
        <v>19447</v>
      </c>
      <c r="D1033" s="150" t="s">
        <v>19449</v>
      </c>
      <c r="E1033" s="150" t="s">
        <v>19707</v>
      </c>
      <c r="F1033" s="150" t="s">
        <v>20565</v>
      </c>
      <c r="G1033" s="150" t="s">
        <v>20566</v>
      </c>
      <c r="H1033" s="150" t="s">
        <v>21698</v>
      </c>
      <c r="I1033" s="150" t="s">
        <v>21979</v>
      </c>
      <c r="J1033" s="150" t="s">
        <v>5499</v>
      </c>
      <c r="K1033" s="150" t="s">
        <v>21990</v>
      </c>
      <c r="L1033" s="150" t="s">
        <v>21993</v>
      </c>
      <c r="M1033" s="150" t="str" cm="1">
        <f t="array" ref="M1033">LOOKUP(2,1/(C1033:L1033&lt;&gt;""),C1033:L1033)</f>
        <v>Cassava Tuber Dried Grated Fermented Peeled</v>
      </c>
      <c r="N1033" s="150"/>
      <c r="O1033" s="150" t="s">
        <v>1485</v>
      </c>
      <c r="P1033" s="150" t="s">
        <v>1485</v>
      </c>
      <c r="Q1033" s="150" t="s">
        <v>1485</v>
      </c>
      <c r="R1033" s="150" t="s">
        <v>1485</v>
      </c>
      <c r="S1033" s="150" t="s">
        <v>21983</v>
      </c>
      <c r="T1033" s="150" t="s">
        <v>1485</v>
      </c>
      <c r="U1033" s="150" t="s">
        <v>5501</v>
      </c>
      <c r="V1033" s="150" t="s">
        <v>21585</v>
      </c>
      <c r="W1033" s="150" t="s">
        <v>1485</v>
      </c>
      <c r="X1033" s="150" t="s">
        <v>1485</v>
      </c>
      <c r="Y1033" s="150" t="s">
        <v>1485</v>
      </c>
      <c r="Z1033" s="150" t="s">
        <v>1485</v>
      </c>
      <c r="AA1033" s="150" t="s">
        <v>1485</v>
      </c>
      <c r="AB1033" s="150"/>
      <c r="AC1033" s="150" t="s">
        <v>21984</v>
      </c>
      <c r="AD1033" t="str">
        <f>IFERROR(IF(COUNTIF(C1033:L1033,"Feed Ingredient")&gt;0,INDEX(ani_diet!U:U,MATCH(M1033,ani_diet!E:E,0)),""),"")</f>
        <v>Manihot esculenta Tuber</v>
      </c>
      <c r="AE1033" s="129" t="str">
        <f>IF(IFERROR(IF(MATCH("Feed Ingredient", AOM[[#This Row],[L1]:[L10]],0)&gt;0, TRUE, FALSE), FALSE)=TRUE,IFERROR(VLOOKUP(M1033, ani_diet!D:D, 1, FALSE), "No Match"),FALSE)</f>
        <v>No Match</v>
      </c>
    </row>
    <row r="1034" spans="1:31" ht="14.5" x14ac:dyDescent="0.35">
      <c r="A1034" s="150" t="s">
        <v>1485</v>
      </c>
      <c r="B1034" s="150" t="s">
        <v>21994</v>
      </c>
      <c r="C1034" s="150" t="s">
        <v>19447</v>
      </c>
      <c r="D1034" s="150" t="s">
        <v>19449</v>
      </c>
      <c r="E1034" s="150" t="s">
        <v>19707</v>
      </c>
      <c r="F1034" s="150" t="s">
        <v>20565</v>
      </c>
      <c r="G1034" s="150" t="s">
        <v>20566</v>
      </c>
      <c r="H1034" s="150" t="s">
        <v>21698</v>
      </c>
      <c r="I1034" s="150" t="s">
        <v>21979</v>
      </c>
      <c r="J1034" s="150" t="s">
        <v>5499</v>
      </c>
      <c r="K1034" s="150" t="s">
        <v>21990</v>
      </c>
      <c r="L1034" s="150" t="s">
        <v>21995</v>
      </c>
      <c r="M1034" s="150" t="str" cm="1">
        <f t="array" ref="M1034">LOOKUP(2,1/(C1034:L1034&lt;&gt;""),C1034:L1034)</f>
        <v>Cassava Tuber Boiled Dried Ground</v>
      </c>
      <c r="N1034" s="150" t="s">
        <v>21996</v>
      </c>
      <c r="O1034" s="150" t="s">
        <v>1485</v>
      </c>
      <c r="P1034" s="150" t="s">
        <v>1485</v>
      </c>
      <c r="Q1034" s="150" t="s">
        <v>1485</v>
      </c>
      <c r="R1034" s="150" t="s">
        <v>1485</v>
      </c>
      <c r="S1034" s="150" t="s">
        <v>21983</v>
      </c>
      <c r="T1034" s="150" t="s">
        <v>1485</v>
      </c>
      <c r="U1034" s="150" t="s">
        <v>5501</v>
      </c>
      <c r="V1034" s="150" t="s">
        <v>21585</v>
      </c>
      <c r="W1034" s="150" t="s">
        <v>1485</v>
      </c>
      <c r="X1034" s="150" t="s">
        <v>1485</v>
      </c>
      <c r="Y1034" s="150" t="s">
        <v>1485</v>
      </c>
      <c r="Z1034" s="150" t="s">
        <v>1485</v>
      </c>
      <c r="AA1034" s="150" t="s">
        <v>1485</v>
      </c>
      <c r="AB1034" s="150"/>
      <c r="AC1034" s="150" t="s">
        <v>21984</v>
      </c>
      <c r="AD1034" t="str">
        <f>IFERROR(IF(COUNTIF(C1034:L1034,"Feed Ingredient")&gt;0,INDEX(ani_diet!U:U,MATCH(M1034,ani_diet!E:E,0)),""),"")</f>
        <v>Manihot esculenta Tuber</v>
      </c>
      <c r="AE1034" s="129" t="str">
        <f>IF(IFERROR(IF(MATCH("Feed Ingredient", AOM[[#This Row],[L1]:[L10]],0)&gt;0, TRUE, FALSE), FALSE)=TRUE,IFERROR(VLOOKUP(M1034, ani_diet!D:D, 1, FALSE), "No Match"),FALSE)</f>
        <v>No Match</v>
      </c>
    </row>
    <row r="1035" spans="1:31" ht="14.5" x14ac:dyDescent="0.35">
      <c r="A1035" s="150" t="s">
        <v>1485</v>
      </c>
      <c r="B1035" s="150" t="s">
        <v>21997</v>
      </c>
      <c r="C1035" s="150" t="s">
        <v>19447</v>
      </c>
      <c r="D1035" s="150" t="s">
        <v>19449</v>
      </c>
      <c r="E1035" s="150" t="s">
        <v>19707</v>
      </c>
      <c r="F1035" s="150" t="s">
        <v>20565</v>
      </c>
      <c r="G1035" s="150" t="s">
        <v>20566</v>
      </c>
      <c r="H1035" s="150" t="s">
        <v>21698</v>
      </c>
      <c r="I1035" s="150" t="s">
        <v>21979</v>
      </c>
      <c r="J1035" s="150" t="s">
        <v>5513</v>
      </c>
      <c r="K1035" s="150"/>
      <c r="L1035" s="150"/>
      <c r="M1035" s="150" t="str" cm="1">
        <f t="array" ref="M1035">LOOKUP(2,1/(C1035:L1035&lt;&gt;""),C1035:L1035)</f>
        <v>Enset</v>
      </c>
      <c r="N1035" s="150"/>
      <c r="O1035" s="150" t="s">
        <v>1485</v>
      </c>
      <c r="P1035" s="150" t="s">
        <v>1485</v>
      </c>
      <c r="Q1035" s="150" t="s">
        <v>1485</v>
      </c>
      <c r="R1035" s="150" t="s">
        <v>1485</v>
      </c>
      <c r="S1035" s="150" t="s">
        <v>1485</v>
      </c>
      <c r="T1035" s="150" t="s">
        <v>1485</v>
      </c>
      <c r="U1035" s="150" t="s">
        <v>5515</v>
      </c>
      <c r="V1035" s="150"/>
      <c r="W1035" s="150" t="s">
        <v>1485</v>
      </c>
      <c r="X1035" s="150" t="s">
        <v>1485</v>
      </c>
      <c r="Y1035" s="150" t="s">
        <v>1485</v>
      </c>
      <c r="Z1035" s="150" t="s">
        <v>1485</v>
      </c>
      <c r="AA1035" s="150" t="s">
        <v>1485</v>
      </c>
      <c r="AB1035" s="151" t="s">
        <v>21998</v>
      </c>
      <c r="AC1035" s="150"/>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ht="14.5" x14ac:dyDescent="0.35">
      <c r="A1036" s="150" t="s">
        <v>1485</v>
      </c>
      <c r="B1036" s="150" t="s">
        <v>21999</v>
      </c>
      <c r="C1036" s="150" t="s">
        <v>19447</v>
      </c>
      <c r="D1036" s="150" t="s">
        <v>19449</v>
      </c>
      <c r="E1036" s="150" t="s">
        <v>19707</v>
      </c>
      <c r="F1036" s="150" t="s">
        <v>20565</v>
      </c>
      <c r="G1036" s="150" t="s">
        <v>20566</v>
      </c>
      <c r="H1036" s="150" t="s">
        <v>21698</v>
      </c>
      <c r="I1036" s="150" t="s">
        <v>21979</v>
      </c>
      <c r="J1036" s="150" t="s">
        <v>5515</v>
      </c>
      <c r="K1036" s="150" t="s">
        <v>22000</v>
      </c>
      <c r="L1036" s="150"/>
      <c r="M1036" s="150" t="str" cm="1">
        <f t="array" ref="M1036">LOOKUP(2,1/(C1036:L1036&lt;&gt;""),C1036:L1036)</f>
        <v>Ensete ventricosum Corm</v>
      </c>
      <c r="N1036" s="150"/>
      <c r="O1036" s="150" t="s">
        <v>1485</v>
      </c>
      <c r="P1036" s="150" t="s">
        <v>1485</v>
      </c>
      <c r="Q1036" s="150" t="s">
        <v>1485</v>
      </c>
      <c r="R1036" s="150" t="s">
        <v>1485</v>
      </c>
      <c r="S1036" s="150" t="s">
        <v>1485</v>
      </c>
      <c r="T1036" s="150" t="s">
        <v>1485</v>
      </c>
      <c r="U1036" s="150" t="s">
        <v>5515</v>
      </c>
      <c r="V1036" s="150"/>
      <c r="W1036" s="150" t="s">
        <v>1485</v>
      </c>
      <c r="X1036" s="150" t="s">
        <v>1485</v>
      </c>
      <c r="Y1036" s="150" t="s">
        <v>1485</v>
      </c>
      <c r="Z1036" s="150" t="s">
        <v>1485</v>
      </c>
      <c r="AA1036" s="150" t="s">
        <v>1485</v>
      </c>
      <c r="AB1036" s="150" t="s">
        <v>21627</v>
      </c>
      <c r="AC1036" s="150"/>
      <c r="AD1036" t="str">
        <f>IFERROR(IF(COUNTIF(C1036:L1036,"Feed Ingredient")&gt;0,INDEX(ani_diet!U:U,MATCH(M1036,ani_diet!E:E,0)),""),"")</f>
        <v>Ensete ventricosum Corm</v>
      </c>
      <c r="AE1036" s="129" t="str">
        <f>IF(IFERROR(IF(MATCH("Feed Ingredient", AOM[[#This Row],[L1]:[L10]],0)&gt;0, TRUE, FALSE), FALSE)=TRUE,IFERROR(VLOOKUP(M1036, ani_diet!D:D, 1, FALSE), "No Match"),FALSE)</f>
        <v>Ensete ventricosum Corm</v>
      </c>
    </row>
    <row r="1037" spans="1:31" ht="14.5" x14ac:dyDescent="0.35">
      <c r="A1037" s="150" t="s">
        <v>1485</v>
      </c>
      <c r="B1037" s="150" t="s">
        <v>22001</v>
      </c>
      <c r="C1037" s="150" t="s">
        <v>19447</v>
      </c>
      <c r="D1037" s="150" t="s">
        <v>19449</v>
      </c>
      <c r="E1037" s="150" t="s">
        <v>19707</v>
      </c>
      <c r="F1037" s="150" t="s">
        <v>20565</v>
      </c>
      <c r="G1037" s="150" t="s">
        <v>20566</v>
      </c>
      <c r="H1037" s="150" t="s">
        <v>21698</v>
      </c>
      <c r="I1037" s="150" t="s">
        <v>21979</v>
      </c>
      <c r="J1037" s="150" t="s">
        <v>5515</v>
      </c>
      <c r="K1037" s="150" t="s">
        <v>22002</v>
      </c>
      <c r="L1037" s="150"/>
      <c r="M1037" s="150" t="str" cm="1">
        <f t="array" ref="M1037">LOOKUP(2,1/(C1037:L1037&lt;&gt;""),C1037:L1037)</f>
        <v>Ensete ventricosum Leaves</v>
      </c>
      <c r="N1037" s="150"/>
      <c r="O1037" s="150" t="s">
        <v>1485</v>
      </c>
      <c r="P1037" s="150" t="s">
        <v>1485</v>
      </c>
      <c r="Q1037" s="150" t="s">
        <v>1485</v>
      </c>
      <c r="R1037" s="150" t="s">
        <v>1485</v>
      </c>
      <c r="S1037" s="150" t="s">
        <v>1485</v>
      </c>
      <c r="T1037" s="150" t="s">
        <v>1485</v>
      </c>
      <c r="U1037" s="150" t="s">
        <v>5515</v>
      </c>
      <c r="V1037" s="150"/>
      <c r="W1037" s="150" t="s">
        <v>1485</v>
      </c>
      <c r="X1037" s="150" t="s">
        <v>1485</v>
      </c>
      <c r="Y1037" s="150" t="s">
        <v>1485</v>
      </c>
      <c r="Z1037" s="150" t="s">
        <v>1485</v>
      </c>
      <c r="AA1037" s="150" t="s">
        <v>1485</v>
      </c>
      <c r="AB1037" s="150" t="s">
        <v>21627</v>
      </c>
      <c r="AC1037" s="150"/>
      <c r="AD1037" t="str">
        <f>IFERROR(IF(COUNTIF(C1037:L1037,"Feed Ingredient")&gt;0,INDEX(ani_diet!U:U,MATCH(M1037,ani_diet!E:E,0)),""),"")</f>
        <v>Ensete ventricosum Leaves</v>
      </c>
      <c r="AE1037" s="129" t="str">
        <f>IF(IFERROR(IF(MATCH("Feed Ingredient", AOM[[#This Row],[L1]:[L10]],0)&gt;0, TRUE, FALSE), FALSE)=TRUE,IFERROR(VLOOKUP(M1037, ani_diet!D:D, 1, FALSE), "No Match"),FALSE)</f>
        <v>Ensete ventricosum Leaves</v>
      </c>
    </row>
    <row r="1038" spans="1:31" ht="14.5" x14ac:dyDescent="0.35">
      <c r="A1038" s="150" t="s">
        <v>1485</v>
      </c>
      <c r="B1038" s="150" t="s">
        <v>22003</v>
      </c>
      <c r="C1038" s="150" t="s">
        <v>19447</v>
      </c>
      <c r="D1038" s="150" t="s">
        <v>19449</v>
      </c>
      <c r="E1038" s="150" t="s">
        <v>19707</v>
      </c>
      <c r="F1038" s="150" t="s">
        <v>20565</v>
      </c>
      <c r="G1038" s="150" t="s">
        <v>20566</v>
      </c>
      <c r="H1038" s="150" t="s">
        <v>21698</v>
      </c>
      <c r="I1038" s="150" t="s">
        <v>21979</v>
      </c>
      <c r="J1038" s="150" t="s">
        <v>5527</v>
      </c>
      <c r="K1038" s="150" t="s">
        <v>22004</v>
      </c>
      <c r="L1038" s="150"/>
      <c r="M1038" s="150" t="str" cm="1">
        <f t="array" ref="M1038">LOOKUP(2,1/(C1038:L1038&lt;&gt;""),C1038:L1038)</f>
        <v>Potato Starch</v>
      </c>
      <c r="N1038" s="150"/>
      <c r="O1038" s="150" t="s">
        <v>1485</v>
      </c>
      <c r="P1038" s="150" t="s">
        <v>1485</v>
      </c>
      <c r="Q1038" s="150" t="s">
        <v>1485</v>
      </c>
      <c r="R1038" s="150" t="s">
        <v>1485</v>
      </c>
      <c r="S1038" s="150" t="s">
        <v>1485</v>
      </c>
      <c r="T1038" s="150" t="s">
        <v>1485</v>
      </c>
      <c r="U1038" s="150" t="s">
        <v>5529</v>
      </c>
      <c r="V1038" s="150"/>
      <c r="W1038" s="150" t="s">
        <v>1485</v>
      </c>
      <c r="X1038" s="150" t="s">
        <v>1485</v>
      </c>
      <c r="Y1038" s="150" t="s">
        <v>1485</v>
      </c>
      <c r="Z1038" s="150" t="s">
        <v>1485</v>
      </c>
      <c r="AA1038" s="150" t="s">
        <v>1485</v>
      </c>
      <c r="AB1038" s="150" t="s">
        <v>21627</v>
      </c>
      <c r="AC1038" s="150"/>
      <c r="AD1038" t="str">
        <f>IFERROR(IF(COUNTIF(C1038:L1038,"Feed Ingredient")&gt;0,INDEX(ani_diet!U:U,MATCH(M1038,ani_diet!E:E,0)),""),"")</f>
        <v>Solanum tuberosum Starch</v>
      </c>
      <c r="AE1038" s="129" t="str">
        <f>IF(IFERROR(IF(MATCH("Feed Ingredient", AOM[[#This Row],[L1]:[L10]],0)&gt;0, TRUE, FALSE), FALSE)=TRUE,IFERROR(VLOOKUP(M1038, ani_diet!D:D, 1, FALSE), "No Match"),FALSE)</f>
        <v>Potato Starch</v>
      </c>
    </row>
    <row r="1039" spans="1:31" ht="14.5" x14ac:dyDescent="0.35">
      <c r="A1039" s="150" t="s">
        <v>1485</v>
      </c>
      <c r="B1039" s="150" t="s">
        <v>22005</v>
      </c>
      <c r="C1039" s="150" t="s">
        <v>19447</v>
      </c>
      <c r="D1039" s="150" t="s">
        <v>19449</v>
      </c>
      <c r="E1039" s="150" t="s">
        <v>19707</v>
      </c>
      <c r="F1039" s="150" t="s">
        <v>20565</v>
      </c>
      <c r="G1039" s="150" t="s">
        <v>20566</v>
      </c>
      <c r="H1039" s="150" t="s">
        <v>21698</v>
      </c>
      <c r="I1039" s="150" t="s">
        <v>21979</v>
      </c>
      <c r="J1039" s="150" t="s">
        <v>5534</v>
      </c>
      <c r="K1039" s="150" t="s">
        <v>1485</v>
      </c>
      <c r="L1039" s="150"/>
      <c r="M1039" s="150" t="str" cm="1">
        <f t="array" ref="M1039">LOOKUP(2,1/(C1039:L1039&lt;&gt;""),C1039:L1039)</f>
        <v>Sweet Potato</v>
      </c>
      <c r="N1039" s="150" t="s">
        <v>22006</v>
      </c>
      <c r="O1039" s="150" t="s">
        <v>1485</v>
      </c>
      <c r="P1039" s="150" t="s">
        <v>1485</v>
      </c>
      <c r="Q1039" s="150" t="s">
        <v>1485</v>
      </c>
      <c r="R1039" s="150" t="s">
        <v>1485</v>
      </c>
      <c r="S1039" s="150" t="s">
        <v>22007</v>
      </c>
      <c r="T1039" s="150" t="s">
        <v>1485</v>
      </c>
      <c r="U1039" s="150" t="s">
        <v>5536</v>
      </c>
      <c r="V1039" s="150" t="s">
        <v>22008</v>
      </c>
      <c r="W1039" s="150" t="s">
        <v>1485</v>
      </c>
      <c r="X1039" s="150" t="s">
        <v>1485</v>
      </c>
      <c r="Y1039" s="150" t="s">
        <v>1485</v>
      </c>
      <c r="Z1039" s="150" t="s">
        <v>1485</v>
      </c>
      <c r="AA1039" s="150" t="s">
        <v>1485</v>
      </c>
      <c r="AB1039" s="150" t="s">
        <v>22009</v>
      </c>
      <c r="AC1039" s="150" t="s">
        <v>5534</v>
      </c>
      <c r="AD1039" t="str">
        <f>IFERROR(IF(COUNTIF(C1039:L1039,"Feed Ingredient")&gt;0,INDEX(ani_diet!U:U,MATCH(M1039,ani_diet!E:E,0)),""),"")</f>
        <v>Ipomoea batatas</v>
      </c>
      <c r="AE1039" s="129" t="str">
        <f>IF(IFERROR(IF(MATCH("Feed Ingredient", AOM[[#This Row],[L1]:[L10]],0)&gt;0, TRUE, FALSE), FALSE)=TRUE,IFERROR(VLOOKUP(M1039, ani_diet!D:D, 1, FALSE), "No Match"),FALSE)</f>
        <v>Sweet Potato</v>
      </c>
    </row>
    <row r="1040" spans="1:31" ht="14.5" x14ac:dyDescent="0.35">
      <c r="A1040" s="150" t="s">
        <v>1485</v>
      </c>
      <c r="B1040" s="150" t="s">
        <v>22010</v>
      </c>
      <c r="C1040" s="150" t="s">
        <v>19447</v>
      </c>
      <c r="D1040" s="150" t="s">
        <v>19449</v>
      </c>
      <c r="E1040" s="150" t="s">
        <v>19707</v>
      </c>
      <c r="F1040" s="150" t="s">
        <v>20565</v>
      </c>
      <c r="G1040" s="150" t="s">
        <v>20566</v>
      </c>
      <c r="H1040" s="150" t="s">
        <v>21698</v>
      </c>
      <c r="I1040" s="150" t="s">
        <v>21979</v>
      </c>
      <c r="J1040" s="150" t="s">
        <v>5534</v>
      </c>
      <c r="K1040" s="150" t="s">
        <v>22011</v>
      </c>
      <c r="L1040" s="150"/>
      <c r="M1040" s="150" t="str" cm="1">
        <f t="array" ref="M1040">LOOKUP(2,1/(C1040:L1040&lt;&gt;""),C1040:L1040)</f>
        <v>Sweet Potato Tuber</v>
      </c>
      <c r="N1040" s="150" t="s">
        <v>22012</v>
      </c>
      <c r="O1040" s="150" t="s">
        <v>1485</v>
      </c>
      <c r="P1040" s="150" t="s">
        <v>1485</v>
      </c>
      <c r="Q1040" s="150" t="s">
        <v>1485</v>
      </c>
      <c r="R1040" s="150" t="s">
        <v>1485</v>
      </c>
      <c r="S1040" s="150"/>
      <c r="T1040" s="150" t="s">
        <v>1485</v>
      </c>
      <c r="U1040" s="150" t="s">
        <v>5536</v>
      </c>
      <c r="V1040" s="150"/>
      <c r="W1040" s="150" t="s">
        <v>1485</v>
      </c>
      <c r="X1040" s="150" t="s">
        <v>1485</v>
      </c>
      <c r="Y1040" s="150" t="s">
        <v>1485</v>
      </c>
      <c r="Z1040" s="150" t="s">
        <v>1485</v>
      </c>
      <c r="AA1040" s="150" t="s">
        <v>1485</v>
      </c>
      <c r="AB1040" s="150" t="s">
        <v>22009</v>
      </c>
      <c r="AC1040" s="150" t="s">
        <v>5534</v>
      </c>
      <c r="AD1040" t="str">
        <f>IFERROR(IF(COUNTIF(C1040:L1040,"Feed Ingredient")&gt;0,INDEX(ani_diet!U:U,MATCH(M1040,ani_diet!E:E,0)),""),"")</f>
        <v/>
      </c>
      <c r="AE1040" s="129" t="str">
        <f>IF(IFERROR(IF(MATCH("Feed Ingredient", AOM[[#This Row],[L1]:[L10]],0)&gt;0, TRUE, FALSE), FALSE)=TRUE,IFERROR(VLOOKUP(M1040, ani_diet!D:D, 1, FALSE), "No Match"),FALSE)</f>
        <v>No Match</v>
      </c>
    </row>
    <row r="1041" spans="1:31" ht="14.5" x14ac:dyDescent="0.35">
      <c r="A1041" s="150" t="s">
        <v>1485</v>
      </c>
      <c r="B1041" s="150" t="s">
        <v>22013</v>
      </c>
      <c r="C1041" s="150" t="s">
        <v>19447</v>
      </c>
      <c r="D1041" s="150" t="s">
        <v>19449</v>
      </c>
      <c r="E1041" s="150" t="s">
        <v>19707</v>
      </c>
      <c r="F1041" s="150" t="s">
        <v>20565</v>
      </c>
      <c r="G1041" s="150" t="s">
        <v>20566</v>
      </c>
      <c r="H1041" s="150" t="s">
        <v>21698</v>
      </c>
      <c r="I1041" s="150" t="s">
        <v>22014</v>
      </c>
      <c r="J1041" s="150" t="s">
        <v>22015</v>
      </c>
      <c r="K1041" s="150" t="s">
        <v>22016</v>
      </c>
      <c r="L1041" s="150"/>
      <c r="M1041" s="150" t="str" cm="1">
        <f t="array" ref="M1041">LOOKUP(2,1/(C1041:L1041&lt;&gt;""),C1041:L1041)</f>
        <v>Black Cumin Ground</v>
      </c>
      <c r="N1041" s="150" t="s">
        <v>22017</v>
      </c>
      <c r="O1041" s="150" t="s">
        <v>1485</v>
      </c>
      <c r="P1041" s="150" t="s">
        <v>1485</v>
      </c>
      <c r="Q1041" s="150" t="s">
        <v>1485</v>
      </c>
      <c r="R1041" s="150" t="s">
        <v>1485</v>
      </c>
      <c r="S1041" s="150" t="s">
        <v>1485</v>
      </c>
      <c r="T1041" s="150" t="s">
        <v>1485</v>
      </c>
      <c r="U1041" s="150" t="s">
        <v>22018</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
      </c>
      <c r="AE1041" s="129" t="str">
        <f>IF(IFERROR(IF(MATCH("Feed Ingredient", AOM[[#This Row],[L1]:[L10]],0)&gt;0, TRUE, FALSE), FALSE)=TRUE,IFERROR(VLOOKUP(M1041, ani_diet!D:D, 1, FALSE), "No Match"),FALSE)</f>
        <v>No Match</v>
      </c>
    </row>
    <row r="1042" spans="1:31" ht="14.5" x14ac:dyDescent="0.35">
      <c r="A1042" s="150" t="s">
        <v>1485</v>
      </c>
      <c r="B1042" s="150" t="s">
        <v>22019</v>
      </c>
      <c r="C1042" s="150" t="s">
        <v>19447</v>
      </c>
      <c r="D1042" s="150" t="s">
        <v>19449</v>
      </c>
      <c r="E1042" s="150" t="s">
        <v>19707</v>
      </c>
      <c r="F1042" s="150" t="s">
        <v>20565</v>
      </c>
      <c r="G1042" s="150" t="s">
        <v>20566</v>
      </c>
      <c r="H1042" s="150" t="s">
        <v>21698</v>
      </c>
      <c r="I1042" s="150" t="s">
        <v>22014</v>
      </c>
      <c r="J1042" s="150" t="s">
        <v>22015</v>
      </c>
      <c r="K1042" s="150" t="s">
        <v>22020</v>
      </c>
      <c r="L1042" s="150"/>
      <c r="M1042" s="150" t="str" cm="1">
        <f t="array" ref="M1042">LOOKUP(2,1/(C1042:L1042&lt;&gt;""),C1042:L1042)</f>
        <v>Black Cumin Seed</v>
      </c>
      <c r="N1042" s="150" t="s">
        <v>1485</v>
      </c>
      <c r="O1042" s="150" t="s">
        <v>1485</v>
      </c>
      <c r="P1042" s="150" t="s">
        <v>1485</v>
      </c>
      <c r="Q1042" s="150" t="s">
        <v>1485</v>
      </c>
      <c r="R1042" s="150" t="s">
        <v>1485</v>
      </c>
      <c r="S1042" s="150" t="s">
        <v>1485</v>
      </c>
      <c r="T1042" s="150" t="s">
        <v>1485</v>
      </c>
      <c r="U1042" s="150" t="s">
        <v>22018</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Nigella sativa Seed</v>
      </c>
      <c r="AE1042" s="129" t="str">
        <f>IF(IFERROR(IF(MATCH("Feed Ingredient", AOM[[#This Row],[L1]:[L10]],0)&gt;0, TRUE, FALSE), FALSE)=TRUE,IFERROR(VLOOKUP(M1042, ani_diet!D:D, 1, FALSE), "No Match"),FALSE)</f>
        <v>Black Cumin Seed</v>
      </c>
    </row>
    <row r="1043" spans="1:31" ht="14.5" x14ac:dyDescent="0.35">
      <c r="A1043" s="150" t="s">
        <v>1485</v>
      </c>
      <c r="B1043" s="150" t="s">
        <v>22021</v>
      </c>
      <c r="C1043" s="150" t="s">
        <v>19447</v>
      </c>
      <c r="D1043" s="150" t="s">
        <v>19449</v>
      </c>
      <c r="E1043" s="150" t="s">
        <v>19707</v>
      </c>
      <c r="F1043" s="150" t="s">
        <v>20565</v>
      </c>
      <c r="G1043" s="150" t="s">
        <v>20566</v>
      </c>
      <c r="H1043" s="150" t="s">
        <v>21698</v>
      </c>
      <c r="I1043" s="150" t="s">
        <v>22014</v>
      </c>
      <c r="J1043" s="150" t="s">
        <v>22015</v>
      </c>
      <c r="K1043" s="150" t="s">
        <v>22020</v>
      </c>
      <c r="L1043" s="150" t="s">
        <v>22022</v>
      </c>
      <c r="M1043" s="150" t="str" cm="1">
        <f t="array" ref="M1043">LOOKUP(2,1/(C1043:L1043&lt;&gt;""),C1043:L1043)</f>
        <v>Black Cumin Seed Ground</v>
      </c>
      <c r="N1043" s="150" t="s">
        <v>22023</v>
      </c>
      <c r="O1043" s="150" t="s">
        <v>1485</v>
      </c>
      <c r="P1043" s="150" t="s">
        <v>1485</v>
      </c>
      <c r="Q1043" s="150" t="s">
        <v>1485</v>
      </c>
      <c r="R1043" s="150" t="s">
        <v>1485</v>
      </c>
      <c r="S1043" s="150" t="s">
        <v>1485</v>
      </c>
      <c r="T1043" s="150" t="s">
        <v>1485</v>
      </c>
      <c r="U1043" s="150" t="s">
        <v>22018</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Nigella sativa Seed</v>
      </c>
      <c r="AE1043" s="129" t="str">
        <f>IF(IFERROR(IF(MATCH("Feed Ingredient", AOM[[#This Row],[L1]:[L10]],0)&gt;0, TRUE, FALSE), FALSE)=TRUE,IFERROR(VLOOKUP(M1043, ani_diet!D:D, 1, FALSE), "No Match"),FALSE)</f>
        <v>No Match</v>
      </c>
    </row>
    <row r="1044" spans="1:31" ht="14.5" x14ac:dyDescent="0.35">
      <c r="A1044" s="150" t="s">
        <v>1485</v>
      </c>
      <c r="B1044" s="150" t="s">
        <v>22024</v>
      </c>
      <c r="C1044" s="150" t="s">
        <v>19447</v>
      </c>
      <c r="D1044" s="150" t="s">
        <v>19449</v>
      </c>
      <c r="E1044" s="150" t="s">
        <v>19707</v>
      </c>
      <c r="F1044" s="150" t="s">
        <v>20565</v>
      </c>
      <c r="G1044" s="150" t="s">
        <v>20566</v>
      </c>
      <c r="H1044" s="150" t="s">
        <v>21698</v>
      </c>
      <c r="I1044" s="150" t="s">
        <v>22014</v>
      </c>
      <c r="J1044" s="150" t="s">
        <v>13793</v>
      </c>
      <c r="K1044" s="150" t="s">
        <v>22025</v>
      </c>
      <c r="L1044" s="150" t="s">
        <v>22026</v>
      </c>
      <c r="M1044" s="150" t="str" cm="1">
        <f t="array" ref="M1044">LOOKUP(2,1/(C1044:L1044&lt;&gt;""),C1044:L1044)</f>
        <v>Lippia javanica Leaves Cake Dried Ground</v>
      </c>
      <c r="N1044" s="150" t="s">
        <v>22027</v>
      </c>
      <c r="O1044" s="150" t="s">
        <v>1485</v>
      </c>
      <c r="P1044" s="150" t="s">
        <v>1485</v>
      </c>
      <c r="Q1044" s="150" t="s">
        <v>1485</v>
      </c>
      <c r="R1044" s="150" t="s">
        <v>1485</v>
      </c>
      <c r="S1044" s="150" t="s">
        <v>1485</v>
      </c>
      <c r="T1044" s="150" t="s">
        <v>1485</v>
      </c>
      <c r="U1044" s="150" t="s">
        <v>13793</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Lippia javanica Leaves Cake</v>
      </c>
      <c r="AE1044" s="129" t="str">
        <f>IF(IFERROR(IF(MATCH("Feed Ingredient", AOM[[#This Row],[L1]:[L10]],0)&gt;0, TRUE, FALSE), FALSE)=TRUE,IFERROR(VLOOKUP(M1044, ani_diet!D:D, 1, FALSE), "No Match"),FALSE)</f>
        <v>No Match</v>
      </c>
    </row>
    <row r="1045" spans="1:31" ht="14.5" x14ac:dyDescent="0.35">
      <c r="A1045" s="150" t="s">
        <v>1485</v>
      </c>
      <c r="B1045" s="150" t="s">
        <v>22028</v>
      </c>
      <c r="C1045" s="150" t="s">
        <v>19447</v>
      </c>
      <c r="D1045" s="150" t="s">
        <v>19449</v>
      </c>
      <c r="E1045" s="150" t="s">
        <v>19707</v>
      </c>
      <c r="F1045" s="150" t="s">
        <v>20565</v>
      </c>
      <c r="G1045" s="150" t="s">
        <v>20566</v>
      </c>
      <c r="H1045" s="150" t="s">
        <v>21698</v>
      </c>
      <c r="I1045" s="150" t="s">
        <v>22014</v>
      </c>
      <c r="J1045" s="150" t="s">
        <v>13793</v>
      </c>
      <c r="K1045" s="150" t="s">
        <v>22025</v>
      </c>
      <c r="L1045" s="150"/>
      <c r="M1045" s="150" t="str" cm="1">
        <f t="array" ref="M1045">LOOKUP(2,1/(C1045:L1045&lt;&gt;""),C1045:L1045)</f>
        <v>Lippia javanica Leaves</v>
      </c>
      <c r="N1045" s="150" t="s">
        <v>1485</v>
      </c>
      <c r="O1045" s="150" t="s">
        <v>1485</v>
      </c>
      <c r="P1045" s="150" t="s">
        <v>1485</v>
      </c>
      <c r="Q1045" s="150" t="s">
        <v>1485</v>
      </c>
      <c r="R1045" s="150" t="s">
        <v>1485</v>
      </c>
      <c r="S1045" s="150" t="s">
        <v>1485</v>
      </c>
      <c r="T1045" s="150" t="s">
        <v>1485</v>
      </c>
      <c r="U1045" s="150" t="s">
        <v>13793</v>
      </c>
      <c r="V1045" s="150" t="s">
        <v>1485</v>
      </c>
      <c r="W1045" s="150" t="s">
        <v>1485</v>
      </c>
      <c r="X1045" s="150" t="s">
        <v>1485</v>
      </c>
      <c r="Y1045" s="150" t="s">
        <v>1485</v>
      </c>
      <c r="Z1045" s="150" t="s">
        <v>1485</v>
      </c>
      <c r="AA1045" s="150" t="s">
        <v>1485</v>
      </c>
      <c r="AB1045" s="150" t="s">
        <v>1485</v>
      </c>
      <c r="AC1045" s="150" t="s">
        <v>1485</v>
      </c>
      <c r="AD1045" t="str">
        <f>IFERROR(IF(COUNTIF(C1045:L1045,"Feed Ingredient")&gt;0,INDEX(ani_diet!U:U,MATCH(M1045,ani_diet!E:E,0)),""),"")</f>
        <v/>
      </c>
      <c r="AE1045" s="129" t="str">
        <f>IF(IFERROR(IF(MATCH("Feed Ingredient", AOM[[#This Row],[L1]:[L10]],0)&gt;0, TRUE, FALSE), FALSE)=TRUE,IFERROR(VLOOKUP(M1045, ani_diet!D:D, 1, FALSE), "No Match"),FALSE)</f>
        <v>No Match</v>
      </c>
    </row>
    <row r="1046" spans="1:31" ht="14.5" x14ac:dyDescent="0.35">
      <c r="A1046" s="150" t="s">
        <v>1485</v>
      </c>
      <c r="B1046" s="150" t="s">
        <v>22029</v>
      </c>
      <c r="C1046" s="150" t="s">
        <v>19447</v>
      </c>
      <c r="D1046" s="150" t="s">
        <v>19449</v>
      </c>
      <c r="E1046" s="150" t="s">
        <v>19707</v>
      </c>
      <c r="F1046" s="150" t="s">
        <v>20565</v>
      </c>
      <c r="G1046" s="150" t="s">
        <v>20566</v>
      </c>
      <c r="H1046" s="150" t="s">
        <v>21698</v>
      </c>
      <c r="I1046" s="150" t="s">
        <v>22014</v>
      </c>
      <c r="J1046" s="150" t="s">
        <v>13793</v>
      </c>
      <c r="K1046" s="150"/>
      <c r="L1046" s="150"/>
      <c r="M1046" s="150" t="str" cm="1">
        <f t="array" ref="M1046">LOOKUP(2,1/(C1046:L1046&lt;&gt;""),C1046:L1046)</f>
        <v>Lippia javanica</v>
      </c>
      <c r="N1046" s="150" t="s">
        <v>1485</v>
      </c>
      <c r="O1046" s="150" t="s">
        <v>1485</v>
      </c>
      <c r="P1046" s="150" t="s">
        <v>1485</v>
      </c>
      <c r="Q1046" s="150" t="s">
        <v>1485</v>
      </c>
      <c r="R1046" s="150" t="s">
        <v>1485</v>
      </c>
      <c r="S1046" s="150" t="s">
        <v>1485</v>
      </c>
      <c r="T1046" s="150" t="s">
        <v>1485</v>
      </c>
      <c r="U1046" s="150" t="s">
        <v>13793</v>
      </c>
      <c r="V1046" s="150" t="s">
        <v>1485</v>
      </c>
      <c r="W1046" s="150" t="s">
        <v>1485</v>
      </c>
      <c r="X1046" s="150" t="s">
        <v>1485</v>
      </c>
      <c r="Y1046" s="150" t="s">
        <v>1485</v>
      </c>
      <c r="Z1046" s="150" t="s">
        <v>1485</v>
      </c>
      <c r="AA1046" s="150" t="s">
        <v>1485</v>
      </c>
      <c r="AB1046" s="150" t="s">
        <v>1485</v>
      </c>
      <c r="AC1046" s="150" t="s">
        <v>1485</v>
      </c>
      <c r="AD1046" t="str">
        <f>IFERROR(IF(COUNTIF(C1046:L1046,"Feed Ingredient")&gt;0,INDEX(ani_diet!U:U,MATCH(M1046,ani_diet!E:E,0)),""),"")</f>
        <v/>
      </c>
      <c r="AE1046" s="129" t="str">
        <f>IF(IFERROR(IF(MATCH("Feed Ingredient", AOM[[#This Row],[L1]:[L10]],0)&gt;0, TRUE, FALSE), FALSE)=TRUE,IFERROR(VLOOKUP(M1046, ani_diet!D:D, 1, FALSE), "No Match"),FALSE)</f>
        <v>No Match</v>
      </c>
    </row>
    <row r="1047" spans="1:31" ht="14.5" x14ac:dyDescent="0.35">
      <c r="A1047" s="150" t="s">
        <v>1485</v>
      </c>
      <c r="B1047" s="150" t="s">
        <v>22030</v>
      </c>
      <c r="C1047" s="150" t="s">
        <v>19447</v>
      </c>
      <c r="D1047" s="150" t="s">
        <v>19449</v>
      </c>
      <c r="E1047" s="150" t="s">
        <v>19707</v>
      </c>
      <c r="F1047" s="150" t="s">
        <v>20565</v>
      </c>
      <c r="G1047" s="150" t="s">
        <v>20566</v>
      </c>
      <c r="H1047" s="150" t="s">
        <v>21698</v>
      </c>
      <c r="I1047" s="150" t="s">
        <v>22014</v>
      </c>
      <c r="J1047" s="150" t="s">
        <v>22031</v>
      </c>
      <c r="K1047" s="150" t="s">
        <v>22032</v>
      </c>
      <c r="L1047" s="150"/>
      <c r="M1047" s="150" t="str" cm="1">
        <f t="array" ref="M1047">LOOKUP(2,1/(C1047:L1047&lt;&gt;""),C1047:L1047)</f>
        <v>Rosemary Oil</v>
      </c>
      <c r="N1047" s="150" t="s">
        <v>1485</v>
      </c>
      <c r="O1047" s="150" t="s">
        <v>1485</v>
      </c>
      <c r="P1047" s="150" t="s">
        <v>1485</v>
      </c>
      <c r="Q1047" s="150" t="s">
        <v>1485</v>
      </c>
      <c r="R1047" s="150" t="s">
        <v>1485</v>
      </c>
      <c r="S1047" s="150" t="s">
        <v>1485</v>
      </c>
      <c r="T1047" s="150" t="s">
        <v>1485</v>
      </c>
      <c r="U1047" s="150" t="s">
        <v>13893</v>
      </c>
      <c r="V1047" s="150" t="s">
        <v>1485</v>
      </c>
      <c r="W1047" s="150" t="s">
        <v>1485</v>
      </c>
      <c r="X1047" s="150" t="s">
        <v>1485</v>
      </c>
      <c r="Y1047" s="150" t="s">
        <v>1485</v>
      </c>
      <c r="Z1047" s="150" t="s">
        <v>1485</v>
      </c>
      <c r="AA1047" s="150" t="s">
        <v>1485</v>
      </c>
      <c r="AB1047" s="150" t="s">
        <v>1485</v>
      </c>
      <c r="AC1047" s="150" t="s">
        <v>1485</v>
      </c>
      <c r="AD1047" t="str">
        <f>IFERROR(IF(COUNTIF(C1047:L1047,"Feed Ingredient")&gt;0,INDEX(ani_diet!U:U,MATCH(M1047,ani_diet!E:E,0)),""),"")</f>
        <v>Rosmarinus officinalis Oil</v>
      </c>
      <c r="AE1047" s="129" t="str">
        <f>IF(IFERROR(IF(MATCH("Feed Ingredient", AOM[[#This Row],[L1]:[L10]],0)&gt;0, TRUE, FALSE), FALSE)=TRUE,IFERROR(VLOOKUP(M1047, ani_diet!D:D, 1, FALSE), "No Match"),FALSE)</f>
        <v>Rosemary Oil</v>
      </c>
    </row>
    <row r="1048" spans="1:31" ht="14.5" x14ac:dyDescent="0.35">
      <c r="A1048" s="150" t="s">
        <v>1485</v>
      </c>
      <c r="B1048" s="150" t="s">
        <v>22033</v>
      </c>
      <c r="C1048" s="150" t="s">
        <v>19447</v>
      </c>
      <c r="D1048" s="150" t="s">
        <v>19449</v>
      </c>
      <c r="E1048" s="150" t="s">
        <v>19707</v>
      </c>
      <c r="F1048" s="150" t="s">
        <v>20565</v>
      </c>
      <c r="G1048" s="150" t="s">
        <v>20566</v>
      </c>
      <c r="H1048" s="150" t="s">
        <v>21698</v>
      </c>
      <c r="I1048" s="150" t="s">
        <v>22014</v>
      </c>
      <c r="J1048" s="150" t="s">
        <v>22031</v>
      </c>
      <c r="K1048" s="150" t="s">
        <v>22034</v>
      </c>
      <c r="L1048" s="150"/>
      <c r="M1048" s="150" t="str" cm="1">
        <f t="array" ref="M1048">LOOKUP(2,1/(C1048:L1048&lt;&gt;""),C1048:L1048)</f>
        <v>Rosemary Leaves</v>
      </c>
      <c r="N1048" s="150" t="s">
        <v>1485</v>
      </c>
      <c r="O1048" s="150" t="s">
        <v>1485</v>
      </c>
      <c r="P1048" s="150" t="s">
        <v>1485</v>
      </c>
      <c r="Q1048" s="150" t="s">
        <v>1485</v>
      </c>
      <c r="R1048" s="150" t="s">
        <v>1485</v>
      </c>
      <c r="S1048" s="150" t="s">
        <v>1485</v>
      </c>
      <c r="T1048" s="150" t="s">
        <v>1485</v>
      </c>
      <c r="U1048" s="150" t="s">
        <v>13893</v>
      </c>
      <c r="V1048" s="150" t="s">
        <v>1485</v>
      </c>
      <c r="W1048" s="150" t="s">
        <v>1485</v>
      </c>
      <c r="X1048" s="150" t="s">
        <v>1485</v>
      </c>
      <c r="Y1048" s="150" t="s">
        <v>1485</v>
      </c>
      <c r="Z1048" s="150" t="s">
        <v>1485</v>
      </c>
      <c r="AA1048" s="150" t="s">
        <v>1485</v>
      </c>
      <c r="AB1048" s="150" t="s">
        <v>1485</v>
      </c>
      <c r="AC1048" s="150" t="s">
        <v>1485</v>
      </c>
      <c r="AD1048" t="str">
        <f>IFERROR(IF(COUNTIF(C1048:L1048,"Feed Ingredient")&gt;0,INDEX(ani_diet!U:U,MATCH(M1048,ani_diet!E:E,0)),""),"")</f>
        <v>Rosmarinus officinalis Leaves</v>
      </c>
      <c r="AE1048" s="129" t="str">
        <f>IF(IFERROR(IF(MATCH("Feed Ingredient", AOM[[#This Row],[L1]:[L10]],0)&gt;0, TRUE, FALSE), FALSE)=TRUE,IFERROR(VLOOKUP(M1048, ani_diet!D:D, 1, FALSE), "No Match"),FALSE)</f>
        <v>Rosemary Leaves</v>
      </c>
    </row>
    <row r="1049" spans="1:31" ht="14.5" x14ac:dyDescent="0.35">
      <c r="A1049" s="150" t="s">
        <v>1485</v>
      </c>
      <c r="B1049" s="150" t="s">
        <v>22035</v>
      </c>
      <c r="C1049" s="150" t="s">
        <v>19447</v>
      </c>
      <c r="D1049" s="150" t="s">
        <v>19449</v>
      </c>
      <c r="E1049" s="150" t="s">
        <v>19707</v>
      </c>
      <c r="F1049" s="150" t="s">
        <v>20565</v>
      </c>
      <c r="G1049" s="150" t="s">
        <v>20566</v>
      </c>
      <c r="H1049" s="150" t="s">
        <v>21698</v>
      </c>
      <c r="I1049" s="150" t="s">
        <v>22014</v>
      </c>
      <c r="J1049" s="150" t="s">
        <v>5480</v>
      </c>
      <c r="K1049" s="150"/>
      <c r="L1049" s="150"/>
      <c r="M1049" s="150" t="str" cm="1">
        <f t="array" ref="M1049">LOOKUP(2,1/(C1049:L1049&lt;&gt;""),C1049:L1049)</f>
        <v>Turmeric</v>
      </c>
      <c r="N1049" s="150" t="s">
        <v>1485</v>
      </c>
      <c r="O1049" s="150" t="s">
        <v>1485</v>
      </c>
      <c r="P1049" s="150" t="s">
        <v>1485</v>
      </c>
      <c r="Q1049" s="150" t="s">
        <v>1485</v>
      </c>
      <c r="R1049" s="150" t="s">
        <v>1485</v>
      </c>
      <c r="S1049" s="150" t="s">
        <v>1485</v>
      </c>
      <c r="T1049" s="150" t="s">
        <v>1485</v>
      </c>
      <c r="U1049" s="150" t="s">
        <v>5482</v>
      </c>
      <c r="V1049" s="150" t="s">
        <v>1485</v>
      </c>
      <c r="W1049" s="150" t="s">
        <v>1485</v>
      </c>
      <c r="X1049" s="150" t="s">
        <v>1485</v>
      </c>
      <c r="Y1049" s="150" t="s">
        <v>1485</v>
      </c>
      <c r="Z1049" s="150" t="s">
        <v>1485</v>
      </c>
      <c r="AA1049" s="150" t="s">
        <v>1485</v>
      </c>
      <c r="AB1049" s="150" t="s">
        <v>1485</v>
      </c>
      <c r="AC1049" s="150" t="s">
        <v>1485</v>
      </c>
      <c r="AD1049" t="str">
        <f>IFERROR(IF(COUNTIF(C1049:L1049,"Feed Ingredient")&gt;0,INDEX(ani_diet!U:U,MATCH(M1049,ani_diet!E:E,0)),""),"")</f>
        <v>Curcuma longa</v>
      </c>
      <c r="AE1049" s="129" t="str">
        <f>IF(IFERROR(IF(MATCH("Feed Ingredient", AOM[[#This Row],[L1]:[L10]],0)&gt;0, TRUE, FALSE), FALSE)=TRUE,IFERROR(VLOOKUP(M1049, ani_diet!D:D, 1, FALSE), "No Match"),FALSE)</f>
        <v>Turmeric</v>
      </c>
    </row>
    <row r="1050" spans="1:31" ht="14.5" x14ac:dyDescent="0.35">
      <c r="A1050" s="150" t="s">
        <v>1485</v>
      </c>
      <c r="B1050" s="150" t="s">
        <v>22036</v>
      </c>
      <c r="C1050" s="150" t="s">
        <v>19447</v>
      </c>
      <c r="D1050" s="150" t="s">
        <v>19449</v>
      </c>
      <c r="E1050" s="150" t="s">
        <v>19707</v>
      </c>
      <c r="F1050" s="150" t="s">
        <v>20565</v>
      </c>
      <c r="G1050" s="150" t="s">
        <v>20566</v>
      </c>
      <c r="H1050" s="150" t="s">
        <v>21698</v>
      </c>
      <c r="I1050" s="150" t="s">
        <v>22037</v>
      </c>
      <c r="J1050" s="150" t="s">
        <v>22038</v>
      </c>
      <c r="K1050" s="150"/>
      <c r="L1050" s="150"/>
      <c r="M1050" s="150" t="str" cm="1">
        <f t="array" ref="M1050">LOOKUP(2,1/(C1050:L1050&lt;&gt;""),C1050:L1050)</f>
        <v>Brassica oleracea spp.</v>
      </c>
      <c r="N1050" s="150" t="s">
        <v>1485</v>
      </c>
      <c r="O1050" s="150" t="s">
        <v>1485</v>
      </c>
      <c r="P1050" s="150" t="s">
        <v>1485</v>
      </c>
      <c r="Q1050" s="150" t="s">
        <v>1485</v>
      </c>
      <c r="R1050" s="150" t="s">
        <v>1485</v>
      </c>
      <c r="S1050" s="150" t="s">
        <v>1485</v>
      </c>
      <c r="T1050" s="150" t="s">
        <v>1485</v>
      </c>
      <c r="U1050" s="150" t="s">
        <v>5618</v>
      </c>
      <c r="V1050" s="150" t="s">
        <v>1485</v>
      </c>
      <c r="W1050" s="150" t="s">
        <v>1485</v>
      </c>
      <c r="X1050" s="150" t="s">
        <v>1485</v>
      </c>
      <c r="Y1050" s="150" t="s">
        <v>1485</v>
      </c>
      <c r="Z1050" s="150" t="s">
        <v>1485</v>
      </c>
      <c r="AA1050" s="150" t="s">
        <v>1485</v>
      </c>
      <c r="AB1050" s="150" t="s">
        <v>1485</v>
      </c>
      <c r="AC1050" s="150" t="s">
        <v>21677</v>
      </c>
      <c r="AD1050" t="str">
        <f>IFERROR(IF(COUNTIF(C1050:L1050,"Feed Ingredient")&gt;0,INDEX(ani_diet!U:U,MATCH(M1050,ani_diet!E:E,0)),""),"")</f>
        <v>Brassica oleracea sp.</v>
      </c>
      <c r="AE1050" s="129" t="str">
        <f>IF(IFERROR(IF(MATCH("Feed Ingredient", AOM[[#This Row],[L1]:[L10]],0)&gt;0, TRUE, FALSE), FALSE)=TRUE,IFERROR(VLOOKUP(M1050, ani_diet!D:D, 1, FALSE), "No Match"),FALSE)</f>
        <v>Brassica oleracea spp.</v>
      </c>
    </row>
    <row r="1051" spans="1:31" ht="14.5" x14ac:dyDescent="0.35">
      <c r="A1051" s="150" t="s">
        <v>1485</v>
      </c>
      <c r="B1051" s="150" t="s">
        <v>22039</v>
      </c>
      <c r="C1051" s="150" t="s">
        <v>19447</v>
      </c>
      <c r="D1051" s="150" t="s">
        <v>19449</v>
      </c>
      <c r="E1051" s="150" t="s">
        <v>19707</v>
      </c>
      <c r="F1051" s="150" t="s">
        <v>20565</v>
      </c>
      <c r="G1051" s="150" t="s">
        <v>20566</v>
      </c>
      <c r="H1051" s="150" t="s">
        <v>21698</v>
      </c>
      <c r="I1051" s="150" t="s">
        <v>22037</v>
      </c>
      <c r="J1051" s="150" t="s">
        <v>5709</v>
      </c>
      <c r="K1051" s="150" t="s">
        <v>22040</v>
      </c>
      <c r="L1051" s="150" t="s">
        <v>22041</v>
      </c>
      <c r="M1051" s="150" t="str" cm="1">
        <f t="array" ref="M1051">LOOKUP(2,1/(C1051:L1051&lt;&gt;""),C1051:L1051)</f>
        <v>Fluted Pumpkin Leaves Extract</v>
      </c>
      <c r="N1051" s="150" t="s">
        <v>1485</v>
      </c>
      <c r="O1051" s="150" t="s">
        <v>1485</v>
      </c>
      <c r="P1051" s="150" t="s">
        <v>1485</v>
      </c>
      <c r="Q1051" s="150" t="s">
        <v>1485</v>
      </c>
      <c r="R1051" s="150" t="s">
        <v>1485</v>
      </c>
      <c r="S1051" s="150" t="s">
        <v>1485</v>
      </c>
      <c r="T1051" s="150" t="s">
        <v>1485</v>
      </c>
      <c r="U1051" s="150" t="s">
        <v>5711</v>
      </c>
      <c r="V1051" s="150" t="s">
        <v>1485</v>
      </c>
      <c r="W1051" s="150" t="s">
        <v>1485</v>
      </c>
      <c r="X1051" s="150" t="s">
        <v>1485</v>
      </c>
      <c r="Y1051" s="150" t="s">
        <v>1485</v>
      </c>
      <c r="Z1051" s="150" t="s">
        <v>1485</v>
      </c>
      <c r="AA1051" s="150" t="s">
        <v>1485</v>
      </c>
      <c r="AB1051" s="150" t="s">
        <v>1485</v>
      </c>
      <c r="AC1051" s="150" t="s">
        <v>21677</v>
      </c>
      <c r="AD1051" t="str">
        <f>IFERROR(IF(COUNTIF(C1051:L1051,"Feed Ingredient")&gt;0,INDEX(ani_diet!U:U,MATCH(M1051,ani_diet!E:E,0)),""),"")</f>
        <v>Telfairia occidentalis Leaves Extract</v>
      </c>
      <c r="AE1051" s="129" t="str">
        <f>IF(IFERROR(IF(MATCH("Feed Ingredient", AOM[[#This Row],[L1]:[L10]],0)&gt;0, TRUE, FALSE), FALSE)=TRUE,IFERROR(VLOOKUP(M1051, ani_diet!D:D, 1, FALSE), "No Match"),FALSE)</f>
        <v>Fluted Pumpkin Leaves Extract</v>
      </c>
    </row>
    <row r="1052" spans="1:31" ht="14.5" x14ac:dyDescent="0.35">
      <c r="A1052" s="150" t="s">
        <v>1485</v>
      </c>
      <c r="B1052" s="150" t="s">
        <v>22042</v>
      </c>
      <c r="C1052" s="150" t="s">
        <v>19447</v>
      </c>
      <c r="D1052" s="150" t="s">
        <v>19449</v>
      </c>
      <c r="E1052" s="150" t="s">
        <v>19707</v>
      </c>
      <c r="F1052" s="150" t="s">
        <v>20565</v>
      </c>
      <c r="G1052" s="150" t="s">
        <v>20566</v>
      </c>
      <c r="H1052" s="150" t="s">
        <v>21698</v>
      </c>
      <c r="I1052" s="150" t="s">
        <v>22037</v>
      </c>
      <c r="J1052" s="150" t="s">
        <v>5709</v>
      </c>
      <c r="K1052" s="150" t="s">
        <v>22040</v>
      </c>
      <c r="L1052" s="150" t="s">
        <v>22043</v>
      </c>
      <c r="M1052" s="150" t="str" cm="1">
        <f t="array" ref="M1052">LOOKUP(2,1/(C1052:L1052&lt;&gt;""),C1052:L1052)</f>
        <v>Fluted Pumpkin Leaves Ground</v>
      </c>
      <c r="N1052" s="150" t="s">
        <v>22044</v>
      </c>
      <c r="O1052" s="150" t="s">
        <v>1485</v>
      </c>
      <c r="P1052" s="150" t="s">
        <v>1485</v>
      </c>
      <c r="Q1052" s="150" t="s">
        <v>1485</v>
      </c>
      <c r="R1052" s="150" t="s">
        <v>1485</v>
      </c>
      <c r="S1052" s="150" t="s">
        <v>1485</v>
      </c>
      <c r="T1052" s="150" t="s">
        <v>1485</v>
      </c>
      <c r="U1052" s="150" t="s">
        <v>5711</v>
      </c>
      <c r="V1052" s="150" t="s">
        <v>1485</v>
      </c>
      <c r="W1052" s="150" t="s">
        <v>1485</v>
      </c>
      <c r="X1052" s="150" t="s">
        <v>1485</v>
      </c>
      <c r="Y1052" s="150" t="s">
        <v>1485</v>
      </c>
      <c r="Z1052" s="150" t="s">
        <v>1485</v>
      </c>
      <c r="AA1052" s="150" t="s">
        <v>1485</v>
      </c>
      <c r="AB1052" s="150" t="s">
        <v>1485</v>
      </c>
      <c r="AC1052" s="150" t="s">
        <v>21677</v>
      </c>
      <c r="AD1052" t="str">
        <f>IFERROR(IF(COUNTIF(C1052:L1052,"Feed Ingredient")&gt;0,INDEX(ani_diet!U:U,MATCH(M1052,ani_diet!E:E,0)),""),"")</f>
        <v>Telfairia occidentalis Leaves</v>
      </c>
      <c r="AE1052" s="129" t="str">
        <f>IF(IFERROR(IF(MATCH("Feed Ingredient", AOM[[#This Row],[L1]:[L10]],0)&gt;0, TRUE, FALSE), FALSE)=TRUE,IFERROR(VLOOKUP(M1052, ani_diet!D:D, 1, FALSE), "No Match"),FALSE)</f>
        <v>No Match</v>
      </c>
    </row>
    <row r="1053" spans="1:31" ht="14.5" x14ac:dyDescent="0.35">
      <c r="A1053" s="150" t="s">
        <v>1485</v>
      </c>
      <c r="B1053" s="150" t="s">
        <v>22045</v>
      </c>
      <c r="C1053" s="150" t="s">
        <v>19447</v>
      </c>
      <c r="D1053" s="150" t="s">
        <v>19449</v>
      </c>
      <c r="E1053" s="150" t="s">
        <v>19707</v>
      </c>
      <c r="F1053" s="150" t="s">
        <v>20565</v>
      </c>
      <c r="G1053" s="150" t="s">
        <v>20566</v>
      </c>
      <c r="H1053" s="150" t="s">
        <v>21698</v>
      </c>
      <c r="I1053" s="150" t="s">
        <v>22037</v>
      </c>
      <c r="J1053" s="150" t="s">
        <v>5709</v>
      </c>
      <c r="K1053" s="150" t="s">
        <v>22040</v>
      </c>
      <c r="L1053" s="150" t="s">
        <v>22046</v>
      </c>
      <c r="M1053" s="150" t="str" cm="1">
        <f t="array" ref="M1053">LOOKUP(2,1/(C1053:L1053&lt;&gt;""),C1053:L1053)</f>
        <v>Fluted Pumpkin Leaves Dried Ground</v>
      </c>
      <c r="N1053" s="150" t="s">
        <v>22047</v>
      </c>
      <c r="O1053" s="150" t="s">
        <v>1485</v>
      </c>
      <c r="P1053" s="150" t="s">
        <v>1485</v>
      </c>
      <c r="Q1053" s="150" t="s">
        <v>1485</v>
      </c>
      <c r="R1053" s="150" t="s">
        <v>1485</v>
      </c>
      <c r="S1053" s="150" t="s">
        <v>1485</v>
      </c>
      <c r="T1053" s="150" t="s">
        <v>1485</v>
      </c>
      <c r="U1053" s="150" t="s">
        <v>5711</v>
      </c>
      <c r="V1053" s="150" t="s">
        <v>1485</v>
      </c>
      <c r="W1053" s="150" t="s">
        <v>1485</v>
      </c>
      <c r="X1053" s="150" t="s">
        <v>1485</v>
      </c>
      <c r="Y1053" s="150" t="s">
        <v>1485</v>
      </c>
      <c r="Z1053" s="150" t="s">
        <v>1485</v>
      </c>
      <c r="AA1053" s="150" t="s">
        <v>1485</v>
      </c>
      <c r="AB1053" s="150" t="s">
        <v>1485</v>
      </c>
      <c r="AC1053" s="150" t="s">
        <v>21677</v>
      </c>
      <c r="AD1053" t="str">
        <f>IFERROR(IF(COUNTIF(C1053:L1053,"Feed Ingredient")&gt;0,INDEX(ani_diet!U:U,MATCH(M1053,ani_diet!E:E,0)),""),"")</f>
        <v>Telfairia occidentalis Leaves</v>
      </c>
      <c r="AE1053" s="129" t="str">
        <f>IF(IFERROR(IF(MATCH("Feed Ingredient", AOM[[#This Row],[L1]:[L10]],0)&gt;0, TRUE, FALSE), FALSE)=TRUE,IFERROR(VLOOKUP(M1053, ani_diet!D:D, 1, FALSE), "No Match"),FALSE)</f>
        <v>No Match</v>
      </c>
    </row>
    <row r="1054" spans="1:31" ht="14.5" x14ac:dyDescent="0.35">
      <c r="A1054" s="150" t="s">
        <v>1485</v>
      </c>
      <c r="B1054" s="150" t="s">
        <v>22048</v>
      </c>
      <c r="C1054" s="150" t="s">
        <v>19447</v>
      </c>
      <c r="D1054" s="150" t="s">
        <v>19449</v>
      </c>
      <c r="E1054" s="150" t="s">
        <v>19707</v>
      </c>
      <c r="F1054" s="150" t="s">
        <v>20565</v>
      </c>
      <c r="G1054" s="150" t="s">
        <v>20566</v>
      </c>
      <c r="H1054" s="150" t="s">
        <v>21698</v>
      </c>
      <c r="I1054" s="150" t="s">
        <v>22037</v>
      </c>
      <c r="J1054" s="150" t="s">
        <v>5709</v>
      </c>
      <c r="K1054" s="150" t="s">
        <v>22040</v>
      </c>
      <c r="L1054" s="150"/>
      <c r="M1054" s="150" t="str" cm="1">
        <f t="array" ref="M1054">LOOKUP(2,1/(C1054:L1054&lt;&gt;""),C1054:L1054)</f>
        <v>Fluted Pumpkin Leaves</v>
      </c>
      <c r="N1054" s="150" t="s">
        <v>1485</v>
      </c>
      <c r="O1054" s="150" t="s">
        <v>1485</v>
      </c>
      <c r="P1054" s="150" t="s">
        <v>1485</v>
      </c>
      <c r="Q1054" s="150" t="s">
        <v>1485</v>
      </c>
      <c r="R1054" s="150" t="s">
        <v>1485</v>
      </c>
      <c r="S1054" s="150" t="s">
        <v>1485</v>
      </c>
      <c r="T1054" s="150" t="s">
        <v>1485</v>
      </c>
      <c r="U1054" s="150" t="s">
        <v>5711</v>
      </c>
      <c r="V1054" s="150" t="s">
        <v>1485</v>
      </c>
      <c r="W1054" s="150" t="s">
        <v>1485</v>
      </c>
      <c r="X1054" s="150" t="s">
        <v>1485</v>
      </c>
      <c r="Y1054" s="150" t="s">
        <v>1485</v>
      </c>
      <c r="Z1054" s="150" t="s">
        <v>1485</v>
      </c>
      <c r="AA1054" s="150" t="s">
        <v>1485</v>
      </c>
      <c r="AB1054" s="150" t="s">
        <v>1485</v>
      </c>
      <c r="AC1054" s="150" t="s">
        <v>21677</v>
      </c>
      <c r="AD1054" t="str">
        <f>IFERROR(IF(COUNTIF(C1054:L1054,"Feed Ingredient")&gt;0,INDEX(ani_diet!U:U,MATCH(M1054,ani_diet!E:E,0)),""),"")</f>
        <v>Telfairia occidentalis Leaves</v>
      </c>
      <c r="AE1054" s="129" t="str">
        <f>IF(IFERROR(IF(MATCH("Feed Ingredient", AOM[[#This Row],[L1]:[L10]],0)&gt;0, TRUE, FALSE), FALSE)=TRUE,IFERROR(VLOOKUP(M1054, ani_diet!D:D, 1, FALSE), "No Match"),FALSE)</f>
        <v>Fluted Pumpkin Leaves</v>
      </c>
    </row>
    <row r="1055" spans="1:31" ht="14.5" x14ac:dyDescent="0.35">
      <c r="A1055" s="150" t="s">
        <v>1485</v>
      </c>
      <c r="B1055" s="150" t="s">
        <v>22049</v>
      </c>
      <c r="C1055" s="150" t="s">
        <v>19447</v>
      </c>
      <c r="D1055" s="150" t="s">
        <v>19449</v>
      </c>
      <c r="E1055" s="150" t="s">
        <v>19707</v>
      </c>
      <c r="F1055" s="150" t="s">
        <v>20565</v>
      </c>
      <c r="G1055" s="150" t="s">
        <v>20566</v>
      </c>
      <c r="H1055" s="150" t="s">
        <v>21698</v>
      </c>
      <c r="I1055" s="150" t="s">
        <v>22037</v>
      </c>
      <c r="J1055" s="150" t="s">
        <v>5759</v>
      </c>
      <c r="K1055" s="150" t="s">
        <v>22050</v>
      </c>
      <c r="L1055" s="150" t="s">
        <v>22051</v>
      </c>
      <c r="M1055" s="150" t="str" cm="1">
        <f t="array" ref="M1055">LOOKUP(2,1/(C1055:L1055&lt;&gt;""),C1055:L1055)</f>
        <v>Onion Bulb Dried Ethanol Treated Blended</v>
      </c>
      <c r="N1055" s="150" t="s">
        <v>1485</v>
      </c>
      <c r="O1055" s="150" t="s">
        <v>1485</v>
      </c>
      <c r="P1055" s="150" t="s">
        <v>1485</v>
      </c>
      <c r="Q1055" s="150" t="s">
        <v>1485</v>
      </c>
      <c r="R1055" s="150" t="s">
        <v>1485</v>
      </c>
      <c r="S1055" s="150" t="s">
        <v>1485</v>
      </c>
      <c r="T1055" s="150" t="s">
        <v>1485</v>
      </c>
      <c r="U1055" s="150" t="s">
        <v>5761</v>
      </c>
      <c r="V1055" s="150" t="s">
        <v>1485</v>
      </c>
      <c r="W1055" s="150" t="s">
        <v>1485</v>
      </c>
      <c r="X1055" s="150" t="s">
        <v>1485</v>
      </c>
      <c r="Y1055" s="150" t="s">
        <v>1485</v>
      </c>
      <c r="Z1055" s="150" t="s">
        <v>1485</v>
      </c>
      <c r="AA1055" s="150" t="s">
        <v>1485</v>
      </c>
      <c r="AB1055" s="150" t="s">
        <v>1485</v>
      </c>
      <c r="AC1055" s="150" t="s">
        <v>21677</v>
      </c>
      <c r="AD1055" t="str">
        <f>IFERROR(IF(COUNTIF(C1055:L1055,"Feed Ingredient")&gt;0,INDEX(ani_diet!U:U,MATCH(M1055,ani_diet!E:E,0)),""),"")</f>
        <v>Allium cepa Bulb</v>
      </c>
      <c r="AE1055" s="129" t="str">
        <f>IF(IFERROR(IF(MATCH("Feed Ingredient", AOM[[#This Row],[L1]:[L10]],0)&gt;0, TRUE, FALSE), FALSE)=TRUE,IFERROR(VLOOKUP(M1055, ani_diet!D:D, 1, FALSE), "No Match"),FALSE)</f>
        <v>No Match</v>
      </c>
    </row>
    <row r="1056" spans="1:31" ht="14.5" x14ac:dyDescent="0.35">
      <c r="A1056" s="150" t="s">
        <v>1485</v>
      </c>
      <c r="B1056" s="150" t="s">
        <v>22052</v>
      </c>
      <c r="C1056" s="150" t="s">
        <v>19447</v>
      </c>
      <c r="D1056" s="150" t="s">
        <v>19449</v>
      </c>
      <c r="E1056" s="150" t="s">
        <v>19707</v>
      </c>
      <c r="F1056" s="150" t="s">
        <v>20565</v>
      </c>
      <c r="G1056" s="150" t="s">
        <v>20566</v>
      </c>
      <c r="H1056" s="150" t="s">
        <v>21698</v>
      </c>
      <c r="I1056" s="150" t="s">
        <v>22037</v>
      </c>
      <c r="J1056" s="150" t="s">
        <v>5759</v>
      </c>
      <c r="K1056" s="150" t="s">
        <v>22050</v>
      </c>
      <c r="L1056" s="150"/>
      <c r="M1056" s="150" t="str" cm="1">
        <f t="array" ref="M1056">LOOKUP(2,1/(C1056:L1056&lt;&gt;""),C1056:L1056)</f>
        <v>Onion Bulb</v>
      </c>
      <c r="N1056" s="150" t="s">
        <v>1485</v>
      </c>
      <c r="O1056" s="150" t="s">
        <v>1485</v>
      </c>
      <c r="P1056" s="150" t="s">
        <v>1485</v>
      </c>
      <c r="Q1056" s="150" t="s">
        <v>1485</v>
      </c>
      <c r="R1056" s="150" t="s">
        <v>1485</v>
      </c>
      <c r="S1056" s="150" t="s">
        <v>1485</v>
      </c>
      <c r="T1056" s="150" t="s">
        <v>1485</v>
      </c>
      <c r="U1056" s="150" t="s">
        <v>5761</v>
      </c>
      <c r="V1056" s="150" t="s">
        <v>1485</v>
      </c>
      <c r="W1056" s="150" t="s">
        <v>1485</v>
      </c>
      <c r="X1056" s="150" t="s">
        <v>1485</v>
      </c>
      <c r="Y1056" s="150" t="s">
        <v>1485</v>
      </c>
      <c r="Z1056" s="150" t="s">
        <v>1485</v>
      </c>
      <c r="AA1056" s="150" t="s">
        <v>1485</v>
      </c>
      <c r="AB1056" s="150" t="s">
        <v>1485</v>
      </c>
      <c r="AC1056" s="150" t="s">
        <v>21677</v>
      </c>
      <c r="AD1056" t="str">
        <f>IFERROR(IF(COUNTIF(C1056:L1056,"Feed Ingredient")&gt;0,INDEX(ani_diet!U:U,MATCH(M1056,ani_diet!E:E,0)),""),"")</f>
        <v>Allium cepa Bulb</v>
      </c>
      <c r="AE1056" s="129" t="str">
        <f>IF(IFERROR(IF(MATCH("Feed Ingredient", AOM[[#This Row],[L1]:[L10]],0)&gt;0, TRUE, FALSE), FALSE)=TRUE,IFERROR(VLOOKUP(M1056, ani_diet!D:D, 1, FALSE), "No Match"),FALSE)</f>
        <v>Onion Bulb</v>
      </c>
    </row>
    <row r="1057" spans="1:31" ht="14.5" x14ac:dyDescent="0.35">
      <c r="A1057" s="150" t="s">
        <v>1485</v>
      </c>
      <c r="B1057" s="150" t="s">
        <v>22053</v>
      </c>
      <c r="C1057" s="150" t="s">
        <v>19447</v>
      </c>
      <c r="D1057" s="150" t="s">
        <v>19449</v>
      </c>
      <c r="E1057" s="150" t="s">
        <v>19707</v>
      </c>
      <c r="F1057" s="150" t="s">
        <v>20565</v>
      </c>
      <c r="G1057" s="150" t="s">
        <v>20566</v>
      </c>
      <c r="H1057" s="150" t="s">
        <v>21698</v>
      </c>
      <c r="I1057" s="150" t="s">
        <v>22037</v>
      </c>
      <c r="J1057" s="150" t="s">
        <v>22054</v>
      </c>
      <c r="K1057" s="150" t="s">
        <v>22055</v>
      </c>
      <c r="L1057" s="150" t="s">
        <v>22056</v>
      </c>
      <c r="M1057" s="150" t="str" cm="1">
        <f t="array" ref="M1057">LOOKUP(2,1/(C1057:L1057&lt;&gt;""),C1057:L1057)</f>
        <v>Scarlet Eggplant Market Waste Wilted</v>
      </c>
      <c r="N1057" s="150"/>
      <c r="O1057" s="150" t="s">
        <v>1485</v>
      </c>
      <c r="P1057" s="150" t="s">
        <v>1485</v>
      </c>
      <c r="Q1057" s="150" t="s">
        <v>1485</v>
      </c>
      <c r="R1057" s="150" t="s">
        <v>1485</v>
      </c>
      <c r="S1057" s="150" t="s">
        <v>1485</v>
      </c>
      <c r="T1057" s="150" t="s">
        <v>1485</v>
      </c>
      <c r="U1057" s="150" t="s">
        <v>5705</v>
      </c>
      <c r="V1057" s="150" t="s">
        <v>1485</v>
      </c>
      <c r="W1057" s="150" t="s">
        <v>1485</v>
      </c>
      <c r="X1057" s="150" t="s">
        <v>1485</v>
      </c>
      <c r="Y1057" s="150" t="s">
        <v>1485</v>
      </c>
      <c r="Z1057" s="150" t="s">
        <v>1485</v>
      </c>
      <c r="AA1057" s="150" t="s">
        <v>1485</v>
      </c>
      <c r="AB1057" s="150" t="s">
        <v>1485</v>
      </c>
      <c r="AC1057" s="150" t="s">
        <v>21677</v>
      </c>
      <c r="AD1057" t="str">
        <f>IFERROR(IF(COUNTIF(C1057:L1057,"Feed Ingredient")&gt;0,INDEX(ani_diet!U:U,MATCH(M1057,ani_diet!E:E,0)),""),"")</f>
        <v>Solanum aethiopicum Market Waste</v>
      </c>
      <c r="AE1057" s="129" t="str">
        <f>IF(IFERROR(IF(MATCH("Feed Ingredient", AOM[[#This Row],[L1]:[L10]],0)&gt;0, TRUE, FALSE), FALSE)=TRUE,IFERROR(VLOOKUP(M1057, ani_diet!D:D, 1, FALSE), "No Match"),FALSE)</f>
        <v>No Match</v>
      </c>
    </row>
    <row r="1058" spans="1:31" ht="14.5" x14ac:dyDescent="0.35">
      <c r="A1058" s="150" t="s">
        <v>1485</v>
      </c>
      <c r="B1058" s="150" t="s">
        <v>22057</v>
      </c>
      <c r="C1058" s="150" t="s">
        <v>19447</v>
      </c>
      <c r="D1058" s="150" t="s">
        <v>19449</v>
      </c>
      <c r="E1058" s="150" t="s">
        <v>19707</v>
      </c>
      <c r="F1058" s="150" t="s">
        <v>20565</v>
      </c>
      <c r="G1058" s="150" t="s">
        <v>20566</v>
      </c>
      <c r="H1058" s="150" t="s">
        <v>21698</v>
      </c>
      <c r="I1058" s="150" t="s">
        <v>22037</v>
      </c>
      <c r="J1058" s="150" t="s">
        <v>22054</v>
      </c>
      <c r="K1058" s="150" t="s">
        <v>22055</v>
      </c>
      <c r="L1058" s="150"/>
      <c r="M1058" s="150" t="str" cm="1">
        <f t="array" ref="M1058">LOOKUP(2,1/(C1058:L1058&lt;&gt;""),C1058:L1058)</f>
        <v>Scarlet Eggplant Market Waste</v>
      </c>
      <c r="N1058" s="150"/>
      <c r="O1058" s="150" t="s">
        <v>1485</v>
      </c>
      <c r="P1058" s="150" t="s">
        <v>1485</v>
      </c>
      <c r="Q1058" s="150" t="s">
        <v>1485</v>
      </c>
      <c r="R1058" s="150" t="s">
        <v>1485</v>
      </c>
      <c r="S1058" s="150" t="s">
        <v>1485</v>
      </c>
      <c r="T1058" s="150" t="s">
        <v>1485</v>
      </c>
      <c r="U1058" s="150" t="s">
        <v>5705</v>
      </c>
      <c r="V1058" s="150" t="s">
        <v>1485</v>
      </c>
      <c r="W1058" s="150" t="s">
        <v>1485</v>
      </c>
      <c r="X1058" s="150" t="s">
        <v>1485</v>
      </c>
      <c r="Y1058" s="150" t="s">
        <v>1485</v>
      </c>
      <c r="Z1058" s="150" t="s">
        <v>1485</v>
      </c>
      <c r="AA1058" s="150" t="s">
        <v>1485</v>
      </c>
      <c r="AB1058" s="150" t="s">
        <v>1485</v>
      </c>
      <c r="AC1058" s="150" t="s">
        <v>21677</v>
      </c>
      <c r="AD1058" t="str">
        <f>IFERROR(IF(COUNTIF(C1058:L1058,"Feed Ingredient")&gt;0,INDEX(ani_diet!U:U,MATCH(M1058,ani_diet!E:E,0)),""),"")</f>
        <v>Solanum aethiopicum Market Waste</v>
      </c>
      <c r="AE1058" s="129" t="str">
        <f>IF(IFERROR(IF(MATCH("Feed Ingredient", AOM[[#This Row],[L1]:[L10]],0)&gt;0, TRUE, FALSE), FALSE)=TRUE,IFERROR(VLOOKUP(M1058, ani_diet!D:D, 1, FALSE), "No Match"),FALSE)</f>
        <v>Scarlet Eggplant Market Waste</v>
      </c>
    </row>
    <row r="1059" spans="1:31" ht="14.5" x14ac:dyDescent="0.35">
      <c r="A1059" s="150" t="s">
        <v>1485</v>
      </c>
      <c r="B1059" s="150" t="s">
        <v>22058</v>
      </c>
      <c r="C1059" s="150" t="s">
        <v>19447</v>
      </c>
      <c r="D1059" s="150" t="s">
        <v>19449</v>
      </c>
      <c r="E1059" s="150" t="s">
        <v>19707</v>
      </c>
      <c r="F1059" s="150" t="s">
        <v>20565</v>
      </c>
      <c r="G1059" s="150" t="s">
        <v>20566</v>
      </c>
      <c r="H1059" s="150" t="s">
        <v>21698</v>
      </c>
      <c r="I1059" s="150" t="s">
        <v>22037</v>
      </c>
      <c r="J1059" s="150" t="s">
        <v>22054</v>
      </c>
      <c r="K1059" s="150" t="s">
        <v>22059</v>
      </c>
      <c r="L1059" s="150"/>
      <c r="M1059" s="150" t="str" cm="1">
        <f t="array" ref="M1059">LOOKUP(2,1/(C1059:L1059&lt;&gt;""),C1059:L1059)</f>
        <v>Scarlet Eggplant Wilted</v>
      </c>
      <c r="N1059" s="150"/>
      <c r="O1059" s="150" t="s">
        <v>1485</v>
      </c>
      <c r="P1059" s="150" t="s">
        <v>1485</v>
      </c>
      <c r="Q1059" s="150" t="s">
        <v>1485</v>
      </c>
      <c r="R1059" s="150" t="s">
        <v>1485</v>
      </c>
      <c r="S1059" s="150" t="s">
        <v>1485</v>
      </c>
      <c r="T1059" s="150" t="s">
        <v>1485</v>
      </c>
      <c r="U1059" s="150" t="s">
        <v>5705</v>
      </c>
      <c r="V1059" s="150" t="s">
        <v>1485</v>
      </c>
      <c r="W1059" s="150" t="s">
        <v>1485</v>
      </c>
      <c r="X1059" s="150" t="s">
        <v>1485</v>
      </c>
      <c r="Y1059" s="150" t="s">
        <v>1485</v>
      </c>
      <c r="Z1059" s="150" t="s">
        <v>1485</v>
      </c>
      <c r="AA1059" s="150" t="s">
        <v>1485</v>
      </c>
      <c r="AB1059" s="150" t="s">
        <v>1485</v>
      </c>
      <c r="AC1059" s="150" t="s">
        <v>21677</v>
      </c>
      <c r="AD1059" t="str">
        <f>IFERROR(IF(COUNTIF(C1059:L1059,"Feed Ingredient")&gt;0,INDEX(ani_diet!U:U,MATCH(M1059,ani_diet!E:E,0)),""),"")</f>
        <v>Solanum aethiopicum</v>
      </c>
      <c r="AE1059" s="129" t="str">
        <f>IF(IFERROR(IF(MATCH("Feed Ingredient", AOM[[#This Row],[L1]:[L10]],0)&gt;0, TRUE, FALSE), FALSE)=TRUE,IFERROR(VLOOKUP(M1059, ani_diet!D:D, 1, FALSE), "No Match"),FALSE)</f>
        <v>No Match</v>
      </c>
    </row>
    <row r="1060" spans="1:31" ht="14.5" x14ac:dyDescent="0.35">
      <c r="A1060" s="150" t="s">
        <v>1485</v>
      </c>
      <c r="B1060" s="150" t="s">
        <v>22060</v>
      </c>
      <c r="C1060" s="150" t="s">
        <v>19447</v>
      </c>
      <c r="D1060" s="150" t="s">
        <v>19449</v>
      </c>
      <c r="E1060" s="150" t="s">
        <v>19707</v>
      </c>
      <c r="F1060" s="150" t="s">
        <v>20565</v>
      </c>
      <c r="G1060" s="150" t="s">
        <v>20566</v>
      </c>
      <c r="H1060" s="150" t="s">
        <v>21698</v>
      </c>
      <c r="I1060" s="150" t="s">
        <v>22037</v>
      </c>
      <c r="J1060" s="150" t="s">
        <v>22054</v>
      </c>
      <c r="K1060" s="150"/>
      <c r="L1060" s="150"/>
      <c r="M1060" s="150" t="str" cm="1">
        <f t="array" ref="M1060">LOOKUP(2,1/(C1060:L1060&lt;&gt;""),C1060:L1060)</f>
        <v>Scarlet Eggplant</v>
      </c>
      <c r="N1060" s="150" t="s">
        <v>22061</v>
      </c>
      <c r="O1060" s="150" t="s">
        <v>1485</v>
      </c>
      <c r="P1060" s="150" t="s">
        <v>1485</v>
      </c>
      <c r="Q1060" s="150" t="s">
        <v>1485</v>
      </c>
      <c r="R1060" s="150" t="s">
        <v>1485</v>
      </c>
      <c r="S1060" s="150" t="s">
        <v>1485</v>
      </c>
      <c r="T1060" s="150" t="s">
        <v>1485</v>
      </c>
      <c r="U1060" s="150" t="s">
        <v>5705</v>
      </c>
      <c r="V1060" s="150" t="s">
        <v>1485</v>
      </c>
      <c r="W1060" s="150" t="s">
        <v>1485</v>
      </c>
      <c r="X1060" s="150" t="s">
        <v>1485</v>
      </c>
      <c r="Y1060" s="150" t="s">
        <v>1485</v>
      </c>
      <c r="Z1060" s="150" t="s">
        <v>1485</v>
      </c>
      <c r="AA1060" s="150" t="s">
        <v>1485</v>
      </c>
      <c r="AB1060" s="150" t="s">
        <v>1485</v>
      </c>
      <c r="AC1060" s="150" t="s">
        <v>21677</v>
      </c>
      <c r="AD1060" t="str">
        <f>IFERROR(IF(COUNTIF(C1060:L1060,"Feed Ingredient")&gt;0,INDEX(ani_diet!U:U,MATCH(M1060,ani_diet!E:E,0)),""),"")</f>
        <v>Solanum aethiopicum</v>
      </c>
      <c r="AE1060" s="129" t="str">
        <f>IF(IFERROR(IF(MATCH("Feed Ingredient", AOM[[#This Row],[L1]:[L10]],0)&gt;0, TRUE, FALSE), FALSE)=TRUE,IFERROR(VLOOKUP(M1060, ani_diet!D:D, 1, FALSE), "No Match"),FALSE)</f>
        <v>Scarlet Eggplant</v>
      </c>
    </row>
    <row r="1061" spans="1:31" ht="14.5" x14ac:dyDescent="0.35">
      <c r="A1061" s="150"/>
      <c r="B1061" s="150" t="s">
        <v>28752</v>
      </c>
      <c r="C1061" s="150" t="s">
        <v>19447</v>
      </c>
      <c r="D1061" s="150" t="s">
        <v>19449</v>
      </c>
      <c r="E1061" s="150" t="s">
        <v>19707</v>
      </c>
      <c r="F1061" s="150" t="s">
        <v>20565</v>
      </c>
      <c r="G1061" s="150" t="s">
        <v>20566</v>
      </c>
      <c r="H1061" s="150" t="s">
        <v>21698</v>
      </c>
      <c r="I1061" s="150" t="s">
        <v>22037</v>
      </c>
      <c r="J1061" s="150" t="s">
        <v>5869</v>
      </c>
      <c r="K1061" s="150"/>
      <c r="L1061" s="150"/>
      <c r="M1061" s="150" t="str" cm="1">
        <f t="array" ref="M1061">LOOKUP(2,1/(C1061:L1061&lt;&gt;""),C1061:L1061)</f>
        <v>Talinum fruticosum</v>
      </c>
      <c r="N1061" s="150" t="s">
        <v>5867</v>
      </c>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ht="14.5" x14ac:dyDescent="0.35">
      <c r="A1062" s="150"/>
      <c r="B1062" s="150" t="s">
        <v>28738</v>
      </c>
      <c r="C1062" s="150" t="s">
        <v>19447</v>
      </c>
      <c r="D1062" s="150" t="s">
        <v>19449</v>
      </c>
      <c r="E1062" s="150" t="s">
        <v>19707</v>
      </c>
      <c r="F1062" s="150" t="s">
        <v>20565</v>
      </c>
      <c r="G1062" s="150" t="s">
        <v>20566</v>
      </c>
      <c r="H1062" s="150" t="s">
        <v>21698</v>
      </c>
      <c r="I1062" s="150" t="s">
        <v>22037</v>
      </c>
      <c r="J1062" s="150" t="s">
        <v>28747</v>
      </c>
      <c r="K1062" s="150"/>
      <c r="L1062" s="150"/>
      <c r="M1062" s="150" t="str" cm="1">
        <f t="array" ref="M1062">LOOKUP(2,1/(C1062:L1062&lt;&gt;""),C1062:L1062)</f>
        <v>Alternanthera sessilis</v>
      </c>
      <c r="N1062" s="150" t="s">
        <v>28751</v>
      </c>
      <c r="O1062" s="150"/>
      <c r="P1062" s="150"/>
      <c r="Q1062" s="150"/>
      <c r="R1062" s="150"/>
      <c r="S1062" s="150"/>
      <c r="T1062" s="150"/>
      <c r="U1062" s="150"/>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ht="14.5" x14ac:dyDescent="0.35">
      <c r="A1063" s="150" t="s">
        <v>1485</v>
      </c>
      <c r="B1063" s="150" t="s">
        <v>22062</v>
      </c>
      <c r="C1063" s="150" t="s">
        <v>19447</v>
      </c>
      <c r="D1063" s="150" t="s">
        <v>19449</v>
      </c>
      <c r="E1063" s="150" t="s">
        <v>19707</v>
      </c>
      <c r="F1063" s="150" t="s">
        <v>20565</v>
      </c>
      <c r="G1063" s="150" t="s">
        <v>20566</v>
      </c>
      <c r="H1063" s="150" t="s">
        <v>22063</v>
      </c>
      <c r="I1063" s="150" t="s">
        <v>1485</v>
      </c>
      <c r="J1063" s="150" t="s">
        <v>1485</v>
      </c>
      <c r="K1063" s="150" t="s">
        <v>1485</v>
      </c>
      <c r="L1063" s="150"/>
      <c r="M1063" s="150" t="str" cm="1">
        <f t="array" ref="M1063">LOOKUP(2,1/(C1063:L1063&lt;&gt;""),C1063:L1063)</f>
        <v>Essential Fatty Acid</v>
      </c>
      <c r="N1063" s="150" t="s">
        <v>1485</v>
      </c>
      <c r="O1063" s="150" t="s">
        <v>1485</v>
      </c>
      <c r="P1063" s="150" t="s">
        <v>1485</v>
      </c>
      <c r="Q1063" s="150" t="s">
        <v>1485</v>
      </c>
      <c r="R1063" s="150" t="s">
        <v>1485</v>
      </c>
      <c r="S1063" s="150"/>
      <c r="T1063" s="150" t="s">
        <v>1485</v>
      </c>
      <c r="U1063" s="150"/>
      <c r="V1063" s="150" t="s">
        <v>1485</v>
      </c>
      <c r="W1063" s="150" t="s">
        <v>1485</v>
      </c>
      <c r="X1063" s="150" t="s">
        <v>1485</v>
      </c>
      <c r="Y1063" s="150" t="s">
        <v>1485</v>
      </c>
      <c r="Z1063" s="150" t="s">
        <v>1485</v>
      </c>
      <c r="AA1063" s="150" t="s">
        <v>1485</v>
      </c>
      <c r="AB1063" s="150"/>
      <c r="AC1063" s="150" t="s">
        <v>1485</v>
      </c>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ht="14.5" x14ac:dyDescent="0.35">
      <c r="A1064" s="150" t="s">
        <v>1485</v>
      </c>
      <c r="B1064" s="150" t="s">
        <v>22064</v>
      </c>
      <c r="C1064" s="150" t="s">
        <v>19447</v>
      </c>
      <c r="D1064" s="150" t="s">
        <v>19449</v>
      </c>
      <c r="E1064" s="150" t="s">
        <v>19707</v>
      </c>
      <c r="F1064" s="150" t="s">
        <v>20565</v>
      </c>
      <c r="G1064" s="150" t="s">
        <v>20566</v>
      </c>
      <c r="H1064" s="150" t="s">
        <v>22065</v>
      </c>
      <c r="I1064" s="150" t="s">
        <v>1485</v>
      </c>
      <c r="J1064" s="150" t="s">
        <v>1485</v>
      </c>
      <c r="K1064" s="150" t="s">
        <v>1485</v>
      </c>
      <c r="L1064" s="150"/>
      <c r="M1064" s="150" t="str" cm="1">
        <f t="array" ref="M1064">LOOKUP(2,1/(C1064:L1064&lt;&gt;""),C1064:L1064)</f>
        <v>Forage Plants</v>
      </c>
      <c r="N1064" s="150" t="s">
        <v>1485</v>
      </c>
      <c r="O1064" s="150" t="s">
        <v>1485</v>
      </c>
      <c r="P1064" s="150" t="s">
        <v>1485</v>
      </c>
      <c r="Q1064" s="150" t="s">
        <v>1485</v>
      </c>
      <c r="R1064" s="150" t="s">
        <v>1485</v>
      </c>
      <c r="S1064" s="150" t="s">
        <v>1485</v>
      </c>
      <c r="T1064" s="150" t="s">
        <v>1485</v>
      </c>
      <c r="U1064" s="164"/>
      <c r="V1064" s="150" t="s">
        <v>1485</v>
      </c>
      <c r="W1064" s="150" t="s">
        <v>1485</v>
      </c>
      <c r="X1064" s="150" t="s">
        <v>1485</v>
      </c>
      <c r="Y1064" s="150" t="s">
        <v>1485</v>
      </c>
      <c r="Z1064" s="150" t="s">
        <v>1485</v>
      </c>
      <c r="AA1064" s="150" t="s">
        <v>1485</v>
      </c>
      <c r="AB1064" s="150" t="s">
        <v>1485</v>
      </c>
      <c r="AC1064" s="150" t="s">
        <v>1485</v>
      </c>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ht="14.5" x14ac:dyDescent="0.35">
      <c r="A1065" s="150" t="s">
        <v>1485</v>
      </c>
      <c r="B1065" s="150" t="s">
        <v>22066</v>
      </c>
      <c r="C1065" s="150" t="s">
        <v>19447</v>
      </c>
      <c r="D1065" s="150" t="s">
        <v>19449</v>
      </c>
      <c r="E1065" s="150" t="s">
        <v>19707</v>
      </c>
      <c r="F1065" s="150" t="s">
        <v>20565</v>
      </c>
      <c r="G1065" s="150" t="s">
        <v>20566</v>
      </c>
      <c r="H1065" s="150" t="s">
        <v>22065</v>
      </c>
      <c r="I1065" s="150" t="s">
        <v>22067</v>
      </c>
      <c r="J1065" s="150" t="s">
        <v>1485</v>
      </c>
      <c r="K1065" s="150" t="s">
        <v>1485</v>
      </c>
      <c r="L1065" s="150"/>
      <c r="M1065" s="150" t="str" cm="1">
        <f t="array" ref="M1065">LOOKUP(2,1/(C1065:L1065&lt;&gt;""),C1065:L1065)</f>
        <v>Aquatic Plants</v>
      </c>
      <c r="N1065" s="150" t="s">
        <v>1485</v>
      </c>
      <c r="O1065" s="150" t="s">
        <v>1485</v>
      </c>
      <c r="P1065" s="150" t="s">
        <v>1485</v>
      </c>
      <c r="Q1065" s="150" t="s">
        <v>1485</v>
      </c>
      <c r="R1065" s="150" t="s">
        <v>1485</v>
      </c>
      <c r="S1065" s="150" t="s">
        <v>1485</v>
      </c>
      <c r="T1065" s="150" t="s">
        <v>1485</v>
      </c>
      <c r="U1065" s="164"/>
      <c r="V1065" s="150" t="s">
        <v>1485</v>
      </c>
      <c r="W1065" s="150" t="s">
        <v>1485</v>
      </c>
      <c r="X1065" s="150" t="s">
        <v>1485</v>
      </c>
      <c r="Y1065" s="150" t="s">
        <v>1485</v>
      </c>
      <c r="Z1065" s="150" t="s">
        <v>1485</v>
      </c>
      <c r="AA1065" s="150" t="s">
        <v>1485</v>
      </c>
      <c r="AB1065" s="150" t="s">
        <v>1485</v>
      </c>
      <c r="AC1065" s="150" t="s">
        <v>1485</v>
      </c>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5" x14ac:dyDescent="0.35">
      <c r="A1066" s="150" t="s">
        <v>1485</v>
      </c>
      <c r="B1066" s="150" t="s">
        <v>22068</v>
      </c>
      <c r="C1066" s="150" t="s">
        <v>19447</v>
      </c>
      <c r="D1066" s="150" t="s">
        <v>19449</v>
      </c>
      <c r="E1066" s="150" t="s">
        <v>19707</v>
      </c>
      <c r="F1066" s="150" t="s">
        <v>20565</v>
      </c>
      <c r="G1066" s="150" t="s">
        <v>20566</v>
      </c>
      <c r="H1066" s="150" t="s">
        <v>22065</v>
      </c>
      <c r="I1066" s="150" t="s">
        <v>22067</v>
      </c>
      <c r="J1066" s="150" t="s">
        <v>7936</v>
      </c>
      <c r="K1066" s="150" t="s">
        <v>1485</v>
      </c>
      <c r="L1066" s="150"/>
      <c r="M1066" s="150" t="str" cm="1">
        <f t="array" ref="M1066">LOOKUP(2,1/(C1066:L1066&lt;&gt;""),C1066:L1066)</f>
        <v>Water Hyacinth</v>
      </c>
      <c r="N1066" s="150"/>
      <c r="O1066" s="150" t="s">
        <v>1485</v>
      </c>
      <c r="P1066" s="150" t="s">
        <v>1485</v>
      </c>
      <c r="Q1066" s="150" t="s">
        <v>1485</v>
      </c>
      <c r="R1066" s="150" t="s">
        <v>1485</v>
      </c>
      <c r="S1066" s="150" t="s">
        <v>22069</v>
      </c>
      <c r="T1066" s="150" t="s">
        <v>1485</v>
      </c>
      <c r="U1066" s="150" t="s">
        <v>22070</v>
      </c>
      <c r="V1066" s="150" t="s">
        <v>22071</v>
      </c>
      <c r="W1066" s="150" t="s">
        <v>1485</v>
      </c>
      <c r="X1066" s="150" t="s">
        <v>1485</v>
      </c>
      <c r="Y1066" s="150" t="s">
        <v>1485</v>
      </c>
      <c r="Z1066" s="150" t="s">
        <v>1485</v>
      </c>
      <c r="AA1066" s="150" t="s">
        <v>1485</v>
      </c>
      <c r="AB1066" s="150" t="s">
        <v>22072</v>
      </c>
      <c r="AC1066" s="150" t="s">
        <v>22073</v>
      </c>
      <c r="AD1066" t="str">
        <f>IFERROR(IF(COUNTIF(C1066:L1066,"Feed Ingredient")&gt;0,INDEX(ani_diet!U:U,MATCH(M1066,ani_diet!E:E,0)),""),"")</f>
        <v>Eichhornia crassipes</v>
      </c>
      <c r="AE1066" s="129" t="str">
        <f>IF(IFERROR(IF(MATCH("Feed Ingredient", AOM[[#This Row],[L1]:[L10]],0)&gt;0, TRUE, FALSE), FALSE)=TRUE,IFERROR(VLOOKUP(M1066, ani_diet!D:D, 1, FALSE), "No Match"),FALSE)</f>
        <v>Water Hyacinth</v>
      </c>
    </row>
    <row r="1067" spans="1:31" ht="14.5" x14ac:dyDescent="0.35">
      <c r="A1067" s="150"/>
      <c r="B1067" s="150" t="s">
        <v>22074</v>
      </c>
      <c r="C1067" s="150" t="s">
        <v>19447</v>
      </c>
      <c r="D1067" s="150" t="s">
        <v>19449</v>
      </c>
      <c r="E1067" s="150" t="s">
        <v>19707</v>
      </c>
      <c r="F1067" s="150" t="s">
        <v>20565</v>
      </c>
      <c r="G1067" s="150" t="s">
        <v>20566</v>
      </c>
      <c r="H1067" s="150" t="s">
        <v>22065</v>
      </c>
      <c r="I1067" s="150" t="s">
        <v>22067</v>
      </c>
      <c r="J1067" s="150" t="s">
        <v>7936</v>
      </c>
      <c r="K1067" s="150" t="s">
        <v>22075</v>
      </c>
      <c r="L1067" s="150"/>
      <c r="M1067" s="150" t="str" cm="1">
        <f t="array" ref="M1067">LOOKUP(2,1/(C1067:L1067&lt;&gt;""),C1067:L1067)</f>
        <v>Water Hyacinth Dried Fermented Ground</v>
      </c>
      <c r="N1067" s="150"/>
      <c r="O1067" s="150"/>
      <c r="P1067" s="150"/>
      <c r="Q1067" s="150"/>
      <c r="R1067" s="150"/>
      <c r="S1067" s="150"/>
      <c r="T1067" s="150"/>
      <c r="U1067" s="150" t="s">
        <v>22070</v>
      </c>
      <c r="V1067" s="150"/>
      <c r="W1067" s="150"/>
      <c r="X1067" s="150"/>
      <c r="Y1067" s="150"/>
      <c r="Z1067" s="150"/>
      <c r="AA1067" s="150"/>
      <c r="AB1067" s="150"/>
      <c r="AC1067" s="150"/>
      <c r="AD1067" t="str">
        <f>IFERROR(IF(COUNTIF(C1067:L1067,"Feed Ingredient")&gt;0,INDEX(ani_diet!U:U,MATCH(M1067,ani_diet!E:E,0)),""),"")</f>
        <v>Eichhornia crassipes</v>
      </c>
      <c r="AE1067" s="129" t="str">
        <f>IF(IFERROR(IF(MATCH("Feed Ingredient", AOM[[#This Row],[L1]:[L10]],0)&gt;0, TRUE, FALSE), FALSE)=TRUE,IFERROR(VLOOKUP(M1067, ani_diet!D:D, 1, FALSE), "No Match"),FALSE)</f>
        <v>No Match</v>
      </c>
    </row>
    <row r="1068" spans="1:31" ht="14.5" x14ac:dyDescent="0.35">
      <c r="A1068" s="150"/>
      <c r="B1068" s="150" t="s">
        <v>22076</v>
      </c>
      <c r="C1068" s="150" t="s">
        <v>19447</v>
      </c>
      <c r="D1068" s="150" t="s">
        <v>19449</v>
      </c>
      <c r="E1068" s="150" t="s">
        <v>19707</v>
      </c>
      <c r="F1068" s="150" t="s">
        <v>20565</v>
      </c>
      <c r="G1068" s="150" t="s">
        <v>20566</v>
      </c>
      <c r="H1068" s="150" t="s">
        <v>22065</v>
      </c>
      <c r="I1068" s="150" t="s">
        <v>22067</v>
      </c>
      <c r="J1068" s="150" t="s">
        <v>7936</v>
      </c>
      <c r="K1068" s="150" t="s">
        <v>22077</v>
      </c>
      <c r="L1068" s="150"/>
      <c r="M1068" s="150" t="str" cm="1">
        <f t="array" ref="M1068">LOOKUP(2,1/(C1068:L1068&lt;&gt;""),C1068:L1068)</f>
        <v>Water Hyacinth Fermented</v>
      </c>
      <c r="N1068" s="150"/>
      <c r="O1068" s="150"/>
      <c r="P1068" s="150"/>
      <c r="Q1068" s="150"/>
      <c r="R1068" s="150"/>
      <c r="S1068" s="150"/>
      <c r="T1068" s="150"/>
      <c r="U1068" s="150" t="s">
        <v>22070</v>
      </c>
      <c r="V1068" s="150"/>
      <c r="W1068" s="150"/>
      <c r="X1068" s="150"/>
      <c r="Y1068" s="150"/>
      <c r="Z1068" s="150"/>
      <c r="AA1068" s="150"/>
      <c r="AB1068" s="150"/>
      <c r="AC1068" s="150"/>
      <c r="AD1068" t="str">
        <f>IFERROR(IF(COUNTIF(C1068:L1068,"Feed Ingredient")&gt;0,INDEX(ani_diet!U:U,MATCH(M1068,ani_diet!E:E,0)),""),"")</f>
        <v>Eichhornia crassipes</v>
      </c>
      <c r="AE1068" s="129" t="str">
        <f>IF(IFERROR(IF(MATCH("Feed Ingredient", AOM[[#This Row],[L1]:[L10]],0)&gt;0, TRUE, FALSE), FALSE)=TRUE,IFERROR(VLOOKUP(M1068, ani_diet!D:D, 1, FALSE), "No Match"),FALSE)</f>
        <v>No Match</v>
      </c>
    </row>
    <row r="1069" spans="1:31" ht="14.5" x14ac:dyDescent="0.35">
      <c r="A1069" s="150"/>
      <c r="B1069" s="150" t="s">
        <v>22078</v>
      </c>
      <c r="C1069" s="150" t="s">
        <v>19447</v>
      </c>
      <c r="D1069" s="150" t="s">
        <v>19449</v>
      </c>
      <c r="E1069" s="150" t="s">
        <v>19707</v>
      </c>
      <c r="F1069" s="150" t="s">
        <v>20565</v>
      </c>
      <c r="G1069" s="150" t="s">
        <v>20566</v>
      </c>
      <c r="H1069" s="150" t="s">
        <v>22065</v>
      </c>
      <c r="I1069" s="150" t="s">
        <v>22067</v>
      </c>
      <c r="J1069" s="150" t="s">
        <v>7936</v>
      </c>
      <c r="K1069" s="150" t="s">
        <v>22079</v>
      </c>
      <c r="L1069" s="150"/>
      <c r="M1069" s="150" t="str" cm="1">
        <f t="array" ref="M1069">LOOKUP(2,1/(C1069:L1069&lt;&gt;""),C1069:L1069)</f>
        <v>Water Hyacinth Dried Ground</v>
      </c>
      <c r="N1069" s="150" t="s">
        <v>22080</v>
      </c>
      <c r="O1069" s="150"/>
      <c r="P1069" s="150"/>
      <c r="Q1069" s="150"/>
      <c r="R1069" s="150"/>
      <c r="S1069" s="150"/>
      <c r="T1069" s="150"/>
      <c r="U1069" s="150" t="s">
        <v>22070</v>
      </c>
      <c r="V1069" s="150"/>
      <c r="W1069" s="150"/>
      <c r="X1069" s="150"/>
      <c r="Y1069" s="150"/>
      <c r="Z1069" s="150"/>
      <c r="AA1069" s="150"/>
      <c r="AB1069" s="150"/>
      <c r="AC1069" s="150"/>
      <c r="AD1069" t="str">
        <f>IFERROR(IF(COUNTIF(C1069:L1069,"Feed Ingredient")&gt;0,INDEX(ani_diet!U:U,MATCH(M1069,ani_diet!E:E,0)),""),"")</f>
        <v>Eichhornia crassipes</v>
      </c>
      <c r="AE1069" s="129" t="str">
        <f>IF(IFERROR(IF(MATCH("Feed Ingredient", AOM[[#This Row],[L1]:[L10]],0)&gt;0, TRUE, FALSE), FALSE)=TRUE,IFERROR(VLOOKUP(M1069, ani_diet!D:D, 1, FALSE), "No Match"),FALSE)</f>
        <v>No Match</v>
      </c>
    </row>
    <row r="1070" spans="1:31" ht="14.5" x14ac:dyDescent="0.35">
      <c r="A1070" s="150"/>
      <c r="B1070" s="150" t="s">
        <v>22081</v>
      </c>
      <c r="C1070" s="150" t="s">
        <v>19447</v>
      </c>
      <c r="D1070" s="150" t="s">
        <v>19449</v>
      </c>
      <c r="E1070" s="150" t="s">
        <v>19707</v>
      </c>
      <c r="F1070" s="150" t="s">
        <v>20565</v>
      </c>
      <c r="G1070" s="150" t="s">
        <v>20566</v>
      </c>
      <c r="H1070" s="150" t="s">
        <v>22065</v>
      </c>
      <c r="I1070" s="150" t="s">
        <v>22067</v>
      </c>
      <c r="J1070" s="150" t="s">
        <v>7936</v>
      </c>
      <c r="K1070" s="150" t="s">
        <v>22082</v>
      </c>
      <c r="L1070" s="150"/>
      <c r="M1070" s="150" t="str" cm="1">
        <f t="array" ref="M1070">LOOKUP(2,1/(C1070:L1070&lt;&gt;""),C1070:L1070)</f>
        <v>Water Hyacinth Molasses Fermented</v>
      </c>
      <c r="N1070" s="150"/>
      <c r="O1070" s="150"/>
      <c r="P1070" s="150"/>
      <c r="Q1070" s="150"/>
      <c r="R1070" s="150"/>
      <c r="S1070" s="150"/>
      <c r="T1070" s="150"/>
      <c r="U1070" s="150" t="s">
        <v>22070</v>
      </c>
      <c r="V1070" s="150"/>
      <c r="W1070" s="150"/>
      <c r="X1070" s="150"/>
      <c r="Y1070" s="150"/>
      <c r="Z1070" s="150"/>
      <c r="AA1070" s="150"/>
      <c r="AB1070" s="150"/>
      <c r="AC1070" s="150"/>
      <c r="AD1070" t="str">
        <f>IFERROR(IF(COUNTIF(C1070:L1070,"Feed Ingredient")&gt;0,INDEX(ani_diet!U:U,MATCH(M1070,ani_diet!E:E,0)),""),"")</f>
        <v/>
      </c>
      <c r="AE1070" s="129" t="str">
        <f>IF(IFERROR(IF(MATCH("Feed Ingredient", AOM[[#This Row],[L1]:[L10]],0)&gt;0, TRUE, FALSE), FALSE)=TRUE,IFERROR(VLOOKUP(M1070, ani_diet!D:D, 1, FALSE), "No Match"),FALSE)</f>
        <v>No Match</v>
      </c>
    </row>
    <row r="1071" spans="1:31" ht="14.5" x14ac:dyDescent="0.35">
      <c r="A1071" s="150"/>
      <c r="B1071" s="150" t="s">
        <v>22083</v>
      </c>
      <c r="C1071" s="150" t="s">
        <v>19447</v>
      </c>
      <c r="D1071" s="150" t="s">
        <v>19449</v>
      </c>
      <c r="E1071" s="150" t="s">
        <v>19707</v>
      </c>
      <c r="F1071" s="150" t="s">
        <v>20565</v>
      </c>
      <c r="G1071" s="150" t="s">
        <v>20566</v>
      </c>
      <c r="H1071" s="150" t="s">
        <v>22065</v>
      </c>
      <c r="I1071" s="150" t="s">
        <v>22067</v>
      </c>
      <c r="J1071" s="150" t="s">
        <v>7936</v>
      </c>
      <c r="K1071" s="150" t="s">
        <v>22084</v>
      </c>
      <c r="L1071" s="150"/>
      <c r="M1071" s="150" t="str" cm="1">
        <f t="array" ref="M1071">LOOKUP(2,1/(C1071:L1071&lt;&gt;""),C1071:L1071)</f>
        <v>Water Hyacinth Yeast Fermented</v>
      </c>
      <c r="N1071" s="150"/>
      <c r="O1071" s="150"/>
      <c r="P1071" s="150"/>
      <c r="Q1071" s="150"/>
      <c r="R1071" s="150"/>
      <c r="S1071" s="150"/>
      <c r="T1071" s="150"/>
      <c r="U1071" s="150" t="s">
        <v>22070</v>
      </c>
      <c r="V1071" s="150"/>
      <c r="W1071" s="150"/>
      <c r="X1071" s="150"/>
      <c r="Y1071" s="150"/>
      <c r="Z1071" s="150"/>
      <c r="AA1071" s="150"/>
      <c r="AB1071" s="150"/>
      <c r="AC1071" s="150"/>
      <c r="AD1071" t="str">
        <f>IFERROR(IF(COUNTIF(C1071:L1071,"Feed Ingredient")&gt;0,INDEX(ani_diet!U:U,MATCH(M1071,ani_diet!E:E,0)),""),"")</f>
        <v/>
      </c>
      <c r="AE1071" s="129" t="str">
        <f>IF(IFERROR(IF(MATCH("Feed Ingredient", AOM[[#This Row],[L1]:[L10]],0)&gt;0, TRUE, FALSE), FALSE)=TRUE,IFERROR(VLOOKUP(M1071, ani_diet!D:D, 1, FALSE), "No Match"),FALSE)</f>
        <v>No Match</v>
      </c>
    </row>
    <row r="1072" spans="1:31" ht="14.5" x14ac:dyDescent="0.35">
      <c r="A1072" s="150"/>
      <c r="B1072" s="150" t="s">
        <v>22085</v>
      </c>
      <c r="C1072" s="150" t="s">
        <v>19447</v>
      </c>
      <c r="D1072" s="150" t="s">
        <v>19449</v>
      </c>
      <c r="E1072" s="150" t="s">
        <v>19707</v>
      </c>
      <c r="F1072" s="150" t="s">
        <v>20565</v>
      </c>
      <c r="G1072" s="150" t="s">
        <v>20566</v>
      </c>
      <c r="H1072" s="150" t="s">
        <v>22065</v>
      </c>
      <c r="I1072" s="150" t="s">
        <v>22067</v>
      </c>
      <c r="J1072" s="150" t="s">
        <v>22086</v>
      </c>
      <c r="K1072" s="150"/>
      <c r="L1072" s="150"/>
      <c r="M1072" s="150" t="str" cm="1">
        <f t="array" ref="M1072">LOOKUP(2,1/(C1072:L1072&lt;&gt;""),C1072:L1072)</f>
        <v>Lemna</v>
      </c>
      <c r="N1072" s="150" t="s">
        <v>22087</v>
      </c>
      <c r="O1072" s="150"/>
      <c r="P1072" s="150"/>
      <c r="Q1072" s="150"/>
      <c r="R1072" s="150"/>
      <c r="S1072" s="150"/>
      <c r="T1072" s="150"/>
      <c r="U1072" s="164" t="s">
        <v>22088</v>
      </c>
      <c r="V1072" s="150"/>
      <c r="W1072" s="150"/>
      <c r="X1072" s="150"/>
      <c r="Y1072" s="150"/>
      <c r="Z1072" s="150"/>
      <c r="AA1072" s="150"/>
      <c r="AB1072" s="150"/>
      <c r="AC1072" s="150"/>
      <c r="AD1072" t="str">
        <f>IFERROR(IF(COUNTIF(C1072:L1072,"Feed Ingredient")&gt;0,INDEX(ani_diet!U:U,MATCH(M1072,ani_diet!E:E,0)),""),"")</f>
        <v>Lemna spp</v>
      </c>
      <c r="AE1072" s="129" t="str">
        <f>IF(IFERROR(IF(MATCH("Feed Ingredient", AOM[[#This Row],[L1]:[L10]],0)&gt;0, TRUE, FALSE), FALSE)=TRUE,IFERROR(VLOOKUP(M1072, ani_diet!D:D, 1, FALSE), "No Match"),FALSE)</f>
        <v>Lemna</v>
      </c>
    </row>
    <row r="1073" spans="1:31" ht="14.5" x14ac:dyDescent="0.35">
      <c r="A1073" s="150"/>
      <c r="B1073" s="150" t="s">
        <v>22089</v>
      </c>
      <c r="C1073" s="150" t="s">
        <v>19447</v>
      </c>
      <c r="D1073" s="150" t="s">
        <v>19449</v>
      </c>
      <c r="E1073" s="150" t="s">
        <v>19707</v>
      </c>
      <c r="F1073" s="150" t="s">
        <v>20565</v>
      </c>
      <c r="G1073" s="150" t="s">
        <v>20566</v>
      </c>
      <c r="H1073" s="150" t="s">
        <v>22065</v>
      </c>
      <c r="I1073" s="150" t="s">
        <v>22067</v>
      </c>
      <c r="J1073" s="150" t="s">
        <v>22086</v>
      </c>
      <c r="K1073" s="150" t="s">
        <v>22090</v>
      </c>
      <c r="L1073" s="150"/>
      <c r="M1073" s="150" t="str" cm="1">
        <f t="array" ref="M1073">LOOKUP(2,1/(C1073:L1073&lt;&gt;""),C1073:L1073)</f>
        <v>Lemna Dried</v>
      </c>
      <c r="N1073" s="150" t="s">
        <v>22091</v>
      </c>
      <c r="O1073" s="150"/>
      <c r="P1073" s="150"/>
      <c r="Q1073" s="150"/>
      <c r="R1073" s="150"/>
      <c r="S1073" s="150"/>
      <c r="T1073" s="150"/>
      <c r="U1073" s="164" t="s">
        <v>22088</v>
      </c>
      <c r="V1073" s="150"/>
      <c r="W1073" s="150"/>
      <c r="X1073" s="150"/>
      <c r="Y1073" s="150"/>
      <c r="Z1073" s="150"/>
      <c r="AA1073" s="150"/>
      <c r="AB1073" s="150"/>
      <c r="AC1073" s="150"/>
      <c r="AD1073" t="str">
        <f>IFERROR(IF(COUNTIF(C1073:L1073,"Feed Ingredient")&gt;0,INDEX(ani_diet!U:U,MATCH(M1073,ani_diet!E:E,0)),""),"")</f>
        <v>Lemna spp</v>
      </c>
      <c r="AE1073" s="129" t="str">
        <f>IF(IFERROR(IF(MATCH("Feed Ingredient", AOM[[#This Row],[L1]:[L10]],0)&gt;0, TRUE, FALSE), FALSE)=TRUE,IFERROR(VLOOKUP(M1073, ani_diet!D:D, 1, FALSE), "No Match"),FALSE)</f>
        <v>No Match</v>
      </c>
    </row>
    <row r="1074" spans="1:31" ht="14.5" x14ac:dyDescent="0.35">
      <c r="A1074" s="150"/>
      <c r="B1074" s="150" t="s">
        <v>22092</v>
      </c>
      <c r="C1074" s="150" t="s">
        <v>19447</v>
      </c>
      <c r="D1074" s="150" t="s">
        <v>19449</v>
      </c>
      <c r="E1074" s="150" t="s">
        <v>19707</v>
      </c>
      <c r="F1074" s="150" t="s">
        <v>20565</v>
      </c>
      <c r="G1074" s="150" t="s">
        <v>20566</v>
      </c>
      <c r="H1074" s="150" t="s">
        <v>22065</v>
      </c>
      <c r="I1074" s="150" t="s">
        <v>22067</v>
      </c>
      <c r="J1074" s="150" t="s">
        <v>22093</v>
      </c>
      <c r="K1074" s="150"/>
      <c r="L1074" s="150"/>
      <c r="M1074" s="150" t="str" cm="1">
        <f t="array" ref="M1074">LOOKUP(2,1/(C1074:L1074&lt;&gt;""),C1074:L1074)</f>
        <v>Lemna minor</v>
      </c>
      <c r="N1074" s="150"/>
      <c r="O1074" s="150"/>
      <c r="P1074" s="150"/>
      <c r="Q1074" s="150"/>
      <c r="R1074" s="150"/>
      <c r="S1074" s="150"/>
      <c r="T1074" s="150"/>
      <c r="U1074" s="164" t="s">
        <v>22093</v>
      </c>
      <c r="V1074" s="150"/>
      <c r="W1074" s="150"/>
      <c r="X1074" s="150"/>
      <c r="Y1074" s="150"/>
      <c r="Z1074" s="150"/>
      <c r="AA1074" s="150"/>
      <c r="AB1074" s="150"/>
      <c r="AC1074" s="150"/>
      <c r="AD1074" t="str">
        <f>IFERROR(IF(COUNTIF(C1074:L1074,"Feed Ingredient")&gt;0,INDEX(ani_diet!U:U,MATCH(M1074,ani_diet!E:E,0)),""),"")</f>
        <v>Lemna minor</v>
      </c>
      <c r="AE1074" s="129" t="str">
        <f>IF(IFERROR(IF(MATCH("Feed Ingredient", AOM[[#This Row],[L1]:[L10]],0)&gt;0, TRUE, FALSE), FALSE)=TRUE,IFERROR(VLOOKUP(M1074, ani_diet!D:D, 1, FALSE), "No Match"),FALSE)</f>
        <v>Lemna minor</v>
      </c>
    </row>
    <row r="1075" spans="1:31" ht="14.5" x14ac:dyDescent="0.35">
      <c r="A1075" s="150"/>
      <c r="B1075" s="150" t="s">
        <v>22094</v>
      </c>
      <c r="C1075" s="150" t="s">
        <v>19447</v>
      </c>
      <c r="D1075" s="150" t="s">
        <v>19449</v>
      </c>
      <c r="E1075" s="150" t="s">
        <v>19707</v>
      </c>
      <c r="F1075" s="150" t="s">
        <v>20565</v>
      </c>
      <c r="G1075" s="150" t="s">
        <v>20566</v>
      </c>
      <c r="H1075" s="150" t="s">
        <v>22065</v>
      </c>
      <c r="I1075" s="150" t="s">
        <v>22067</v>
      </c>
      <c r="J1075" s="150" t="s">
        <v>22095</v>
      </c>
      <c r="K1075" s="150" t="s">
        <v>22096</v>
      </c>
      <c r="L1075" s="150"/>
      <c r="M1075" s="150" t="str" cm="1">
        <f t="array" ref="M1075">LOOKUP(2,1/(C1075:L1075&lt;&gt;""),C1075:L1075)</f>
        <v>Potamogeton lucens Leaves</v>
      </c>
      <c r="N1075" s="150"/>
      <c r="O1075" s="150"/>
      <c r="P1075" s="150"/>
      <c r="Q1075" s="150"/>
      <c r="R1075" s="150"/>
      <c r="S1075" s="150"/>
      <c r="T1075" s="150"/>
      <c r="U1075" s="150" t="s">
        <v>22095</v>
      </c>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22097</v>
      </c>
      <c r="C1076" s="150" t="s">
        <v>19447</v>
      </c>
      <c r="D1076" s="150" t="s">
        <v>19449</v>
      </c>
      <c r="E1076" s="150" t="s">
        <v>19707</v>
      </c>
      <c r="F1076" s="150" t="s">
        <v>20565</v>
      </c>
      <c r="G1076" s="150" t="s">
        <v>20566</v>
      </c>
      <c r="H1076" s="150" t="s">
        <v>22065</v>
      </c>
      <c r="I1076" s="150" t="s">
        <v>22067</v>
      </c>
      <c r="J1076" s="150" t="s">
        <v>22095</v>
      </c>
      <c r="K1076" s="150" t="s">
        <v>22096</v>
      </c>
      <c r="L1076" s="150" t="s">
        <v>22098</v>
      </c>
      <c r="M1076" s="150" t="str" cm="1">
        <f t="array" ref="M1076">LOOKUP(2,1/(C1076:L1076&lt;&gt;""),C1076:L1076)</f>
        <v>Potamogeton lucens Leaves Dried</v>
      </c>
      <c r="N1076" s="150"/>
      <c r="O1076" s="150"/>
      <c r="P1076" s="150"/>
      <c r="Q1076" s="150"/>
      <c r="R1076" s="150"/>
      <c r="S1076" s="150"/>
      <c r="T1076" s="150"/>
      <c r="U1076" s="150" t="s">
        <v>22095</v>
      </c>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No Match</v>
      </c>
    </row>
    <row r="1077" spans="1:31" ht="14.5" x14ac:dyDescent="0.35">
      <c r="A1077" s="150"/>
      <c r="B1077" s="150" t="s">
        <v>22099</v>
      </c>
      <c r="C1077" s="150" t="s">
        <v>19447</v>
      </c>
      <c r="D1077" s="150" t="s">
        <v>19449</v>
      </c>
      <c r="E1077" s="150" t="s">
        <v>19707</v>
      </c>
      <c r="F1077" s="150" t="s">
        <v>20565</v>
      </c>
      <c r="G1077" s="150" t="s">
        <v>20566</v>
      </c>
      <c r="H1077" s="150" t="s">
        <v>22065</v>
      </c>
      <c r="I1077" s="150" t="s">
        <v>22067</v>
      </c>
      <c r="J1077" s="150" t="s">
        <v>22095</v>
      </c>
      <c r="K1077" s="150" t="s">
        <v>22100</v>
      </c>
      <c r="L1077" s="150"/>
      <c r="M1077" s="150" t="str" cm="1">
        <f t="array" ref="M1077">LOOKUP(2,1/(C1077:L1077&lt;&gt;""),C1077:L1077)</f>
        <v>Potamogeton lucens Pods</v>
      </c>
      <c r="N1077" s="150"/>
      <c r="O1077" s="150"/>
      <c r="P1077" s="150"/>
      <c r="Q1077" s="150"/>
      <c r="R1077" s="150"/>
      <c r="S1077" s="150"/>
      <c r="T1077" s="150"/>
      <c r="U1077" s="150" t="s">
        <v>22095</v>
      </c>
      <c r="V1077" s="150"/>
      <c r="W1077" s="150"/>
      <c r="X1077" s="150"/>
      <c r="Y1077" s="150"/>
      <c r="Z1077" s="150"/>
      <c r="AA1077" s="150"/>
      <c r="AB1077" s="150"/>
      <c r="AC1077" s="150"/>
      <c r="AD1077" t="str">
        <f>IFERROR(IF(COUNTIF(C1077:L1077,"Feed Ingredient")&gt;0,INDEX(ani_diet!U:U,MATCH(M1077,ani_diet!E:E,0)),""),"")</f>
        <v/>
      </c>
      <c r="AE1077" s="129" t="str">
        <f>IF(IFERROR(IF(MATCH("Feed Ingredient", AOM[[#This Row],[L1]:[L10]],0)&gt;0, TRUE, FALSE), FALSE)=TRUE,IFERROR(VLOOKUP(M1077, ani_diet!D:D, 1, FALSE), "No Match"),FALSE)</f>
        <v>No Match</v>
      </c>
    </row>
    <row r="1078" spans="1:31" ht="14.5" x14ac:dyDescent="0.35">
      <c r="A1078" s="150"/>
      <c r="B1078" s="150" t="s">
        <v>22101</v>
      </c>
      <c r="C1078" s="150" t="s">
        <v>19447</v>
      </c>
      <c r="D1078" s="150" t="s">
        <v>19449</v>
      </c>
      <c r="E1078" s="150" t="s">
        <v>19707</v>
      </c>
      <c r="F1078" s="150" t="s">
        <v>20565</v>
      </c>
      <c r="G1078" s="150" t="s">
        <v>20566</v>
      </c>
      <c r="H1078" s="150" t="s">
        <v>22065</v>
      </c>
      <c r="I1078" s="150" t="s">
        <v>22067</v>
      </c>
      <c r="J1078" s="150" t="s">
        <v>22095</v>
      </c>
      <c r="K1078" s="150" t="s">
        <v>22100</v>
      </c>
      <c r="L1078" s="150" t="s">
        <v>22102</v>
      </c>
      <c r="M1078" s="150" t="str" cm="1">
        <f t="array" ref="M1078">LOOKUP(2,1/(C1078:L1078&lt;&gt;""),C1078:L1078)</f>
        <v>Potamogeton lucens Pods Dried</v>
      </c>
      <c r="N1078" s="150"/>
      <c r="O1078" s="150"/>
      <c r="P1078" s="150"/>
      <c r="Q1078" s="150"/>
      <c r="R1078" s="150"/>
      <c r="S1078" s="150"/>
      <c r="T1078" s="150"/>
      <c r="U1078" s="150" t="s">
        <v>22095</v>
      </c>
      <c r="V1078" s="150"/>
      <c r="W1078" s="150"/>
      <c r="X1078" s="150"/>
      <c r="Y1078" s="150"/>
      <c r="Z1078" s="150"/>
      <c r="AA1078" s="150"/>
      <c r="AB1078" s="150"/>
      <c r="AC1078" s="150"/>
      <c r="AD1078" t="str">
        <f>IFERROR(IF(COUNTIF(C1078:L1078,"Feed Ingredient")&gt;0,INDEX(ani_diet!U:U,MATCH(M1078,ani_diet!E:E,0)),""),"")</f>
        <v/>
      </c>
      <c r="AE1078" s="129" t="str">
        <f>IF(IFERROR(IF(MATCH("Feed Ingredient", AOM[[#This Row],[L1]:[L10]],0)&gt;0, TRUE, FALSE), FALSE)=TRUE,IFERROR(VLOOKUP(M1078, ani_diet!D:D, 1, FALSE), "No Match"),FALSE)</f>
        <v>No Match</v>
      </c>
    </row>
    <row r="1079" spans="1:31" ht="14.5" x14ac:dyDescent="0.35">
      <c r="A1079" s="150"/>
      <c r="B1079" s="150" t="s">
        <v>22103</v>
      </c>
      <c r="C1079" s="150" t="s">
        <v>19447</v>
      </c>
      <c r="D1079" s="150" t="s">
        <v>19449</v>
      </c>
      <c r="E1079" s="150" t="s">
        <v>19707</v>
      </c>
      <c r="F1079" s="150" t="s">
        <v>20565</v>
      </c>
      <c r="G1079" s="150" t="s">
        <v>20566</v>
      </c>
      <c r="H1079" s="150" t="s">
        <v>22065</v>
      </c>
      <c r="I1079" s="150" t="s">
        <v>22067</v>
      </c>
      <c r="J1079" s="150" t="s">
        <v>22095</v>
      </c>
      <c r="K1079" s="150"/>
      <c r="L1079" s="150"/>
      <c r="M1079" s="150" t="str" cm="1">
        <f t="array" ref="M1079">LOOKUP(2,1/(C1079:L1079&lt;&gt;""),C1079:L1079)</f>
        <v>Potamogeton lucens</v>
      </c>
      <c r="N1079" s="150"/>
      <c r="O1079" s="150"/>
      <c r="P1079" s="150"/>
      <c r="Q1079" s="150"/>
      <c r="R1079" s="150"/>
      <c r="S1079" s="150"/>
      <c r="T1079" s="150"/>
      <c r="U1079" s="150" t="s">
        <v>22095</v>
      </c>
      <c r="V1079" s="150"/>
      <c r="W1079" s="150"/>
      <c r="X1079" s="150"/>
      <c r="Y1079" s="150"/>
      <c r="Z1079" s="150"/>
      <c r="AA1079" s="150"/>
      <c r="AB1079" s="150"/>
      <c r="AC1079" s="150"/>
      <c r="AD1079" t="str">
        <f>IFERROR(IF(COUNTIF(C1079:L1079,"Feed Ingredient")&gt;0,INDEX(ani_diet!U:U,MATCH(M1079,ani_diet!E:E,0)),""),"")</f>
        <v/>
      </c>
      <c r="AE1079" s="129" t="str">
        <f>IF(IFERROR(IF(MATCH("Feed Ingredient", AOM[[#This Row],[L1]:[L10]],0)&gt;0, TRUE, FALSE), FALSE)=TRUE,IFERROR(VLOOKUP(M1079, ani_diet!D:D, 1, FALSE), "No Match"),FALSE)</f>
        <v>No Match</v>
      </c>
    </row>
    <row r="1080" spans="1:31" ht="14.5" x14ac:dyDescent="0.35">
      <c r="A1080" s="150" t="s">
        <v>1485</v>
      </c>
      <c r="B1080" s="150" t="s">
        <v>22104</v>
      </c>
      <c r="C1080" s="150" t="s">
        <v>19447</v>
      </c>
      <c r="D1080" s="150" t="s">
        <v>19449</v>
      </c>
      <c r="E1080" s="150" t="s">
        <v>19707</v>
      </c>
      <c r="F1080" s="150" t="s">
        <v>20565</v>
      </c>
      <c r="G1080" s="150" t="s">
        <v>20566</v>
      </c>
      <c r="H1080" s="150" t="s">
        <v>22065</v>
      </c>
      <c r="I1080" s="150" t="s">
        <v>22067</v>
      </c>
      <c r="J1080" s="150" t="s">
        <v>22105</v>
      </c>
      <c r="K1080" s="150" t="s">
        <v>1485</v>
      </c>
      <c r="L1080" s="150"/>
      <c r="M1080" s="150" t="str" cm="1">
        <f t="array" ref="M1080">LOOKUP(2,1/(C1080:L1080&lt;&gt;""),C1080:L1080)</f>
        <v>Spirulina</v>
      </c>
      <c r="N1080" s="150"/>
      <c r="O1080" s="150" t="s">
        <v>1485</v>
      </c>
      <c r="P1080" s="150" t="s">
        <v>1485</v>
      </c>
      <c r="Q1080" s="150" t="s">
        <v>1485</v>
      </c>
      <c r="R1080" s="150" t="s">
        <v>1485</v>
      </c>
      <c r="S1080" s="150"/>
      <c r="T1080" s="150" t="s">
        <v>1485</v>
      </c>
      <c r="U1080" s="150" t="s">
        <v>22106</v>
      </c>
      <c r="V1080" s="150"/>
      <c r="W1080" s="150" t="s">
        <v>1485</v>
      </c>
      <c r="X1080" s="150" t="s">
        <v>1485</v>
      </c>
      <c r="Y1080" s="150" t="s">
        <v>1485</v>
      </c>
      <c r="Z1080" s="150" t="s">
        <v>1485</v>
      </c>
      <c r="AA1080" s="150" t="s">
        <v>1485</v>
      </c>
      <c r="AB1080" s="150"/>
      <c r="AC1080" s="150"/>
      <c r="AD1080" t="str">
        <f>IFERROR(IF(COUNTIF(C1080:L1080,"Feed Ingredient")&gt;0,INDEX(ani_diet!U:U,MATCH(M1080,ani_diet!E:E,0)),""),"")</f>
        <v>Arthrospir platensis</v>
      </c>
      <c r="AE1080" s="129" t="str">
        <f>IF(IFERROR(IF(MATCH("Feed Ingredient", AOM[[#This Row],[L1]:[L10]],0)&gt;0, TRUE, FALSE), FALSE)=TRUE,IFERROR(VLOOKUP(M1080, ani_diet!D:D, 1, FALSE), "No Match"),FALSE)</f>
        <v>Spirulina</v>
      </c>
    </row>
    <row r="1081" spans="1:31" ht="14.5" x14ac:dyDescent="0.35">
      <c r="A1081" s="150" t="s">
        <v>1485</v>
      </c>
      <c r="B1081" s="150" t="s">
        <v>22107</v>
      </c>
      <c r="C1081" s="150" t="s">
        <v>19447</v>
      </c>
      <c r="D1081" s="150" t="s">
        <v>19449</v>
      </c>
      <c r="E1081" s="150" t="s">
        <v>19707</v>
      </c>
      <c r="F1081" s="150" t="s">
        <v>20565</v>
      </c>
      <c r="G1081" s="150" t="s">
        <v>20566</v>
      </c>
      <c r="H1081" s="150" t="s">
        <v>22065</v>
      </c>
      <c r="I1081" s="150" t="s">
        <v>22067</v>
      </c>
      <c r="J1081" s="150" t="s">
        <v>22105</v>
      </c>
      <c r="K1081" s="150" t="s">
        <v>22108</v>
      </c>
      <c r="L1081" s="150"/>
      <c r="M1081" s="150" t="str" cm="1">
        <f t="array" ref="M1081">LOOKUP(2,1/(C1081:L1081&lt;&gt;""),C1081:L1081)</f>
        <v>Spirulina Dried</v>
      </c>
      <c r="N1081" s="150"/>
      <c r="O1081" s="150" t="s">
        <v>1485</v>
      </c>
      <c r="P1081" s="150" t="s">
        <v>1485</v>
      </c>
      <c r="Q1081" s="150" t="s">
        <v>1485</v>
      </c>
      <c r="R1081" s="150" t="s">
        <v>1485</v>
      </c>
      <c r="S1081" s="150"/>
      <c r="T1081" s="150" t="s">
        <v>1485</v>
      </c>
      <c r="U1081" s="150" t="s">
        <v>22106</v>
      </c>
      <c r="V1081" s="150"/>
      <c r="W1081" s="150" t="s">
        <v>1485</v>
      </c>
      <c r="X1081" s="150" t="s">
        <v>1485</v>
      </c>
      <c r="Y1081" s="150" t="s">
        <v>1485</v>
      </c>
      <c r="Z1081" s="150" t="s">
        <v>1485</v>
      </c>
      <c r="AA1081" s="150" t="s">
        <v>1485</v>
      </c>
      <c r="AB1081" s="150"/>
      <c r="AC1081" s="150"/>
      <c r="AD1081" t="str">
        <f>IFERROR(IF(COUNTIF(C1081:L1081,"Feed Ingredient")&gt;0,INDEX(ani_diet!U:U,MATCH(M1081,ani_diet!E:E,0)),""),"")</f>
        <v>Arthrospir platensis</v>
      </c>
      <c r="AE1081" s="129" t="str">
        <f>IF(IFERROR(IF(MATCH("Feed Ingredient", AOM[[#This Row],[L1]:[L10]],0)&gt;0, TRUE, FALSE), FALSE)=TRUE,IFERROR(VLOOKUP(M1081, ani_diet!D:D, 1, FALSE), "No Match"),FALSE)</f>
        <v>No Match</v>
      </c>
    </row>
    <row r="1082" spans="1:31" ht="14.5" x14ac:dyDescent="0.35">
      <c r="A1082" s="150"/>
      <c r="B1082" s="150" t="s">
        <v>22109</v>
      </c>
      <c r="C1082" s="150" t="s">
        <v>19447</v>
      </c>
      <c r="D1082" s="150" t="s">
        <v>19449</v>
      </c>
      <c r="E1082" s="150" t="s">
        <v>19707</v>
      </c>
      <c r="F1082" s="150" t="s">
        <v>20565</v>
      </c>
      <c r="G1082" s="150" t="s">
        <v>20566</v>
      </c>
      <c r="H1082" s="150" t="s">
        <v>22065</v>
      </c>
      <c r="I1082" s="150" t="s">
        <v>22067</v>
      </c>
      <c r="J1082" s="150" t="s">
        <v>22110</v>
      </c>
      <c r="K1082" s="150"/>
      <c r="L1082" s="150"/>
      <c r="M1082" s="150" t="str" cm="1">
        <f t="array" ref="M1082">LOOKUP(2,1/(C1082:L1082&lt;&gt;""),C1082:L1082)</f>
        <v>Ulva armoricana</v>
      </c>
      <c r="N1082" s="150"/>
      <c r="O1082" s="150"/>
      <c r="P1082" s="150"/>
      <c r="Q1082" s="150"/>
      <c r="R1082" s="150"/>
      <c r="S1082" s="150"/>
      <c r="T1082" s="150"/>
      <c r="U1082" s="150" t="s">
        <v>22110</v>
      </c>
      <c r="V1082" s="150"/>
      <c r="W1082" s="150"/>
      <c r="X1082" s="150"/>
      <c r="Y1082" s="150"/>
      <c r="Z1082" s="150"/>
      <c r="AA1082" s="150"/>
      <c r="AB1082" s="150"/>
      <c r="AC1082" s="150"/>
      <c r="AD1082" t="str">
        <f>IFERROR(IF(COUNTIF(C1082:L1082,"Feed Ingredient")&gt;0,INDEX(ani_diet!U:U,MATCH(M1082,ani_diet!E:E,0)),""),"")</f>
        <v>Ulva armoricana</v>
      </c>
      <c r="AE1082" s="129" t="str">
        <f>IF(IFERROR(IF(MATCH("Feed Ingredient", AOM[[#This Row],[L1]:[L10]],0)&gt;0, TRUE, FALSE), FALSE)=TRUE,IFERROR(VLOOKUP(M1082, ani_diet!D:D, 1, FALSE), "No Match"),FALSE)</f>
        <v>Ulva armoricana</v>
      </c>
    </row>
    <row r="1083" spans="1:31" ht="14.5" x14ac:dyDescent="0.35">
      <c r="A1083" s="150"/>
      <c r="B1083" s="150" t="s">
        <v>22111</v>
      </c>
      <c r="C1083" s="150" t="s">
        <v>19447</v>
      </c>
      <c r="D1083" s="150" t="s">
        <v>19449</v>
      </c>
      <c r="E1083" s="150" t="s">
        <v>19707</v>
      </c>
      <c r="F1083" s="150" t="s">
        <v>20565</v>
      </c>
      <c r="G1083" s="150" t="s">
        <v>20566</v>
      </c>
      <c r="H1083" s="150" t="s">
        <v>22065</v>
      </c>
      <c r="I1083" s="150" t="s">
        <v>22067</v>
      </c>
      <c r="J1083" s="150" t="s">
        <v>22112</v>
      </c>
      <c r="K1083" s="150"/>
      <c r="L1083" s="150"/>
      <c r="M1083" s="150" t="str" cm="1">
        <f t="array" ref="M1083">LOOKUP(2,1/(C1083:L1083&lt;&gt;""),C1083:L1083)</f>
        <v>Ulva lactuca</v>
      </c>
      <c r="N1083" s="150" t="s">
        <v>22113</v>
      </c>
      <c r="O1083" s="150"/>
      <c r="P1083" s="150"/>
      <c r="Q1083" s="150"/>
      <c r="R1083" s="150"/>
      <c r="S1083" s="150"/>
      <c r="T1083" s="150"/>
      <c r="U1083" s="150" t="s">
        <v>22112</v>
      </c>
      <c r="V1083" s="150"/>
      <c r="W1083" s="150"/>
      <c r="X1083" s="150"/>
      <c r="Y1083" s="150"/>
      <c r="Z1083" s="150"/>
      <c r="AA1083" s="150"/>
      <c r="AB1083" s="150"/>
      <c r="AC1083" s="150"/>
      <c r="AD1083" t="str">
        <f>IFERROR(IF(COUNTIF(C1083:L1083,"Feed Ingredient")&gt;0,INDEX(ani_diet!U:U,MATCH(M1083,ani_diet!E:E,0)),""),"")</f>
        <v>Ulva lactuca</v>
      </c>
      <c r="AE1083" s="129" t="str">
        <f>IF(IFERROR(IF(MATCH("Feed Ingredient", AOM[[#This Row],[L1]:[L10]],0)&gt;0, TRUE, FALSE), FALSE)=TRUE,IFERROR(VLOOKUP(M1083, ani_diet!D:D, 1, FALSE), "No Match"),FALSE)</f>
        <v>Ulva lactuca</v>
      </c>
    </row>
    <row r="1084" spans="1:31" ht="14.5" x14ac:dyDescent="0.35">
      <c r="A1084" s="150"/>
      <c r="B1084" s="150" t="s">
        <v>22114</v>
      </c>
      <c r="C1084" s="150" t="s">
        <v>19447</v>
      </c>
      <c r="D1084" s="150" t="s">
        <v>19449</v>
      </c>
      <c r="E1084" s="150" t="s">
        <v>19707</v>
      </c>
      <c r="F1084" s="150" t="s">
        <v>20565</v>
      </c>
      <c r="G1084" s="150" t="s">
        <v>20566</v>
      </c>
      <c r="H1084" s="150" t="s">
        <v>22065</v>
      </c>
      <c r="I1084" s="150" t="s">
        <v>22067</v>
      </c>
      <c r="J1084" s="150" t="s">
        <v>22115</v>
      </c>
      <c r="K1084" s="150" t="s">
        <v>22116</v>
      </c>
      <c r="L1084" s="150"/>
      <c r="M1084" s="150" t="str" cm="1">
        <f t="array" ref="M1084">LOOKUP(2,1/(C1084:L1084&lt;&gt;""),C1084:L1084)</f>
        <v>Ulva rigida Dried Ground</v>
      </c>
      <c r="N1084" s="150" t="s">
        <v>22117</v>
      </c>
      <c r="O1084" s="150"/>
      <c r="P1084" s="150"/>
      <c r="Q1084" s="150"/>
      <c r="R1084" s="150"/>
      <c r="S1084" s="150"/>
      <c r="T1084" s="150"/>
      <c r="U1084" s="150" t="s">
        <v>22115</v>
      </c>
      <c r="V1084" s="150"/>
      <c r="W1084" s="150"/>
      <c r="X1084" s="150"/>
      <c r="Y1084" s="150"/>
      <c r="Z1084" s="150"/>
      <c r="AA1084" s="150"/>
      <c r="AB1084" s="150"/>
      <c r="AC1084" s="150"/>
      <c r="AD1084" t="str">
        <f>IFERROR(IF(COUNTIF(C1084:L1084,"Feed Ingredient")&gt;0,INDEX(ani_diet!U:U,MATCH(M1084,ani_diet!E:E,0)),""),"")</f>
        <v>Ulva rigida</v>
      </c>
      <c r="AE1084" s="129" t="str">
        <f>IF(IFERROR(IF(MATCH("Feed Ingredient", AOM[[#This Row],[L1]:[L10]],0)&gt;0, TRUE, FALSE), FALSE)=TRUE,IFERROR(VLOOKUP(M1084, ani_diet!D:D, 1, FALSE), "No Match"),FALSE)</f>
        <v>No Match</v>
      </c>
    </row>
    <row r="1085" spans="1:31" ht="14.5" x14ac:dyDescent="0.35">
      <c r="A1085" s="150"/>
      <c r="B1085" s="150" t="s">
        <v>22118</v>
      </c>
      <c r="C1085" s="150" t="s">
        <v>19447</v>
      </c>
      <c r="D1085" s="150" t="s">
        <v>19449</v>
      </c>
      <c r="E1085" s="150" t="s">
        <v>19707</v>
      </c>
      <c r="F1085" s="150" t="s">
        <v>20565</v>
      </c>
      <c r="G1085" s="150" t="s">
        <v>20566</v>
      </c>
      <c r="H1085" s="150" t="s">
        <v>22065</v>
      </c>
      <c r="I1085" s="150" t="s">
        <v>22067</v>
      </c>
      <c r="J1085" s="150" t="s">
        <v>22115</v>
      </c>
      <c r="K1085" s="150" t="s">
        <v>22119</v>
      </c>
      <c r="L1085" s="150"/>
      <c r="M1085" s="150" t="str" cm="1">
        <f t="array" ref="M1085">LOOKUP(2,1/(C1085:L1085&lt;&gt;""),C1085:L1085)</f>
        <v>Ulva rigida Ground</v>
      </c>
      <c r="N1085" s="150" t="s">
        <v>22120</v>
      </c>
      <c r="O1085" s="150"/>
      <c r="P1085" s="150"/>
      <c r="Q1085" s="150"/>
      <c r="R1085" s="150"/>
      <c r="S1085" s="150"/>
      <c r="T1085" s="150"/>
      <c r="U1085" s="150" t="s">
        <v>22115</v>
      </c>
      <c r="V1085" s="150"/>
      <c r="W1085" s="150"/>
      <c r="X1085" s="150"/>
      <c r="Y1085" s="150"/>
      <c r="Z1085" s="150"/>
      <c r="AA1085" s="150"/>
      <c r="AB1085" s="150"/>
      <c r="AC1085" s="150"/>
      <c r="AD1085" t="str">
        <f>IFERROR(IF(COUNTIF(C1085:L1085,"Feed Ingredient")&gt;0,INDEX(ani_diet!U:U,MATCH(M1085,ani_diet!E:E,0)),""),"")</f>
        <v>Ulva rigida</v>
      </c>
      <c r="AE1085" s="129" t="str">
        <f>IF(IFERROR(IF(MATCH("Feed Ingredient", AOM[[#This Row],[L1]:[L10]],0)&gt;0, TRUE, FALSE), FALSE)=TRUE,IFERROR(VLOOKUP(M1085, ani_diet!D:D, 1, FALSE), "No Match"),FALSE)</f>
        <v>No Match</v>
      </c>
    </row>
    <row r="1086" spans="1:31" ht="14.5" x14ac:dyDescent="0.35">
      <c r="A1086" s="150"/>
      <c r="B1086" s="150" t="s">
        <v>22121</v>
      </c>
      <c r="C1086" s="150" t="s">
        <v>19447</v>
      </c>
      <c r="D1086" s="150" t="s">
        <v>19449</v>
      </c>
      <c r="E1086" s="150" t="s">
        <v>19707</v>
      </c>
      <c r="F1086" s="150" t="s">
        <v>20565</v>
      </c>
      <c r="G1086" s="150" t="s">
        <v>20566</v>
      </c>
      <c r="H1086" s="150" t="s">
        <v>22065</v>
      </c>
      <c r="I1086" s="150" t="s">
        <v>22067</v>
      </c>
      <c r="J1086" s="150" t="s">
        <v>22115</v>
      </c>
      <c r="K1086" s="150"/>
      <c r="L1086" s="150"/>
      <c r="M1086" s="150" t="str" cm="1">
        <f t="array" ref="M1086">LOOKUP(2,1/(C1086:L1086&lt;&gt;""),C1086:L1086)</f>
        <v>Ulva rigida</v>
      </c>
      <c r="N1086" s="150"/>
      <c r="O1086" s="150"/>
      <c r="P1086" s="150"/>
      <c r="Q1086" s="150"/>
      <c r="R1086" s="150"/>
      <c r="S1086" s="150"/>
      <c r="T1086" s="150"/>
      <c r="U1086" s="150" t="s">
        <v>22115</v>
      </c>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Ulva rigida</v>
      </c>
    </row>
    <row r="1087" spans="1:31" ht="14.5" x14ac:dyDescent="0.35">
      <c r="A1087" s="150"/>
      <c r="B1087" s="150" t="s">
        <v>22122</v>
      </c>
      <c r="C1087" s="150" t="s">
        <v>19447</v>
      </c>
      <c r="D1087" s="150" t="s">
        <v>19449</v>
      </c>
      <c r="E1087" s="150" t="s">
        <v>19707</v>
      </c>
      <c r="F1087" s="150" t="s">
        <v>20565</v>
      </c>
      <c r="G1087" s="150" t="s">
        <v>20566</v>
      </c>
      <c r="H1087" s="150" t="s">
        <v>22065</v>
      </c>
      <c r="I1087" s="150" t="s">
        <v>22067</v>
      </c>
      <c r="J1087" s="150" t="s">
        <v>22123</v>
      </c>
      <c r="K1087" s="150"/>
      <c r="L1087" s="150"/>
      <c r="M1087" s="150" t="str" cm="1">
        <f t="array" ref="M1087">LOOKUP(2,1/(C1087:L1087&lt;&gt;""),C1087:L1087)</f>
        <v>Vallisneria aethiopica</v>
      </c>
      <c r="N1087" s="150"/>
      <c r="O1087" s="150"/>
      <c r="P1087" s="150"/>
      <c r="Q1087" s="150"/>
      <c r="R1087" s="150"/>
      <c r="S1087" s="150"/>
      <c r="T1087" s="150"/>
      <c r="U1087" s="150" t="s">
        <v>22123</v>
      </c>
      <c r="V1087" s="150"/>
      <c r="W1087" s="150"/>
      <c r="X1087" s="150"/>
      <c r="Y1087" s="150"/>
      <c r="Z1087" s="150"/>
      <c r="AA1087" s="150"/>
      <c r="AB1087" s="150"/>
      <c r="AC1087" s="150"/>
      <c r="AD1087" t="str">
        <f>IFERROR(IF(COUNTIF(C1087:L1087,"Feed Ingredient")&gt;0,INDEX(ani_diet!U:U,MATCH(M1087,ani_diet!E:E,0)),""),"")</f>
        <v>Vallisneria aethiopica</v>
      </c>
      <c r="AE1087" s="129" t="str">
        <f>IF(IFERROR(IF(MATCH("Feed Ingredient", AOM[[#This Row],[L1]:[L10]],0)&gt;0, TRUE, FALSE), FALSE)=TRUE,IFERROR(VLOOKUP(M1087, ani_diet!D:D, 1, FALSE), "No Match"),FALSE)</f>
        <v>Vallisneria aethiopica</v>
      </c>
    </row>
    <row r="1088" spans="1:31" ht="14.5" x14ac:dyDescent="0.35">
      <c r="A1088" s="150" t="s">
        <v>1485</v>
      </c>
      <c r="B1088" s="150" t="s">
        <v>22124</v>
      </c>
      <c r="C1088" s="150" t="s">
        <v>19447</v>
      </c>
      <c r="D1088" s="150" t="s">
        <v>19449</v>
      </c>
      <c r="E1088" s="150" t="s">
        <v>19707</v>
      </c>
      <c r="F1088" s="150" t="s">
        <v>20565</v>
      </c>
      <c r="G1088" s="150" t="s">
        <v>20566</v>
      </c>
      <c r="H1088" s="150" t="s">
        <v>22065</v>
      </c>
      <c r="I1088" s="150" t="s">
        <v>22125</v>
      </c>
      <c r="J1088" s="150" t="s">
        <v>1485</v>
      </c>
      <c r="K1088" s="150" t="s">
        <v>1485</v>
      </c>
      <c r="L1088" s="150"/>
      <c r="M1088" s="150" t="str" cm="1">
        <f t="array" ref="M1088">LOOKUP(2,1/(C1088:L1088&lt;&gt;""),C1088:L1088)</f>
        <v>Cereal and Grass Forages</v>
      </c>
      <c r="N1088" s="150" t="s">
        <v>1485</v>
      </c>
      <c r="O1088" s="150" t="s">
        <v>1485</v>
      </c>
      <c r="P1088" s="150" t="s">
        <v>1485</v>
      </c>
      <c r="Q1088" s="150" t="s">
        <v>1485</v>
      </c>
      <c r="R1088" s="150" t="s">
        <v>1485</v>
      </c>
      <c r="S1088" s="150" t="s">
        <v>1485</v>
      </c>
      <c r="T1088" s="150" t="s">
        <v>1485</v>
      </c>
      <c r="U1088" s="150"/>
      <c r="V1088" s="150" t="s">
        <v>1485</v>
      </c>
      <c r="W1088" s="150" t="s">
        <v>1485</v>
      </c>
      <c r="X1088" s="150" t="s">
        <v>1485</v>
      </c>
      <c r="Y1088" s="150" t="s">
        <v>1485</v>
      </c>
      <c r="Z1088" s="150" t="s">
        <v>1485</v>
      </c>
      <c r="AA1088" s="150" t="s">
        <v>1485</v>
      </c>
      <c r="AB1088" s="150" t="s">
        <v>1485</v>
      </c>
      <c r="AC1088" s="150" t="s">
        <v>1485</v>
      </c>
      <c r="AD1088" t="str">
        <f>IFERROR(IF(COUNTIF(C1088:L1088,"Feed Ingredient")&gt;0,INDEX(ani_diet!U:U,MATCH(M1088,ani_diet!E:E,0)),""),"")</f>
        <v/>
      </c>
      <c r="AE1088" s="129" t="str">
        <f>IF(IFERROR(IF(MATCH("Feed Ingredient", AOM[[#This Row],[L1]:[L10]],0)&gt;0, TRUE, FALSE), FALSE)=TRUE,IFERROR(VLOOKUP(M1088, ani_diet!D:D, 1, FALSE), "No Match"),FALSE)</f>
        <v>No Match</v>
      </c>
    </row>
    <row r="1089" spans="1:31" ht="14.5" x14ac:dyDescent="0.35">
      <c r="A1089" s="150"/>
      <c r="B1089" s="150" t="s">
        <v>22126</v>
      </c>
      <c r="C1089" s="150" t="s">
        <v>19447</v>
      </c>
      <c r="D1089" s="150" t="s">
        <v>19449</v>
      </c>
      <c r="E1089" s="150" t="s">
        <v>19707</v>
      </c>
      <c r="F1089" s="150" t="s">
        <v>20565</v>
      </c>
      <c r="G1089" s="150" t="s">
        <v>20566</v>
      </c>
      <c r="H1089" s="150" t="s">
        <v>22065</v>
      </c>
      <c r="I1089" s="150" t="s">
        <v>22125</v>
      </c>
      <c r="J1089" s="150" t="s">
        <v>22127</v>
      </c>
      <c r="K1089" s="150"/>
      <c r="L1089" s="150"/>
      <c r="M1089" s="150" t="str" cm="1">
        <f t="array" ref="M1089">LOOKUP(2,1/(C1089:L1089&lt;&gt;""),C1089:L1089)</f>
        <v>Andropogon</v>
      </c>
      <c r="N1089" s="150"/>
      <c r="O1089" s="150"/>
      <c r="P1089" s="150"/>
      <c r="Q1089" s="150"/>
      <c r="R1089" s="150"/>
      <c r="S1089" s="150"/>
      <c r="T1089" s="150"/>
      <c r="U1089" s="164" t="s">
        <v>22128</v>
      </c>
      <c r="V1089" s="150"/>
      <c r="W1089" s="150"/>
      <c r="X1089" s="150"/>
      <c r="Y1089" s="150"/>
      <c r="Z1089" s="150"/>
      <c r="AA1089" s="150"/>
      <c r="AB1089" s="150"/>
      <c r="AC1089" s="150"/>
      <c r="AD1089" t="str">
        <f>IFERROR(IF(COUNTIF(C1089:L1089,"Feed Ingredient")&gt;0,INDEX(ani_diet!U:U,MATCH(M1089,ani_diet!E:E,0)),""),"")</f>
        <v>Andropogon spp</v>
      </c>
      <c r="AE1089" s="129" t="str">
        <f>IF(IFERROR(IF(MATCH("Feed Ingredient", AOM[[#This Row],[L1]:[L10]],0)&gt;0, TRUE, FALSE), FALSE)=TRUE,IFERROR(VLOOKUP(M1089, ani_diet!D:D, 1, FALSE), "No Match"),FALSE)</f>
        <v>Andropogon</v>
      </c>
    </row>
    <row r="1090" spans="1:31" ht="14.5" x14ac:dyDescent="0.35">
      <c r="A1090" s="150"/>
      <c r="B1090" s="150" t="s">
        <v>22129</v>
      </c>
      <c r="C1090" s="150" t="s">
        <v>19447</v>
      </c>
      <c r="D1090" s="150" t="s">
        <v>19449</v>
      </c>
      <c r="E1090" s="150" t="s">
        <v>19707</v>
      </c>
      <c r="F1090" s="150" t="s">
        <v>20565</v>
      </c>
      <c r="G1090" s="150" t="s">
        <v>20566</v>
      </c>
      <c r="H1090" s="150" t="s">
        <v>22065</v>
      </c>
      <c r="I1090" s="150" t="s">
        <v>22125</v>
      </c>
      <c r="J1090" s="150" t="s">
        <v>4273</v>
      </c>
      <c r="K1090" s="150" t="s">
        <v>19439</v>
      </c>
      <c r="L1090" s="150"/>
      <c r="M1090" s="150" t="str" cm="1">
        <f t="array" ref="M1090">LOOKUP(2,1/(C1090:L1090&lt;&gt;""),C1090:L1090)</f>
        <v>Andropogon gayanus Dried</v>
      </c>
      <c r="N1090" s="150" t="s">
        <v>22130</v>
      </c>
      <c r="O1090" s="150"/>
      <c r="P1090" s="150"/>
      <c r="Q1090" s="150"/>
      <c r="R1090" s="150"/>
      <c r="S1090" s="150"/>
      <c r="T1090" s="150"/>
      <c r="U1090" s="150" t="s">
        <v>4273</v>
      </c>
      <c r="V1090" s="150"/>
      <c r="W1090" s="150"/>
      <c r="X1090" s="150"/>
      <c r="Y1090" s="150"/>
      <c r="Z1090" s="150"/>
      <c r="AA1090" s="150"/>
      <c r="AB1090" s="150"/>
      <c r="AC1090" s="150"/>
      <c r="AD1090" t="str">
        <f>IFERROR(IF(COUNTIF(C1090:L1090,"Feed Ingredient")&gt;0,INDEX(ani_diet!U:U,MATCH(M1090,ani_diet!E:E,0)),""),"")</f>
        <v>Andropogon gayanus</v>
      </c>
      <c r="AE1090" s="129" t="str">
        <f>IF(IFERROR(IF(MATCH("Feed Ingredient", AOM[[#This Row],[L1]:[L10]],0)&gt;0, TRUE, FALSE), FALSE)=TRUE,IFERROR(VLOOKUP(M1090, ani_diet!D:D, 1, FALSE), "No Match"),FALSE)</f>
        <v>No Match</v>
      </c>
    </row>
    <row r="1091" spans="1:31" ht="14.5" x14ac:dyDescent="0.35">
      <c r="A1091" s="150"/>
      <c r="B1091" s="150" t="s">
        <v>22131</v>
      </c>
      <c r="C1091" s="150" t="s">
        <v>19447</v>
      </c>
      <c r="D1091" s="150" t="s">
        <v>19449</v>
      </c>
      <c r="E1091" s="150" t="s">
        <v>19707</v>
      </c>
      <c r="F1091" s="150" t="s">
        <v>20565</v>
      </c>
      <c r="G1091" s="150" t="s">
        <v>20566</v>
      </c>
      <c r="H1091" s="150" t="s">
        <v>22065</v>
      </c>
      <c r="I1091" s="150" t="s">
        <v>22125</v>
      </c>
      <c r="J1091" s="150" t="s">
        <v>4273</v>
      </c>
      <c r="K1091" s="150" t="s">
        <v>22132</v>
      </c>
      <c r="L1091" s="150"/>
      <c r="M1091" s="150" t="str" cm="1">
        <f t="array" ref="M1091">LOOKUP(2,1/(C1091:L1091&lt;&gt;""),C1091:L1091)</f>
        <v>Andropogon gayanus Ensiled</v>
      </c>
      <c r="N1091" s="150" t="s">
        <v>22133</v>
      </c>
      <c r="O1091" s="150"/>
      <c r="P1091" s="150"/>
      <c r="Q1091" s="150"/>
      <c r="R1091" s="150"/>
      <c r="S1091" s="150"/>
      <c r="T1091" s="150"/>
      <c r="U1091" s="150" t="s">
        <v>4273</v>
      </c>
      <c r="V1091" s="150"/>
      <c r="W1091" s="150"/>
      <c r="X1091" s="150"/>
      <c r="Y1091" s="150"/>
      <c r="Z1091" s="150"/>
      <c r="AA1091" s="150"/>
      <c r="AB1091" s="150"/>
      <c r="AC1091" s="150"/>
      <c r="AD1091" t="str">
        <f>IFERROR(IF(COUNTIF(C1091:L1091,"Feed Ingredient")&gt;0,INDEX(ani_diet!U:U,MATCH(M1091,ani_diet!E:E,0)),""),"")</f>
        <v>Andropogon gayanus</v>
      </c>
      <c r="AE1091" s="129" t="str">
        <f>IF(IFERROR(IF(MATCH("Feed Ingredient", AOM[[#This Row],[L1]:[L10]],0)&gt;0, TRUE, FALSE), FALSE)=TRUE,IFERROR(VLOOKUP(M1091, ani_diet!D:D, 1, FALSE), "No Match"),FALSE)</f>
        <v>No Match</v>
      </c>
    </row>
    <row r="1092" spans="1:31" ht="14.5" x14ac:dyDescent="0.35">
      <c r="A1092" s="150"/>
      <c r="B1092" s="150" t="s">
        <v>22134</v>
      </c>
      <c r="C1092" s="150" t="s">
        <v>19447</v>
      </c>
      <c r="D1092" s="150" t="s">
        <v>19449</v>
      </c>
      <c r="E1092" s="150" t="s">
        <v>19707</v>
      </c>
      <c r="F1092" s="150" t="s">
        <v>20565</v>
      </c>
      <c r="G1092" s="150" t="s">
        <v>20566</v>
      </c>
      <c r="H1092" s="150" t="s">
        <v>22065</v>
      </c>
      <c r="I1092" s="150" t="s">
        <v>22125</v>
      </c>
      <c r="J1092" s="150" t="s">
        <v>4273</v>
      </c>
      <c r="K1092" s="150"/>
      <c r="L1092" s="150"/>
      <c r="M1092" s="150" t="str" cm="1">
        <f t="array" ref="M1092">LOOKUP(2,1/(C1092:L1092&lt;&gt;""),C1092:L1092)</f>
        <v>Andropogon gayanus</v>
      </c>
      <c r="N1092" s="150" t="s">
        <v>22135</v>
      </c>
      <c r="O1092" s="150"/>
      <c r="P1092" s="150"/>
      <c r="Q1092" s="150"/>
      <c r="R1092" s="150"/>
      <c r="S1092" s="150"/>
      <c r="T1092" s="150"/>
      <c r="U1092" s="150" t="s">
        <v>4273</v>
      </c>
      <c r="V1092" s="150"/>
      <c r="W1092" s="150"/>
      <c r="X1092" s="150"/>
      <c r="Y1092" s="150"/>
      <c r="Z1092" s="150"/>
      <c r="AA1092" s="150"/>
      <c r="AB1092" s="150"/>
      <c r="AC1092" s="150"/>
      <c r="AD1092" t="str">
        <f>IFERROR(IF(COUNTIF(C1092:L1092,"Feed Ingredient")&gt;0,INDEX(ani_diet!U:U,MATCH(M1092,ani_diet!E:E,0)),""),"")</f>
        <v>Andropogon gayanus</v>
      </c>
      <c r="AE1092" s="129" t="str">
        <f>IF(IFERROR(IF(MATCH("Feed Ingredient", AOM[[#This Row],[L1]:[L10]],0)&gt;0, TRUE, FALSE), FALSE)=TRUE,IFERROR(VLOOKUP(M1092, ani_diet!D:D, 1, FALSE), "No Match"),FALSE)</f>
        <v>Andropogon gayanus</v>
      </c>
    </row>
    <row r="1093" spans="1:31" ht="14.5" x14ac:dyDescent="0.35">
      <c r="A1093" s="150"/>
      <c r="B1093" s="150" t="s">
        <v>22136</v>
      </c>
      <c r="C1093" s="150" t="s">
        <v>19447</v>
      </c>
      <c r="D1093" s="150" t="s">
        <v>19449</v>
      </c>
      <c r="E1093" s="150" t="s">
        <v>19707</v>
      </c>
      <c r="F1093" s="150" t="s">
        <v>20565</v>
      </c>
      <c r="G1093" s="150" t="s">
        <v>20566</v>
      </c>
      <c r="H1093" s="150" t="s">
        <v>22065</v>
      </c>
      <c r="I1093" s="150" t="s">
        <v>22125</v>
      </c>
      <c r="J1093" s="150" t="s">
        <v>22137</v>
      </c>
      <c r="K1093" s="150"/>
      <c r="L1093" s="150"/>
      <c r="M1093" s="150" t="str" cm="1">
        <f t="array" ref="M1093">LOOKUP(2,1/(C1093:L1093&lt;&gt;""),C1093:L1093)</f>
        <v>Andropogon abyssinica</v>
      </c>
      <c r="N1093" s="150"/>
      <c r="O1093" s="150"/>
      <c r="P1093" s="150"/>
      <c r="Q1093" s="150"/>
      <c r="R1093" s="150"/>
      <c r="S1093" s="150"/>
      <c r="T1093" s="150"/>
      <c r="U1093" s="150" t="s">
        <v>22137</v>
      </c>
      <c r="V1093" s="150"/>
      <c r="W1093" s="150"/>
      <c r="X1093" s="150"/>
      <c r="Y1093" s="150"/>
      <c r="Z1093" s="150"/>
      <c r="AA1093" s="150"/>
      <c r="AB1093" s="150"/>
      <c r="AC1093" s="150"/>
      <c r="AD1093" t="str">
        <f>IFERROR(IF(COUNTIF(C1093:L1093,"Feed Ingredient")&gt;0,INDEX(ani_diet!U:U,MATCH(M1093,ani_diet!E:E,0)),""),"")</f>
        <v>Andropogon abyssinica</v>
      </c>
      <c r="AE1093" s="129" t="str">
        <f>IF(IFERROR(IF(MATCH("Feed Ingredient", AOM[[#This Row],[L1]:[L10]],0)&gt;0, TRUE, FALSE), FALSE)=TRUE,IFERROR(VLOOKUP(M1093, ani_diet!D:D, 1, FALSE), "No Match"),FALSE)</f>
        <v>Andropogon abyssinica</v>
      </c>
    </row>
    <row r="1094" spans="1:31" ht="14.5" x14ac:dyDescent="0.35">
      <c r="A1094" s="150"/>
      <c r="B1094" s="150" t="s">
        <v>22138</v>
      </c>
      <c r="C1094" s="150" t="s">
        <v>19447</v>
      </c>
      <c r="D1094" s="150" t="s">
        <v>19449</v>
      </c>
      <c r="E1094" s="150" t="s">
        <v>19707</v>
      </c>
      <c r="F1094" s="150" t="s">
        <v>20565</v>
      </c>
      <c r="G1094" s="150" t="s">
        <v>20566</v>
      </c>
      <c r="H1094" s="150" t="s">
        <v>22065</v>
      </c>
      <c r="I1094" s="150" t="s">
        <v>22125</v>
      </c>
      <c r="J1094" s="150" t="s">
        <v>22139</v>
      </c>
      <c r="K1094" s="150"/>
      <c r="L1094" s="150"/>
      <c r="M1094" s="150" t="str" cm="1">
        <f t="array" ref="M1094">LOOKUP(2,1/(C1094:L1094&lt;&gt;""),C1094:L1094)</f>
        <v>Andropogon guianensis</v>
      </c>
      <c r="N1094" s="150"/>
      <c r="O1094" s="150"/>
      <c r="P1094" s="150"/>
      <c r="Q1094" s="150"/>
      <c r="R1094" s="150"/>
      <c r="S1094" s="150"/>
      <c r="T1094" s="150"/>
      <c r="U1094" s="150" t="s">
        <v>22139</v>
      </c>
      <c r="V1094" s="150"/>
      <c r="W1094" s="150"/>
      <c r="X1094" s="150"/>
      <c r="Y1094" s="150"/>
      <c r="Z1094" s="150"/>
      <c r="AA1094" s="150"/>
      <c r="AB1094" s="150"/>
      <c r="AC1094" s="150"/>
      <c r="AD1094" t="str">
        <f>IFERROR(IF(COUNTIF(C1094:L1094,"Feed Ingredient")&gt;0,INDEX(ani_diet!U:U,MATCH(M1094,ani_diet!E:E,0)),""),"")</f>
        <v>Andropogon guianensis</v>
      </c>
      <c r="AE1094" s="129" t="str">
        <f>IF(IFERROR(IF(MATCH("Feed Ingredient", AOM[[#This Row],[L1]:[L10]],0)&gt;0, TRUE, FALSE), FALSE)=TRUE,IFERROR(VLOOKUP(M1094, ani_diet!D:D, 1, FALSE), "No Match"),FALSE)</f>
        <v>Andropogon guianensis</v>
      </c>
    </row>
    <row r="1095" spans="1:31" ht="14.5" x14ac:dyDescent="0.35">
      <c r="A1095" s="150"/>
      <c r="B1095" s="150" t="s">
        <v>22140</v>
      </c>
      <c r="C1095" s="150" t="s">
        <v>19447</v>
      </c>
      <c r="D1095" s="150" t="s">
        <v>19449</v>
      </c>
      <c r="E1095" s="150" t="s">
        <v>19707</v>
      </c>
      <c r="F1095" s="150" t="s">
        <v>20565</v>
      </c>
      <c r="G1095" s="150" t="s">
        <v>20566</v>
      </c>
      <c r="H1095" s="150" t="s">
        <v>22065</v>
      </c>
      <c r="I1095" s="150" t="s">
        <v>22125</v>
      </c>
      <c r="J1095" s="150" t="s">
        <v>22141</v>
      </c>
      <c r="K1095" s="150"/>
      <c r="L1095" s="150"/>
      <c r="M1095" s="150" t="str" cm="1">
        <f t="array" ref="M1095">LOOKUP(2,1/(C1095:L1095&lt;&gt;""),C1095:L1095)</f>
        <v>Aristida adscensionis</v>
      </c>
      <c r="N1095" s="150"/>
      <c r="O1095" s="150"/>
      <c r="P1095" s="150"/>
      <c r="Q1095" s="150"/>
      <c r="R1095" s="150"/>
      <c r="S1095" s="150"/>
      <c r="T1095" s="150"/>
      <c r="U1095" s="150" t="s">
        <v>22141</v>
      </c>
      <c r="V1095" s="150"/>
      <c r="W1095" s="150"/>
      <c r="X1095" s="150"/>
      <c r="Y1095" s="150"/>
      <c r="Z1095" s="150"/>
      <c r="AA1095" s="150"/>
      <c r="AB1095" s="150"/>
      <c r="AC1095" s="150"/>
      <c r="AD1095" t="str">
        <f>IFERROR(IF(COUNTIF(C1095:L1095,"Feed Ingredient")&gt;0,INDEX(ani_diet!U:U,MATCH(M1095,ani_diet!E:E,0)),""),"")</f>
        <v>Aristida adscensionis</v>
      </c>
      <c r="AE1095" s="129" t="str">
        <f>IF(IFERROR(IF(MATCH("Feed Ingredient", AOM[[#This Row],[L1]:[L10]],0)&gt;0, TRUE, FALSE), FALSE)=TRUE,IFERROR(VLOOKUP(M1095, ani_diet!D:D, 1, FALSE), "No Match"),FALSE)</f>
        <v>Aristida adscensionis</v>
      </c>
    </row>
    <row r="1096" spans="1:31" ht="14.5" x14ac:dyDescent="0.35">
      <c r="A1096" s="150"/>
      <c r="B1096" s="150" t="s">
        <v>22142</v>
      </c>
      <c r="C1096" s="150" t="s">
        <v>19447</v>
      </c>
      <c r="D1096" s="150" t="s">
        <v>19449</v>
      </c>
      <c r="E1096" s="150" t="s">
        <v>19707</v>
      </c>
      <c r="F1096" s="150" t="s">
        <v>20565</v>
      </c>
      <c r="G1096" s="150" t="s">
        <v>20566</v>
      </c>
      <c r="H1096" s="150" t="s">
        <v>22065</v>
      </c>
      <c r="I1096" s="150" t="s">
        <v>22125</v>
      </c>
      <c r="J1096" s="150" t="s">
        <v>22143</v>
      </c>
      <c r="K1096" s="150"/>
      <c r="L1096" s="150"/>
      <c r="M1096" s="150" t="str" cm="1">
        <f t="array" ref="M1096">LOOKUP(2,1/(C1096:L1096&lt;&gt;""),C1096:L1096)</f>
        <v>Aristida spp.</v>
      </c>
      <c r="N1096" s="150"/>
      <c r="O1096" s="150"/>
      <c r="P1096" s="150"/>
      <c r="Q1096" s="150"/>
      <c r="R1096" s="150"/>
      <c r="S1096" s="150"/>
      <c r="T1096" s="150"/>
      <c r="U1096" s="164" t="s">
        <v>22144</v>
      </c>
      <c r="V1096" s="150"/>
      <c r="W1096" s="150"/>
      <c r="X1096" s="150"/>
      <c r="Y1096" s="150"/>
      <c r="Z1096" s="150"/>
      <c r="AA1096" s="150"/>
      <c r="AB1096" s="150"/>
      <c r="AC1096" s="150"/>
      <c r="AD1096" t="str">
        <f>IFERROR(IF(COUNTIF(C1096:L1096,"Feed Ingredient")&gt;0,INDEX(ani_diet!U:U,MATCH(M1096,ani_diet!E:E,0)),""),"")</f>
        <v>Aristida spp</v>
      </c>
      <c r="AE1096" s="129" t="str">
        <f>IF(IFERROR(IF(MATCH("Feed Ingredient", AOM[[#This Row],[L1]:[L10]],0)&gt;0, TRUE, FALSE), FALSE)=TRUE,IFERROR(VLOOKUP(M1096, ani_diet!D:D, 1, FALSE), "No Match"),FALSE)</f>
        <v>Aristida spp.</v>
      </c>
    </row>
    <row r="1097" spans="1:31" ht="14.5" x14ac:dyDescent="0.35">
      <c r="A1097" s="150"/>
      <c r="B1097" s="150" t="s">
        <v>22145</v>
      </c>
      <c r="C1097" s="150" t="s">
        <v>19447</v>
      </c>
      <c r="D1097" s="150" t="s">
        <v>19449</v>
      </c>
      <c r="E1097" s="150" t="s">
        <v>19707</v>
      </c>
      <c r="F1097" s="150" t="s">
        <v>20565</v>
      </c>
      <c r="G1097" s="150" t="s">
        <v>20566</v>
      </c>
      <c r="H1097" s="150" t="s">
        <v>22065</v>
      </c>
      <c r="I1097" s="150" t="s">
        <v>22125</v>
      </c>
      <c r="J1097" s="150" t="s">
        <v>22146</v>
      </c>
      <c r="K1097" s="150" t="s">
        <v>22147</v>
      </c>
      <c r="L1097" s="150"/>
      <c r="M1097" s="150" t="str" cm="1">
        <f t="array" ref="M1097">LOOKUP(2,1/(C1097:L1097&lt;&gt;""),C1097:L1097)</f>
        <v>Bothriochloa Dried</v>
      </c>
      <c r="N1097" s="150"/>
      <c r="O1097" s="150"/>
      <c r="P1097" s="150"/>
      <c r="Q1097" s="150"/>
      <c r="R1097" s="150"/>
      <c r="S1097" s="150"/>
      <c r="T1097" s="150"/>
      <c r="U1097" s="150"/>
      <c r="V1097" s="150"/>
      <c r="W1097" s="150"/>
      <c r="X1097" s="150"/>
      <c r="Y1097" s="150"/>
      <c r="Z1097" s="150"/>
      <c r="AA1097" s="150"/>
      <c r="AB1097" s="150"/>
      <c r="AC1097" s="150"/>
      <c r="AD1097" t="str">
        <f>IFERROR(IF(COUNTIF(C1097:L1097,"Feed Ingredient")&gt;0,INDEX(ani_diet!U:U,MATCH(M1097,ani_diet!E:E,0)),""),"")</f>
        <v/>
      </c>
      <c r="AE1097" s="129" t="str">
        <f>IF(IFERROR(IF(MATCH("Feed Ingredient", AOM[[#This Row],[L1]:[L10]],0)&gt;0, TRUE, FALSE), FALSE)=TRUE,IFERROR(VLOOKUP(M1097, ani_diet!D:D, 1, FALSE), "No Match"),FALSE)</f>
        <v>No Match</v>
      </c>
    </row>
    <row r="1098" spans="1:31" ht="14.5" x14ac:dyDescent="0.35">
      <c r="A1098" s="150"/>
      <c r="B1098" s="150" t="s">
        <v>22148</v>
      </c>
      <c r="C1098" s="150" t="s">
        <v>19447</v>
      </c>
      <c r="D1098" s="150" t="s">
        <v>19449</v>
      </c>
      <c r="E1098" s="150" t="s">
        <v>19707</v>
      </c>
      <c r="F1098" s="150" t="s">
        <v>20565</v>
      </c>
      <c r="G1098" s="150" t="s">
        <v>20566</v>
      </c>
      <c r="H1098" s="150" t="s">
        <v>22065</v>
      </c>
      <c r="I1098" s="150" t="s">
        <v>22125</v>
      </c>
      <c r="J1098" s="150" t="s">
        <v>22146</v>
      </c>
      <c r="K1098" s="150"/>
      <c r="L1098" s="150"/>
      <c r="M1098" s="150" t="str" cm="1">
        <f t="array" ref="M1098">LOOKUP(2,1/(C1098:L1098&lt;&gt;""),C1098:L1098)</f>
        <v>Bothriochloa</v>
      </c>
      <c r="N1098" s="150"/>
      <c r="O1098" s="150"/>
      <c r="P1098" s="150"/>
      <c r="Q1098" s="150"/>
      <c r="R1098" s="150"/>
      <c r="S1098" s="150"/>
      <c r="T1098" s="150"/>
      <c r="U1098" s="164" t="s">
        <v>22149</v>
      </c>
      <c r="V1098" s="150"/>
      <c r="W1098" s="150"/>
      <c r="X1098" s="150"/>
      <c r="Y1098" s="150"/>
      <c r="Z1098" s="150"/>
      <c r="AA1098" s="150"/>
      <c r="AB1098" s="150"/>
      <c r="AC1098" s="150"/>
      <c r="AD1098" t="str">
        <f>IFERROR(IF(COUNTIF(C1098:L1098,"Feed Ingredient")&gt;0,INDEX(ani_diet!U:U,MATCH(M1098,ani_diet!E:E,0)),""),"")</f>
        <v>Bothriochloa spp</v>
      </c>
      <c r="AE1098" s="129" t="str">
        <f>IF(IFERROR(IF(MATCH("Feed Ingredient", AOM[[#This Row],[L1]:[L10]],0)&gt;0, TRUE, FALSE), FALSE)=TRUE,IFERROR(VLOOKUP(M1098, ani_diet!D:D, 1, FALSE), "No Match"),FALSE)</f>
        <v>Bothriochloa</v>
      </c>
    </row>
    <row r="1099" spans="1:31" ht="14.5" x14ac:dyDescent="0.35">
      <c r="A1099" s="150"/>
      <c r="B1099" s="150" t="s">
        <v>22150</v>
      </c>
      <c r="C1099" s="150" t="s">
        <v>19447</v>
      </c>
      <c r="D1099" s="150" t="s">
        <v>19449</v>
      </c>
      <c r="E1099" s="150" t="s">
        <v>19707</v>
      </c>
      <c r="F1099" s="150" t="s">
        <v>20565</v>
      </c>
      <c r="G1099" s="150" t="s">
        <v>20566</v>
      </c>
      <c r="H1099" s="150" t="s">
        <v>22065</v>
      </c>
      <c r="I1099" s="150" t="s">
        <v>22125</v>
      </c>
      <c r="J1099" s="150" t="s">
        <v>22151</v>
      </c>
      <c r="K1099" s="150"/>
      <c r="L1099" s="150"/>
      <c r="M1099" s="150" t="str" cm="1">
        <f t="array" ref="M1099">LOOKUP(2,1/(C1099:L1099&lt;&gt;""),C1099:L1099)</f>
        <v>Bothriochloa insculpta</v>
      </c>
      <c r="N1099" s="150"/>
      <c r="O1099" s="150"/>
      <c r="P1099" s="150"/>
      <c r="Q1099" s="150"/>
      <c r="R1099" s="150"/>
      <c r="S1099" s="150"/>
      <c r="T1099" s="150"/>
      <c r="U1099" s="150" t="str" cm="1">
        <f t="array" ref="U1099">LOOKUP(2,1/(K1099:T1099&lt;&gt;""),K1099:T1099)</f>
        <v>Bothriochloa insculpta</v>
      </c>
      <c r="V1099" s="150"/>
      <c r="W1099" s="150"/>
      <c r="X1099" s="150"/>
      <c r="Y1099" s="150"/>
      <c r="Z1099" s="150"/>
      <c r="AA1099" s="150"/>
      <c r="AB1099" s="150"/>
      <c r="AC1099" s="150"/>
      <c r="AD1099" t="str">
        <f>IFERROR(IF(COUNTIF(C1099:L1099,"Feed Ingredient")&gt;0,INDEX(ani_diet!U:U,MATCH(M1099,ani_diet!E:E,0)),""),"")</f>
        <v>Bothriochloa insculpta</v>
      </c>
      <c r="AE1099" s="129" t="str">
        <f>IF(IFERROR(IF(MATCH("Feed Ingredient", AOM[[#This Row],[L1]:[L10]],0)&gt;0, TRUE, FALSE), FALSE)=TRUE,IFERROR(VLOOKUP(M1099, ani_diet!D:D, 1, FALSE), "No Match"),FALSE)</f>
        <v>Bothriochloa insculpta</v>
      </c>
    </row>
    <row r="1100" spans="1:31" ht="14.5" x14ac:dyDescent="0.35">
      <c r="A1100" s="150"/>
      <c r="B1100" s="150" t="s">
        <v>22152</v>
      </c>
      <c r="C1100" s="150" t="s">
        <v>19447</v>
      </c>
      <c r="D1100" s="150" t="s">
        <v>19449</v>
      </c>
      <c r="E1100" s="150" t="s">
        <v>19707</v>
      </c>
      <c r="F1100" s="150" t="s">
        <v>20565</v>
      </c>
      <c r="G1100" s="150" t="s">
        <v>20566</v>
      </c>
      <c r="H1100" s="150" t="s">
        <v>22065</v>
      </c>
      <c r="I1100" s="150" t="s">
        <v>22125</v>
      </c>
      <c r="J1100" s="150" t="s">
        <v>22153</v>
      </c>
      <c r="K1100" s="150" t="s">
        <v>22154</v>
      </c>
      <c r="L1100" s="150"/>
      <c r="M1100" s="150" t="str" cm="1">
        <f t="array" ref="M1100">LOOKUP(2,1/(C1100:L1100&lt;&gt;""),C1100:L1100)</f>
        <v>Bracharia Dried</v>
      </c>
      <c r="N1100" s="150" t="s">
        <v>22155</v>
      </c>
      <c r="O1100" s="150"/>
      <c r="P1100" s="150"/>
      <c r="Q1100" s="150"/>
      <c r="R1100" s="150"/>
      <c r="S1100" s="150"/>
      <c r="T1100" s="150"/>
      <c r="U1100" s="164" t="s">
        <v>22156</v>
      </c>
      <c r="V1100" s="150"/>
      <c r="W1100" s="150"/>
      <c r="X1100" s="150"/>
      <c r="Y1100" s="150"/>
      <c r="Z1100" s="150"/>
      <c r="AA1100" s="150"/>
      <c r="AB1100" s="150"/>
      <c r="AC1100" s="150"/>
      <c r="AD1100" t="str">
        <f>IFERROR(IF(COUNTIF(C1100:L1100,"Feed Ingredient")&gt;0,INDEX(ani_diet!U:U,MATCH(M1100,ani_diet!E:E,0)),""),"")</f>
        <v/>
      </c>
      <c r="AE1100" s="129" t="str">
        <f>IF(IFERROR(IF(MATCH("Feed Ingredient", AOM[[#This Row],[L1]:[L10]],0)&gt;0, TRUE, FALSE), FALSE)=TRUE,IFERROR(VLOOKUP(M1100, ani_diet!D:D, 1, FALSE), "No Match"),FALSE)</f>
        <v>No Match</v>
      </c>
    </row>
    <row r="1101" spans="1:31" ht="14.5" x14ac:dyDescent="0.35">
      <c r="A1101" s="150"/>
      <c r="B1101" s="150" t="s">
        <v>22157</v>
      </c>
      <c r="C1101" s="150" t="s">
        <v>19447</v>
      </c>
      <c r="D1101" s="150" t="s">
        <v>19449</v>
      </c>
      <c r="E1101" s="150" t="s">
        <v>19707</v>
      </c>
      <c r="F1101" s="150" t="s">
        <v>20565</v>
      </c>
      <c r="G1101" s="150" t="s">
        <v>20566</v>
      </c>
      <c r="H1101" s="150" t="s">
        <v>22065</v>
      </c>
      <c r="I1101" s="150" t="s">
        <v>22125</v>
      </c>
      <c r="J1101" s="150" t="s">
        <v>22153</v>
      </c>
      <c r="K1101" s="150"/>
      <c r="L1101" s="150"/>
      <c r="M1101" s="150" t="str" cm="1">
        <f t="array" ref="M1101">LOOKUP(2,1/(C1101:L1101&lt;&gt;""),C1101:L1101)</f>
        <v>Bracharia</v>
      </c>
      <c r="N1101" s="150"/>
      <c r="O1101" s="150"/>
      <c r="P1101" s="150"/>
      <c r="Q1101" s="150"/>
      <c r="R1101" s="150"/>
      <c r="S1101" s="150"/>
      <c r="T1101" s="150"/>
      <c r="U1101" s="150" t="s">
        <v>22153</v>
      </c>
      <c r="V1101" s="150"/>
      <c r="W1101" s="150"/>
      <c r="X1101" s="150"/>
      <c r="Y1101" s="150"/>
      <c r="Z1101" s="150"/>
      <c r="AA1101" s="150"/>
      <c r="AB1101" s="150"/>
      <c r="AC1101" s="150"/>
      <c r="AD1101" t="str">
        <f>IFERROR(IF(COUNTIF(C1101:L1101,"Feed Ingredient")&gt;0,INDEX(ani_diet!U:U,MATCH(M1101,ani_diet!E:E,0)),""),"")</f>
        <v>Bracharia</v>
      </c>
      <c r="AE1101" s="129" t="str">
        <f>IF(IFERROR(IF(MATCH("Feed Ingredient", AOM[[#This Row],[L1]:[L10]],0)&gt;0, TRUE, FALSE), FALSE)=TRUE,IFERROR(VLOOKUP(M1101, ani_diet!D:D, 1, FALSE), "No Match"),FALSE)</f>
        <v>Bracharia</v>
      </c>
    </row>
    <row r="1102" spans="1:31" ht="14.5" x14ac:dyDescent="0.35">
      <c r="A1102" s="150"/>
      <c r="B1102" s="150" t="s">
        <v>22158</v>
      </c>
      <c r="C1102" s="150" t="s">
        <v>19447</v>
      </c>
      <c r="D1102" s="150" t="s">
        <v>19449</v>
      </c>
      <c r="E1102" s="150" t="s">
        <v>19707</v>
      </c>
      <c r="F1102" s="150" t="s">
        <v>20565</v>
      </c>
      <c r="G1102" s="150" t="s">
        <v>20566</v>
      </c>
      <c r="H1102" s="150" t="s">
        <v>22065</v>
      </c>
      <c r="I1102" s="150" t="s">
        <v>22125</v>
      </c>
      <c r="J1102" s="150" t="s">
        <v>22159</v>
      </c>
      <c r="K1102" s="150" t="s">
        <v>22160</v>
      </c>
      <c r="L1102" s="150"/>
      <c r="M1102" s="150" t="str" cm="1">
        <f t="array" ref="M1102">LOOKUP(2,1/(C1102:L1102&lt;&gt;""),C1102:L1102)</f>
        <v>Bracharia decumbens Ensiled</v>
      </c>
      <c r="N1102" s="150" t="s">
        <v>22161</v>
      </c>
      <c r="O1102" s="150"/>
      <c r="P1102" s="150"/>
      <c r="Q1102" s="150"/>
      <c r="R1102" s="150"/>
      <c r="S1102" s="150"/>
      <c r="T1102" s="150"/>
      <c r="U1102" s="150" t="s">
        <v>22159</v>
      </c>
      <c r="V1102" s="150"/>
      <c r="W1102" s="150"/>
      <c r="X1102" s="150"/>
      <c r="Y1102" s="150"/>
      <c r="Z1102" s="150"/>
      <c r="AA1102" s="150"/>
      <c r="AB1102" s="150"/>
      <c r="AC1102" s="150"/>
      <c r="AD1102" t="str">
        <f>IFERROR(IF(COUNTIF(C1102:L1102,"Feed Ingredient")&gt;0,INDEX(ani_diet!U:U,MATCH(M1102,ani_diet!E:E,0)),""),"")</f>
        <v>Bracharia decumbens</v>
      </c>
      <c r="AE1102" s="129" t="str">
        <f>IF(IFERROR(IF(MATCH("Feed Ingredient", AOM[[#This Row],[L1]:[L10]],0)&gt;0, TRUE, FALSE), FALSE)=TRUE,IFERROR(VLOOKUP(M1102, ani_diet!D:D, 1, FALSE), "No Match"),FALSE)</f>
        <v>No Match</v>
      </c>
    </row>
    <row r="1103" spans="1:31" ht="14.5" x14ac:dyDescent="0.35">
      <c r="A1103" s="150"/>
      <c r="B1103" s="150" t="s">
        <v>22162</v>
      </c>
      <c r="C1103" s="150" t="s">
        <v>19447</v>
      </c>
      <c r="D1103" s="150" t="s">
        <v>19449</v>
      </c>
      <c r="E1103" s="150" t="s">
        <v>19707</v>
      </c>
      <c r="F1103" s="150" t="s">
        <v>20565</v>
      </c>
      <c r="G1103" s="150" t="s">
        <v>20566</v>
      </c>
      <c r="H1103" s="150" t="s">
        <v>22065</v>
      </c>
      <c r="I1103" s="150" t="s">
        <v>22125</v>
      </c>
      <c r="J1103" s="150" t="s">
        <v>22159</v>
      </c>
      <c r="K1103" s="150"/>
      <c r="L1103" s="150"/>
      <c r="M1103" s="150" t="str" cm="1">
        <f t="array" ref="M1103">LOOKUP(2,1/(C1103:L1103&lt;&gt;""),C1103:L1103)</f>
        <v>Bracharia decumbens</v>
      </c>
      <c r="N1103" s="150"/>
      <c r="O1103" s="150"/>
      <c r="P1103" s="150"/>
      <c r="Q1103" s="150"/>
      <c r="R1103" s="150"/>
      <c r="S1103" s="150"/>
      <c r="T1103" s="150"/>
      <c r="U1103" s="150" t="s">
        <v>22159</v>
      </c>
      <c r="V1103" s="150"/>
      <c r="W1103" s="150"/>
      <c r="X1103" s="150"/>
      <c r="Y1103" s="150"/>
      <c r="Z1103" s="150"/>
      <c r="AA1103" s="150"/>
      <c r="AB1103" s="150"/>
      <c r="AC1103" s="150"/>
      <c r="AD1103" t="str">
        <f>IFERROR(IF(COUNTIF(C1103:L1103,"Feed Ingredient")&gt;0,INDEX(ani_diet!U:U,MATCH(M1103,ani_diet!E:E,0)),""),"")</f>
        <v>Bracharia decumbens</v>
      </c>
      <c r="AE1103" s="129" t="str">
        <f>IF(IFERROR(IF(MATCH("Feed Ingredient", AOM[[#This Row],[L1]:[L10]],0)&gt;0, TRUE, FALSE), FALSE)=TRUE,IFERROR(VLOOKUP(M1103, ani_diet!D:D, 1, FALSE), "No Match"),FALSE)</f>
        <v>Bracharia decumbens</v>
      </c>
    </row>
    <row r="1104" spans="1:31" ht="14.5" x14ac:dyDescent="0.35">
      <c r="A1104" s="150" t="s">
        <v>1485</v>
      </c>
      <c r="B1104" s="150" t="s">
        <v>22163</v>
      </c>
      <c r="C1104" s="150" t="s">
        <v>19447</v>
      </c>
      <c r="D1104" s="150" t="s">
        <v>19449</v>
      </c>
      <c r="E1104" s="150" t="s">
        <v>19707</v>
      </c>
      <c r="F1104" s="150" t="s">
        <v>20565</v>
      </c>
      <c r="G1104" s="150" t="s">
        <v>20566</v>
      </c>
      <c r="H1104" s="150" t="s">
        <v>22065</v>
      </c>
      <c r="I1104" s="150" t="s">
        <v>22125</v>
      </c>
      <c r="J1104" s="150" t="s">
        <v>4283</v>
      </c>
      <c r="K1104" s="150"/>
      <c r="L1104" s="150"/>
      <c r="M1104" s="150" t="str" cm="1">
        <f t="array" ref="M1104">LOOKUP(2,1/(C1104:L1104&lt;&gt;""),C1104:L1104)</f>
        <v>Brachiaria brizantha</v>
      </c>
      <c r="N1104" s="150" t="s">
        <v>22164</v>
      </c>
      <c r="O1104" s="150" t="s">
        <v>1485</v>
      </c>
      <c r="P1104" s="150" t="s">
        <v>1485</v>
      </c>
      <c r="Q1104" s="150" t="s">
        <v>1485</v>
      </c>
      <c r="R1104" s="150" t="s">
        <v>1485</v>
      </c>
      <c r="S1104" s="150" t="s">
        <v>22165</v>
      </c>
      <c r="T1104" s="150" t="s">
        <v>1485</v>
      </c>
      <c r="U1104" s="150" t="s">
        <v>4283</v>
      </c>
      <c r="V1104" s="150" t="s">
        <v>22166</v>
      </c>
      <c r="W1104" s="150" t="s">
        <v>1485</v>
      </c>
      <c r="X1104" s="150" t="s">
        <v>1485</v>
      </c>
      <c r="Y1104" s="150" t="s">
        <v>1485</v>
      </c>
      <c r="Z1104" s="150" t="s">
        <v>1485</v>
      </c>
      <c r="AA1104" s="150" t="s">
        <v>1485</v>
      </c>
      <c r="AB1104" s="150" t="s">
        <v>22167</v>
      </c>
      <c r="AC1104" s="150" t="s">
        <v>4283</v>
      </c>
      <c r="AD1104" t="str">
        <f>IFERROR(IF(COUNTIF(C1104:L1104,"Feed Ingredient")&gt;0,INDEX(ani_diet!U:U,MATCH(M1104,ani_diet!E:E,0)),""),"")</f>
        <v>Brachiaria brizantha</v>
      </c>
      <c r="AE1104" s="129" t="str">
        <f>IF(IFERROR(IF(MATCH("Feed Ingredient", AOM[[#This Row],[L1]:[L10]],0)&gt;0, TRUE, FALSE), FALSE)=TRUE,IFERROR(VLOOKUP(M1104, ani_diet!D:D, 1, FALSE), "No Match"),FALSE)</f>
        <v>Brachiaria brizantha</v>
      </c>
    </row>
    <row r="1105" spans="1:31" ht="14.5" x14ac:dyDescent="0.35">
      <c r="A1105" s="150"/>
      <c r="B1105" s="150" t="s">
        <v>22168</v>
      </c>
      <c r="C1105" s="150" t="s">
        <v>19447</v>
      </c>
      <c r="D1105" s="150" t="s">
        <v>19449</v>
      </c>
      <c r="E1105" s="150" t="s">
        <v>19707</v>
      </c>
      <c r="F1105" s="150" t="s">
        <v>20565</v>
      </c>
      <c r="G1105" s="150" t="s">
        <v>20566</v>
      </c>
      <c r="H1105" s="150" t="s">
        <v>22065</v>
      </c>
      <c r="I1105" s="150" t="s">
        <v>22125</v>
      </c>
      <c r="J1105" s="150" t="s">
        <v>4334</v>
      </c>
      <c r="K1105" s="150"/>
      <c r="L1105" s="150"/>
      <c r="M1105" s="150" t="str" cm="1">
        <f t="array" ref="M1105">LOOKUP(2,1/(C1105:L1105&lt;&gt;""),C1105:L1105)</f>
        <v>Brachiaria ruziziensis</v>
      </c>
      <c r="N1105" s="150"/>
      <c r="O1105" s="150"/>
      <c r="P1105" s="150"/>
      <c r="Q1105" s="150"/>
      <c r="R1105" s="150"/>
      <c r="S1105" s="150"/>
      <c r="T1105" s="150"/>
      <c r="U1105" s="150" t="s">
        <v>4334</v>
      </c>
      <c r="V1105" s="150"/>
      <c r="W1105" s="150"/>
      <c r="X1105" s="150"/>
      <c r="Y1105" s="150"/>
      <c r="Z1105" s="150"/>
      <c r="AA1105" s="150"/>
      <c r="AB1105" s="150"/>
      <c r="AC1105" s="150"/>
      <c r="AD1105" t="str">
        <f>IFERROR(IF(COUNTIF(C1105:L1105,"Feed Ingredient")&gt;0,INDEX(ani_diet!U:U,MATCH(M1105,ani_diet!E:E,0)),""),"")</f>
        <v>Brachiaria ruziziensis</v>
      </c>
      <c r="AE1105" s="129" t="str">
        <f>IF(IFERROR(IF(MATCH("Feed Ingredient", AOM[[#This Row],[L1]:[L10]],0)&gt;0, TRUE, FALSE), FALSE)=TRUE,IFERROR(VLOOKUP(M1105, ani_diet!D:D, 1, FALSE), "No Match"),FALSE)</f>
        <v>Brachiaria ruziziensis</v>
      </c>
    </row>
    <row r="1106" spans="1:31" ht="14.5" x14ac:dyDescent="0.35">
      <c r="A1106" s="150"/>
      <c r="B1106" s="150" t="s">
        <v>22169</v>
      </c>
      <c r="C1106" s="150" t="s">
        <v>19447</v>
      </c>
      <c r="D1106" s="150" t="s">
        <v>19449</v>
      </c>
      <c r="E1106" s="150" t="s">
        <v>19707</v>
      </c>
      <c r="F1106" s="150" t="s">
        <v>20565</v>
      </c>
      <c r="G1106" s="150" t="s">
        <v>20566</v>
      </c>
      <c r="H1106" s="150" t="s">
        <v>22065</v>
      </c>
      <c r="I1106" s="150" t="s">
        <v>22125</v>
      </c>
      <c r="J1106" s="150" t="s">
        <v>22170</v>
      </c>
      <c r="K1106" s="150"/>
      <c r="L1106" s="150"/>
      <c r="M1106" s="150" t="str" cm="1">
        <f t="array" ref="M1106">LOOKUP(2,1/(C1106:L1106&lt;&gt;""),C1106:L1106)</f>
        <v>Brachiaria serrata</v>
      </c>
      <c r="N1106" s="150"/>
      <c r="O1106" s="150"/>
      <c r="P1106" s="150"/>
      <c r="Q1106" s="150"/>
      <c r="R1106" s="150"/>
      <c r="S1106" s="150"/>
      <c r="T1106" s="150"/>
      <c r="U1106" s="150" t="s">
        <v>22170</v>
      </c>
      <c r="V1106" s="150"/>
      <c r="W1106" s="150"/>
      <c r="X1106" s="150"/>
      <c r="Y1106" s="150"/>
      <c r="Z1106" s="150"/>
      <c r="AA1106" s="150"/>
      <c r="AB1106" s="150"/>
      <c r="AC1106" s="150"/>
      <c r="AD1106" t="str">
        <f>IFERROR(IF(COUNTIF(C1106:L1106,"Feed Ingredient")&gt;0,INDEX(ani_diet!U:U,MATCH(M1106,ani_diet!E:E,0)),""),"")</f>
        <v>Brachiaria serrata</v>
      </c>
      <c r="AE1106" s="129" t="str">
        <f>IF(IFERROR(IF(MATCH("Feed Ingredient", AOM[[#This Row],[L1]:[L10]],0)&gt;0, TRUE, FALSE), FALSE)=TRUE,IFERROR(VLOOKUP(M1106, ani_diet!D:D, 1, FALSE), "No Match"),FALSE)</f>
        <v>Brachiaria serrata</v>
      </c>
    </row>
    <row r="1107" spans="1:31" ht="14.5" x14ac:dyDescent="0.35">
      <c r="A1107" s="150" t="s">
        <v>1485</v>
      </c>
      <c r="B1107" s="150" t="s">
        <v>22171</v>
      </c>
      <c r="C1107" s="150" t="s">
        <v>19447</v>
      </c>
      <c r="D1107" s="150" t="s">
        <v>19449</v>
      </c>
      <c r="E1107" s="150" t="s">
        <v>19707</v>
      </c>
      <c r="F1107" s="150" t="s">
        <v>20565</v>
      </c>
      <c r="G1107" s="150" t="s">
        <v>20566</v>
      </c>
      <c r="H1107" s="150" t="s">
        <v>22065</v>
      </c>
      <c r="I1107" s="150" t="s">
        <v>22125</v>
      </c>
      <c r="J1107" s="150" t="s">
        <v>22172</v>
      </c>
      <c r="K1107" s="150" t="s">
        <v>22173</v>
      </c>
      <c r="L1107" s="150"/>
      <c r="M1107" s="150" t="str" cm="1">
        <f t="array" ref="M1107">LOOKUP(2,1/(C1107:L1107&lt;&gt;""),C1107:L1107)</f>
        <v>Bothriocloa Dried</v>
      </c>
      <c r="N1107" s="150"/>
      <c r="O1107" s="150"/>
      <c r="P1107" s="150"/>
      <c r="Q1107" s="150"/>
      <c r="R1107" s="150"/>
      <c r="S1107" s="150"/>
      <c r="T1107" s="150"/>
      <c r="U1107" s="164" t="s">
        <v>22149</v>
      </c>
      <c r="V1107" s="150"/>
      <c r="W1107" s="150"/>
      <c r="X1107" s="150" t="s">
        <v>1485</v>
      </c>
      <c r="Y1107" s="150" t="s">
        <v>1485</v>
      </c>
      <c r="Z1107" s="150" t="s">
        <v>1485</v>
      </c>
      <c r="AA1107" s="150" t="s">
        <v>1485</v>
      </c>
      <c r="AB1107" s="150" t="s">
        <v>1485</v>
      </c>
      <c r="AC1107" s="150" t="s">
        <v>4303</v>
      </c>
      <c r="AD1107" t="str">
        <f>IFERROR(IF(COUNTIF(C1107:L1107,"Feed Ingredient")&gt;0,INDEX(ani_diet!U:U,MATCH(M1107,ani_diet!E:E,0)),""),"")</f>
        <v/>
      </c>
      <c r="AE1107" s="129" t="str">
        <f>IF(IFERROR(IF(MATCH("Feed Ingredient", AOM[[#This Row],[L1]:[L10]],0)&gt;0, TRUE, FALSE), FALSE)=TRUE,IFERROR(VLOOKUP(M1107, ani_diet!D:D, 1, FALSE), "No Match"),FALSE)</f>
        <v>No Match</v>
      </c>
    </row>
    <row r="1108" spans="1:31" ht="14.5" x14ac:dyDescent="0.35">
      <c r="A1108" s="150" t="s">
        <v>1485</v>
      </c>
      <c r="B1108" s="150" t="s">
        <v>22174</v>
      </c>
      <c r="C1108" s="150" t="s">
        <v>19447</v>
      </c>
      <c r="D1108" s="150" t="s">
        <v>19449</v>
      </c>
      <c r="E1108" s="150" t="s">
        <v>19707</v>
      </c>
      <c r="F1108" s="150" t="s">
        <v>20565</v>
      </c>
      <c r="G1108" s="150" t="s">
        <v>20566</v>
      </c>
      <c r="H1108" s="150" t="s">
        <v>22065</v>
      </c>
      <c r="I1108" s="150" t="s">
        <v>22125</v>
      </c>
      <c r="J1108" s="150" t="s">
        <v>22172</v>
      </c>
      <c r="K1108" s="150" t="s">
        <v>1485</v>
      </c>
      <c r="L1108" s="150"/>
      <c r="M1108" s="150" t="str" cm="1">
        <f t="array" ref="M1108">LOOKUP(2,1/(C1108:L1108&lt;&gt;""),C1108:L1108)</f>
        <v>Bothriocloa</v>
      </c>
      <c r="N1108" s="150"/>
      <c r="O1108" s="150"/>
      <c r="P1108" s="150"/>
      <c r="Q1108" s="150"/>
      <c r="R1108" s="150"/>
      <c r="S1108" s="150"/>
      <c r="T1108" s="150"/>
      <c r="U1108" s="164" t="s">
        <v>22149</v>
      </c>
      <c r="V1108" s="150"/>
      <c r="W1108" s="150"/>
      <c r="X1108" s="150" t="s">
        <v>1485</v>
      </c>
      <c r="Y1108" s="150" t="s">
        <v>1485</v>
      </c>
      <c r="Z1108" s="150" t="s">
        <v>1485</v>
      </c>
      <c r="AA1108" s="150" t="s">
        <v>1485</v>
      </c>
      <c r="AB1108" s="150" t="s">
        <v>1485</v>
      </c>
      <c r="AC1108" s="150" t="s">
        <v>4303</v>
      </c>
      <c r="AD1108" t="str">
        <f>IFERROR(IF(COUNTIF(C1108:L1108,"Feed Ingredient")&gt;0,INDEX(ani_diet!U:U,MATCH(M1108,ani_diet!E:E,0)),""),"")</f>
        <v>Bothriochloa spp</v>
      </c>
      <c r="AE1108" s="129" t="str">
        <f>IF(IFERROR(IF(MATCH("Feed Ingredient", AOM[[#This Row],[L1]:[L10]],0)&gt;0, TRUE, FALSE), FALSE)=TRUE,IFERROR(VLOOKUP(M1108, ani_diet!D:D, 1, FALSE), "No Match"),FALSE)</f>
        <v>Bothriocloa</v>
      </c>
    </row>
    <row r="1109" spans="1:31" ht="14.5" x14ac:dyDescent="0.35">
      <c r="A1109" s="150" t="s">
        <v>1485</v>
      </c>
      <c r="B1109" s="150" t="s">
        <v>22175</v>
      </c>
      <c r="C1109" s="150" t="s">
        <v>19447</v>
      </c>
      <c r="D1109" s="150" t="s">
        <v>19449</v>
      </c>
      <c r="E1109" s="150" t="s">
        <v>19707</v>
      </c>
      <c r="F1109" s="150" t="s">
        <v>20565</v>
      </c>
      <c r="G1109" s="150" t="s">
        <v>20566</v>
      </c>
      <c r="H1109" s="150" t="s">
        <v>22065</v>
      </c>
      <c r="I1109" s="150" t="s">
        <v>22125</v>
      </c>
      <c r="J1109" s="150" t="s">
        <v>4303</v>
      </c>
      <c r="K1109" s="150" t="s">
        <v>1485</v>
      </c>
      <c r="L1109" s="150"/>
      <c r="M1109" s="150" t="str" cm="1">
        <f t="array" ref="M1109">LOOKUP(2,1/(C1109:L1109&lt;&gt;""),C1109:L1109)</f>
        <v>Cenchrus ciliaris</v>
      </c>
      <c r="N1109" s="150"/>
      <c r="O1109" s="150" t="s">
        <v>1485</v>
      </c>
      <c r="P1109" s="150" t="s">
        <v>1485</v>
      </c>
      <c r="Q1109" s="150" t="s">
        <v>1485</v>
      </c>
      <c r="R1109" s="150" t="s">
        <v>1485</v>
      </c>
      <c r="S1109" s="150" t="s">
        <v>22176</v>
      </c>
      <c r="T1109" s="150" t="s">
        <v>1485</v>
      </c>
      <c r="U1109" s="150" t="s">
        <v>4303</v>
      </c>
      <c r="V1109" s="150" t="s">
        <v>19385</v>
      </c>
      <c r="W1109" s="150" t="s">
        <v>1485</v>
      </c>
      <c r="X1109" s="150" t="s">
        <v>1485</v>
      </c>
      <c r="Y1109" s="150" t="s">
        <v>1485</v>
      </c>
      <c r="Z1109" s="150" t="s">
        <v>1485</v>
      </c>
      <c r="AA1109" s="150" t="s">
        <v>1485</v>
      </c>
      <c r="AB1109" s="150" t="s">
        <v>1485</v>
      </c>
      <c r="AC1109" s="150" t="s">
        <v>4303</v>
      </c>
      <c r="AD1109" t="str">
        <f>IFERROR(IF(COUNTIF(C1109:L1109,"Feed Ingredient")&gt;0,INDEX(ani_diet!U:U,MATCH(M1109,ani_diet!E:E,0)),""),"")</f>
        <v>Cenchrus ciliaris</v>
      </c>
      <c r="AE1109" s="129" t="str">
        <f>IF(IFERROR(IF(MATCH("Feed Ingredient", AOM[[#This Row],[L1]:[L10]],0)&gt;0, TRUE, FALSE), FALSE)=TRUE,IFERROR(VLOOKUP(M1109, ani_diet!D:D, 1, FALSE), "No Match"),FALSE)</f>
        <v>Cenchrus ciliaris</v>
      </c>
    </row>
    <row r="1110" spans="1:31" ht="14.5" x14ac:dyDescent="0.35">
      <c r="A1110" s="150"/>
      <c r="B1110" s="150" t="s">
        <v>22177</v>
      </c>
      <c r="C1110" s="150" t="s">
        <v>19447</v>
      </c>
      <c r="D1110" s="150" t="s">
        <v>19449</v>
      </c>
      <c r="E1110" s="150" t="s">
        <v>19707</v>
      </c>
      <c r="F1110" s="150" t="s">
        <v>20565</v>
      </c>
      <c r="G1110" s="150" t="s">
        <v>20566</v>
      </c>
      <c r="H1110" s="150" t="s">
        <v>22065</v>
      </c>
      <c r="I1110" s="150" t="s">
        <v>22125</v>
      </c>
      <c r="J1110" s="150" t="s">
        <v>4303</v>
      </c>
      <c r="K1110" s="150" t="s">
        <v>22178</v>
      </c>
      <c r="L1110" s="150"/>
      <c r="M1110" s="150" t="str" cm="1">
        <f t="array" ref="M1110">LOOKUP(2,1/(C1110:L1110&lt;&gt;""),C1110:L1110)</f>
        <v>Cenchrus ciliaris Dried</v>
      </c>
      <c r="N1110" s="150" t="s">
        <v>22179</v>
      </c>
      <c r="O1110" s="150"/>
      <c r="P1110" s="150"/>
      <c r="Q1110" s="150"/>
      <c r="R1110" s="150"/>
      <c r="S1110" s="150"/>
      <c r="T1110" s="150"/>
      <c r="U1110" s="150" t="s">
        <v>4303</v>
      </c>
      <c r="V1110" s="150"/>
      <c r="W1110" s="150"/>
      <c r="X1110" s="150"/>
      <c r="Y1110" s="150"/>
      <c r="Z1110" s="150"/>
      <c r="AA1110" s="150"/>
      <c r="AB1110" s="150"/>
      <c r="AC1110" s="150"/>
      <c r="AD1110" t="str">
        <f>IFERROR(IF(COUNTIF(C1110:L1110,"Feed Ingredient")&gt;0,INDEX(ani_diet!U:U,MATCH(M1110,ani_diet!E:E,0)),""),"")</f>
        <v>Cenchrus ciliaris</v>
      </c>
      <c r="AE1110" s="129" t="str">
        <f>IF(IFERROR(IF(MATCH("Feed Ingredient", AOM[[#This Row],[L1]:[L10]],0)&gt;0, TRUE, FALSE), FALSE)=TRUE,IFERROR(VLOOKUP(M1110, ani_diet!D:D, 1, FALSE), "No Match"),FALSE)</f>
        <v>No Match</v>
      </c>
    </row>
    <row r="1111" spans="1:31" ht="14.5" x14ac:dyDescent="0.35">
      <c r="A1111" s="150"/>
      <c r="B1111" s="150" t="s">
        <v>22180</v>
      </c>
      <c r="C1111" s="150" t="s">
        <v>19447</v>
      </c>
      <c r="D1111" s="150" t="s">
        <v>19449</v>
      </c>
      <c r="E1111" s="150" t="s">
        <v>19707</v>
      </c>
      <c r="F1111" s="150" t="s">
        <v>20565</v>
      </c>
      <c r="G1111" s="150" t="s">
        <v>20566</v>
      </c>
      <c r="H1111" s="150" t="s">
        <v>22065</v>
      </c>
      <c r="I1111" s="150" t="s">
        <v>22125</v>
      </c>
      <c r="J1111" s="150" t="s">
        <v>22181</v>
      </c>
      <c r="K1111" s="150"/>
      <c r="L1111" s="150"/>
      <c r="M1111" s="150" t="str" cm="1">
        <f t="array" ref="M1111">LOOKUP(2,1/(C1111:L1111&lt;&gt;""),C1111:L1111)</f>
        <v>Chloris spp.</v>
      </c>
      <c r="N1111" s="150"/>
      <c r="O1111" s="150"/>
      <c r="P1111" s="150"/>
      <c r="Q1111" s="150"/>
      <c r="R1111" s="150"/>
      <c r="S1111" s="150"/>
      <c r="T1111" s="150"/>
      <c r="U1111" s="150" t="str" cm="1">
        <f t="array" ref="U1111">LOOKUP(2,1/(K1111:T1111&lt;&gt;""),K1111:T1111)</f>
        <v>Chloris spp.</v>
      </c>
      <c r="V1111" s="150"/>
      <c r="W1111" s="150"/>
      <c r="X1111" s="150"/>
      <c r="Y1111" s="150"/>
      <c r="Z1111" s="150"/>
      <c r="AA1111" s="150"/>
      <c r="AB1111" s="150"/>
      <c r="AC1111" s="150"/>
      <c r="AD1111" t="str">
        <f>IFERROR(IF(COUNTIF(C1111:L1111,"Feed Ingredient")&gt;0,INDEX(ani_diet!U:U,MATCH(M1111,ani_diet!E:E,0)),""),"")</f>
        <v>Chloris spp.</v>
      </c>
      <c r="AE1111" s="129" t="str">
        <f>IF(IFERROR(IF(MATCH("Feed Ingredient", AOM[[#This Row],[L1]:[L10]],0)&gt;0, TRUE, FALSE), FALSE)=TRUE,IFERROR(VLOOKUP(M1111, ani_diet!D:D, 1, FALSE), "No Match"),FALSE)</f>
        <v>Chloris spp.</v>
      </c>
    </row>
    <row r="1112" spans="1:31" ht="14.5" x14ac:dyDescent="0.35">
      <c r="A1112" s="150"/>
      <c r="B1112" s="150" t="s">
        <v>22182</v>
      </c>
      <c r="C1112" s="150" t="s">
        <v>19447</v>
      </c>
      <c r="D1112" s="150" t="s">
        <v>19449</v>
      </c>
      <c r="E1112" s="150" t="s">
        <v>19707</v>
      </c>
      <c r="F1112" s="150" t="s">
        <v>20565</v>
      </c>
      <c r="G1112" s="150" t="s">
        <v>20566</v>
      </c>
      <c r="H1112" s="150" t="s">
        <v>22065</v>
      </c>
      <c r="I1112" s="150" t="s">
        <v>22125</v>
      </c>
      <c r="J1112" s="150" t="s">
        <v>4320</v>
      </c>
      <c r="K1112" s="150" t="s">
        <v>22183</v>
      </c>
      <c r="L1112" s="150" t="s">
        <v>22184</v>
      </c>
      <c r="M1112" s="150" t="str" cm="1">
        <f t="array" ref="M1112">LOOKUP(2,1/(C1112:L1112&lt;&gt;""),C1112:L1112)</f>
        <v>Chloris gayana Dried Ground</v>
      </c>
      <c r="N1112" s="156" t="s">
        <v>22185</v>
      </c>
      <c r="O1112" s="150"/>
      <c r="P1112" s="150"/>
      <c r="Q1112" s="150"/>
      <c r="R1112" s="150"/>
      <c r="S1112" s="150"/>
      <c r="T1112" s="150"/>
      <c r="U1112" s="150" t="s">
        <v>4320</v>
      </c>
      <c r="V1112" s="150"/>
      <c r="W1112" s="150"/>
      <c r="X1112" s="150"/>
      <c r="Y1112" s="150"/>
      <c r="Z1112" s="150"/>
      <c r="AA1112" s="150"/>
      <c r="AB1112" s="150"/>
      <c r="AC1112" s="150"/>
      <c r="AD1112" t="str">
        <f>IFERROR(IF(COUNTIF(C1112:L1112,"Feed Ingredient")&gt;0,INDEX(ani_diet!U:U,MATCH(M1112,ani_diet!E:E,0)),""),"")</f>
        <v>Chloris gayana</v>
      </c>
      <c r="AE1112" s="129" t="str">
        <f>IF(IFERROR(IF(MATCH("Feed Ingredient", AOM[[#This Row],[L1]:[L10]],0)&gt;0, TRUE, FALSE), FALSE)=TRUE,IFERROR(VLOOKUP(M1112, ani_diet!D:D, 1, FALSE), "No Match"),FALSE)</f>
        <v>No Match</v>
      </c>
    </row>
    <row r="1113" spans="1:31" ht="14.5" x14ac:dyDescent="0.35">
      <c r="A1113" s="150"/>
      <c r="B1113" s="150" t="s">
        <v>22186</v>
      </c>
      <c r="C1113" s="150" t="s">
        <v>19447</v>
      </c>
      <c r="D1113" s="150" t="s">
        <v>19449</v>
      </c>
      <c r="E1113" s="150" t="s">
        <v>19707</v>
      </c>
      <c r="F1113" s="150" t="s">
        <v>20565</v>
      </c>
      <c r="G1113" s="150" t="s">
        <v>20566</v>
      </c>
      <c r="H1113" s="150" t="s">
        <v>22065</v>
      </c>
      <c r="I1113" s="150" t="s">
        <v>22125</v>
      </c>
      <c r="J1113" s="150" t="s">
        <v>4320</v>
      </c>
      <c r="K1113" s="150" t="s">
        <v>22183</v>
      </c>
      <c r="L1113" s="150" t="s">
        <v>22187</v>
      </c>
      <c r="M1113" s="150" t="str" cm="1">
        <f t="array" ref="M1113">LOOKUP(2,1/(C1113:L1113&lt;&gt;""),C1113:L1113)</f>
        <v>Chloris gayana Dried Wilted</v>
      </c>
      <c r="N1113" s="150" t="s">
        <v>22188</v>
      </c>
      <c r="O1113" s="150"/>
      <c r="P1113" s="150"/>
      <c r="Q1113" s="150"/>
      <c r="R1113" s="150"/>
      <c r="S1113" s="150"/>
      <c r="T1113" s="150"/>
      <c r="U1113" s="150" t="s">
        <v>4320</v>
      </c>
      <c r="V1113" s="150"/>
      <c r="W1113" s="150"/>
      <c r="X1113" s="150"/>
      <c r="Y1113" s="150"/>
      <c r="Z1113" s="150"/>
      <c r="AA1113" s="150"/>
      <c r="AB1113" s="150"/>
      <c r="AC1113" s="150"/>
      <c r="AD1113" t="str">
        <f>IFERROR(IF(COUNTIF(C1113:L1113,"Feed Ingredient")&gt;0,INDEX(ani_diet!U:U,MATCH(M1113,ani_diet!E:E,0)),""),"")</f>
        <v>Chloris gayana</v>
      </c>
      <c r="AE1113" s="129" t="str">
        <f>IF(IFERROR(IF(MATCH("Feed Ingredient", AOM[[#This Row],[L1]:[L10]],0)&gt;0, TRUE, FALSE), FALSE)=TRUE,IFERROR(VLOOKUP(M1113, ani_diet!D:D, 1, FALSE), "No Match"),FALSE)</f>
        <v>No Match</v>
      </c>
    </row>
    <row r="1114" spans="1:31" ht="14.5" x14ac:dyDescent="0.35">
      <c r="A1114" s="150"/>
      <c r="B1114" s="150" t="s">
        <v>22189</v>
      </c>
      <c r="C1114" s="150" t="s">
        <v>19447</v>
      </c>
      <c r="D1114" s="150" t="s">
        <v>19449</v>
      </c>
      <c r="E1114" s="150" t="s">
        <v>19707</v>
      </c>
      <c r="F1114" s="150" t="s">
        <v>20565</v>
      </c>
      <c r="G1114" s="150" t="s">
        <v>20566</v>
      </c>
      <c r="H1114" s="150" t="s">
        <v>22065</v>
      </c>
      <c r="I1114" s="150" t="s">
        <v>22125</v>
      </c>
      <c r="J1114" s="150" t="s">
        <v>4320</v>
      </c>
      <c r="K1114" s="150" t="s">
        <v>22183</v>
      </c>
      <c r="L1114" s="150"/>
      <c r="M1114" s="150" t="str" cm="1">
        <f t="array" ref="M1114">LOOKUP(2,1/(C1114:L1114&lt;&gt;""),C1114:L1114)</f>
        <v>Chloris gayana Dried</v>
      </c>
      <c r="N1114" s="150" t="s">
        <v>22190</v>
      </c>
      <c r="O1114" s="150"/>
      <c r="P1114" s="150"/>
      <c r="Q1114" s="150"/>
      <c r="R1114" s="150"/>
      <c r="S1114" s="150"/>
      <c r="T1114" s="150"/>
      <c r="U1114" s="150" t="s">
        <v>4320</v>
      </c>
      <c r="V1114" s="150"/>
      <c r="W1114" s="150"/>
      <c r="X1114" s="150"/>
      <c r="Y1114" s="150"/>
      <c r="Z1114" s="150"/>
      <c r="AA1114" s="150"/>
      <c r="AB1114" s="150"/>
      <c r="AC1114" s="150"/>
      <c r="AD1114" t="str">
        <f>IFERROR(IF(COUNTIF(C1114:L1114,"Feed Ingredient")&gt;0,INDEX(ani_diet!U:U,MATCH(M1114,ani_diet!E:E,0)),""),"")</f>
        <v>Chloris gayana</v>
      </c>
      <c r="AE1114" s="129" t="str">
        <f>IF(IFERROR(IF(MATCH("Feed Ingredient", AOM[[#This Row],[L1]:[L10]],0)&gt;0, TRUE, FALSE), FALSE)=TRUE,IFERROR(VLOOKUP(M1114, ani_diet!D:D, 1, FALSE), "No Match"),FALSE)</f>
        <v>No Match</v>
      </c>
    </row>
    <row r="1115" spans="1:31" ht="14.5" x14ac:dyDescent="0.35">
      <c r="A1115" s="150"/>
      <c r="B1115" s="150" t="s">
        <v>22191</v>
      </c>
      <c r="C1115" s="150" t="s">
        <v>19447</v>
      </c>
      <c r="D1115" s="150" t="s">
        <v>19449</v>
      </c>
      <c r="E1115" s="150" t="s">
        <v>19707</v>
      </c>
      <c r="F1115" s="150" t="s">
        <v>20565</v>
      </c>
      <c r="G1115" s="150" t="s">
        <v>20566</v>
      </c>
      <c r="H1115" s="150" t="s">
        <v>22065</v>
      </c>
      <c r="I1115" s="150" t="s">
        <v>22125</v>
      </c>
      <c r="J1115" s="150" t="s">
        <v>4320</v>
      </c>
      <c r="K1115" s="150"/>
      <c r="L1115" s="150"/>
      <c r="M1115" s="150" t="s">
        <v>4320</v>
      </c>
      <c r="N1115" s="150" t="s">
        <v>22192</v>
      </c>
      <c r="O1115" s="150" t="s">
        <v>19291</v>
      </c>
      <c r="P1115" s="150" t="s">
        <v>1485</v>
      </c>
      <c r="Q1115" s="150" t="s">
        <v>1485</v>
      </c>
      <c r="R1115" s="150" t="s">
        <v>1485</v>
      </c>
      <c r="S1115" s="150" t="s">
        <v>1485</v>
      </c>
      <c r="T1115" s="150" t="s">
        <v>1485</v>
      </c>
      <c r="U1115" s="150" t="s">
        <v>4320</v>
      </c>
      <c r="V1115" s="150" t="s">
        <v>19292</v>
      </c>
      <c r="W1115" s="150" t="s">
        <v>1485</v>
      </c>
      <c r="X1115" s="150" t="s">
        <v>1485</v>
      </c>
      <c r="Y1115" s="150" t="s">
        <v>4319</v>
      </c>
      <c r="Z1115" s="150" t="s">
        <v>1485</v>
      </c>
      <c r="AA1115" s="150" t="s">
        <v>4322</v>
      </c>
      <c r="AB1115" s="150" t="s">
        <v>19293</v>
      </c>
      <c r="AC1115" s="150" t="s">
        <v>1485</v>
      </c>
      <c r="AD1115" t="str">
        <f>IFERROR(IF(COUNTIF(C1115:L1115,"Feed Ingredient")&gt;0,INDEX(ani_diet!U:U,MATCH(M1115,ani_diet!E:E,0)),""),"")</f>
        <v>Chloris gayana</v>
      </c>
      <c r="AE1115" s="129" t="str">
        <f>IF(IFERROR(IF(MATCH("Feed Ingredient", AOM[[#This Row],[L1]:[L10]],0)&gt;0, TRUE, FALSE), FALSE)=TRUE,IFERROR(VLOOKUP(M1115, ani_diet!D:D, 1, FALSE), "No Match"),FALSE)</f>
        <v>Chloris gayana</v>
      </c>
    </row>
    <row r="1116" spans="1:31" ht="14.5" x14ac:dyDescent="0.35">
      <c r="A1116" s="150"/>
      <c r="B1116" s="150" t="s">
        <v>22193</v>
      </c>
      <c r="C1116" s="150" t="s">
        <v>19447</v>
      </c>
      <c r="D1116" s="150" t="s">
        <v>19449</v>
      </c>
      <c r="E1116" s="150" t="s">
        <v>19707</v>
      </c>
      <c r="F1116" s="150" t="s">
        <v>20565</v>
      </c>
      <c r="G1116" s="150" t="s">
        <v>20566</v>
      </c>
      <c r="H1116" s="150" t="s">
        <v>22065</v>
      </c>
      <c r="I1116" s="150" t="s">
        <v>22125</v>
      </c>
      <c r="J1116" s="150" t="s">
        <v>22194</v>
      </c>
      <c r="K1116" s="150"/>
      <c r="L1116" s="150"/>
      <c r="M1116" s="150" t="str" cm="1">
        <f t="array" ref="M1116">LOOKUP(2,1/(C1116:L1116&lt;&gt;""),C1116:L1116)</f>
        <v>Combretum aculeatum</v>
      </c>
      <c r="N1116" s="150"/>
      <c r="O1116" s="150"/>
      <c r="P1116" s="150"/>
      <c r="Q1116" s="150"/>
      <c r="R1116" s="150"/>
      <c r="S1116" s="150"/>
      <c r="T1116" s="150"/>
      <c r="U1116" s="150" t="s">
        <v>22194</v>
      </c>
      <c r="V1116" s="150"/>
      <c r="W1116" s="150"/>
      <c r="X1116" s="150"/>
      <c r="Y1116" s="150"/>
      <c r="Z1116" s="150"/>
      <c r="AA1116" s="150"/>
      <c r="AB1116" s="150"/>
      <c r="AC1116" s="150"/>
      <c r="AD1116" t="str">
        <f>IFERROR(IF(COUNTIF(C1116:L1116,"Feed Ingredient")&gt;0,INDEX(ani_diet!U:U,MATCH(M1116,ani_diet!E:E,0)),""),"")</f>
        <v>Combretum aculeatum</v>
      </c>
      <c r="AE1116" s="129" t="str">
        <f>IF(IFERROR(IF(MATCH("Feed Ingredient", AOM[[#This Row],[L1]:[L10]],0)&gt;0, TRUE, FALSE), FALSE)=TRUE,IFERROR(VLOOKUP(M1116, ani_diet!D:D, 1, FALSE), "No Match"),FALSE)</f>
        <v>Combretum aculeatum</v>
      </c>
    </row>
    <row r="1117" spans="1:31" ht="14.5" x14ac:dyDescent="0.35">
      <c r="A1117" s="150"/>
      <c r="B1117" s="150" t="s">
        <v>22195</v>
      </c>
      <c r="C1117" s="150" t="s">
        <v>19447</v>
      </c>
      <c r="D1117" s="150" t="s">
        <v>19449</v>
      </c>
      <c r="E1117" s="150" t="s">
        <v>19707</v>
      </c>
      <c r="F1117" s="150" t="s">
        <v>20565</v>
      </c>
      <c r="G1117" s="150" t="s">
        <v>20566</v>
      </c>
      <c r="H1117" s="150" t="s">
        <v>22065</v>
      </c>
      <c r="I1117" s="150" t="s">
        <v>22125</v>
      </c>
      <c r="J1117" s="150" t="s">
        <v>22196</v>
      </c>
      <c r="K1117" s="150" t="s">
        <v>22197</v>
      </c>
      <c r="L1117" s="150"/>
      <c r="M1117" s="150" t="str" cm="1">
        <f t="array" ref="M1117">LOOKUP(2,1/(C1117:L1117&lt;&gt;""),C1117:L1117)</f>
        <v>Cynadon dactylon Dried</v>
      </c>
      <c r="N1117" s="150" t="s">
        <v>22198</v>
      </c>
      <c r="O1117" s="150"/>
      <c r="P1117" s="150"/>
      <c r="Q1117" s="150"/>
      <c r="R1117" s="150"/>
      <c r="S1117" s="150"/>
      <c r="T1117" s="150"/>
      <c r="U1117" s="150" t="s">
        <v>22196</v>
      </c>
      <c r="V1117" s="150"/>
      <c r="W1117" s="150"/>
      <c r="X1117" s="150"/>
      <c r="Y1117" s="150"/>
      <c r="Z1117" s="150"/>
      <c r="AA1117" s="150"/>
      <c r="AB1117" s="150"/>
      <c r="AC1117" s="150"/>
      <c r="AD1117" t="str">
        <f>IFERROR(IF(COUNTIF(C1117:L1117,"Feed Ingredient")&gt;0,INDEX(ani_diet!U:U,MATCH(M1117,ani_diet!E:E,0)),""),"")</f>
        <v>Cynadon dactylon</v>
      </c>
      <c r="AE1117" s="129" t="str">
        <f>IF(IFERROR(IF(MATCH("Feed Ingredient", AOM[[#This Row],[L1]:[L10]],0)&gt;0, TRUE, FALSE), FALSE)=TRUE,IFERROR(VLOOKUP(M1117, ani_diet!D:D, 1, FALSE), "No Match"),FALSE)</f>
        <v>No Match</v>
      </c>
    </row>
    <row r="1118" spans="1:31" ht="14.5" x14ac:dyDescent="0.35">
      <c r="A1118" s="150"/>
      <c r="B1118" s="150" t="s">
        <v>22199</v>
      </c>
      <c r="C1118" s="150" t="s">
        <v>19447</v>
      </c>
      <c r="D1118" s="150" t="s">
        <v>19449</v>
      </c>
      <c r="E1118" s="150" t="s">
        <v>19707</v>
      </c>
      <c r="F1118" s="150" t="s">
        <v>20565</v>
      </c>
      <c r="G1118" s="150" t="s">
        <v>20566</v>
      </c>
      <c r="H1118" s="150" t="s">
        <v>22065</v>
      </c>
      <c r="I1118" s="150" t="s">
        <v>22125</v>
      </c>
      <c r="J1118" s="150" t="s">
        <v>22196</v>
      </c>
      <c r="K1118" s="150"/>
      <c r="L1118" s="150"/>
      <c r="M1118" s="150" t="str" cm="1">
        <f t="array" ref="M1118">LOOKUP(2,1/(C1118:L1118&lt;&gt;""),C1118:L1118)</f>
        <v>Cynadon dactylon</v>
      </c>
      <c r="N1118" s="150"/>
      <c r="O1118" s="150"/>
      <c r="P1118" s="150"/>
      <c r="Q1118" s="150"/>
      <c r="R1118" s="150"/>
      <c r="S1118" s="150"/>
      <c r="T1118" s="150"/>
      <c r="U1118" s="150" t="s">
        <v>22196</v>
      </c>
      <c r="V1118" s="150"/>
      <c r="W1118" s="150"/>
      <c r="X1118" s="150"/>
      <c r="Y1118" s="150"/>
      <c r="Z1118" s="150"/>
      <c r="AA1118" s="150"/>
      <c r="AB1118" s="150"/>
      <c r="AC1118" s="150"/>
      <c r="AD1118" t="str">
        <f>IFERROR(IF(COUNTIF(C1118:L1118,"Feed Ingredient")&gt;0,INDEX(ani_diet!U:U,MATCH(M1118,ani_diet!E:E,0)),""),"")</f>
        <v>Cynadon dactylon</v>
      </c>
      <c r="AE1118" s="129" t="str">
        <f>IF(IFERROR(IF(MATCH("Feed Ingredient", AOM[[#This Row],[L1]:[L10]],0)&gt;0, TRUE, FALSE), FALSE)=TRUE,IFERROR(VLOOKUP(M1118, ani_diet!D:D, 1, FALSE), "No Match"),FALSE)</f>
        <v>Cynadon dactylon</v>
      </c>
    </row>
    <row r="1119" spans="1:31" ht="14.5" x14ac:dyDescent="0.35">
      <c r="A1119" s="150"/>
      <c r="B1119" s="150" t="s">
        <v>22200</v>
      </c>
      <c r="C1119" s="150" t="s">
        <v>19447</v>
      </c>
      <c r="D1119" s="150" t="s">
        <v>19449</v>
      </c>
      <c r="E1119" s="150" t="s">
        <v>19707</v>
      </c>
      <c r="F1119" s="150" t="s">
        <v>20565</v>
      </c>
      <c r="G1119" s="150" t="s">
        <v>20566</v>
      </c>
      <c r="H1119" s="150" t="s">
        <v>22065</v>
      </c>
      <c r="I1119" s="150" t="s">
        <v>22125</v>
      </c>
      <c r="J1119" s="150" t="s">
        <v>22201</v>
      </c>
      <c r="K1119" s="150"/>
      <c r="L1119" s="150"/>
      <c r="M1119" s="150" t="str" cm="1">
        <f t="array" ref="M1119">LOOKUP(2,1/(C1119:L1119&lt;&gt;""),C1119:L1119)</f>
        <v>Cynadon plectostachyus</v>
      </c>
      <c r="N1119" s="150"/>
      <c r="O1119" s="150"/>
      <c r="P1119" s="150"/>
      <c r="Q1119" s="150"/>
      <c r="R1119" s="150"/>
      <c r="S1119" s="150"/>
      <c r="T1119" s="150"/>
      <c r="U1119" s="150" t="s">
        <v>22201</v>
      </c>
      <c r="V1119" s="150"/>
      <c r="W1119" s="150"/>
      <c r="X1119" s="150"/>
      <c r="Y1119" s="150"/>
      <c r="Z1119" s="150"/>
      <c r="AA1119" s="150"/>
      <c r="AB1119" s="150"/>
      <c r="AC1119" s="150"/>
      <c r="AD1119" t="str">
        <f>IFERROR(IF(COUNTIF(C1119:L1119,"Feed Ingredient")&gt;0,INDEX(ani_diet!U:U,MATCH(M1119,ani_diet!E:E,0)),""),"")</f>
        <v>Cynadon plectostachyus</v>
      </c>
      <c r="AE1119" s="129" t="str">
        <f>IF(IFERROR(IF(MATCH("Feed Ingredient", AOM[[#This Row],[L1]:[L10]],0)&gt;0, TRUE, FALSE), FALSE)=TRUE,IFERROR(VLOOKUP(M1119, ani_diet!D:D, 1, FALSE), "No Match"),FALSE)</f>
        <v>Cynadon plectostachyus</v>
      </c>
    </row>
    <row r="1120" spans="1:31" ht="14.5" x14ac:dyDescent="0.35">
      <c r="A1120" s="150"/>
      <c r="B1120" s="150" t="s">
        <v>22202</v>
      </c>
      <c r="C1120" s="150" t="s">
        <v>19447</v>
      </c>
      <c r="D1120" s="150" t="s">
        <v>19449</v>
      </c>
      <c r="E1120" s="150" t="s">
        <v>19707</v>
      </c>
      <c r="F1120" s="150" t="s">
        <v>20565</v>
      </c>
      <c r="G1120" s="150" t="s">
        <v>20566</v>
      </c>
      <c r="H1120" s="150" t="s">
        <v>22065</v>
      </c>
      <c r="I1120" s="150" t="s">
        <v>22125</v>
      </c>
      <c r="J1120" s="150" t="s">
        <v>22203</v>
      </c>
      <c r="K1120" s="150"/>
      <c r="L1120" s="150"/>
      <c r="M1120" s="150" t="str" cm="1">
        <f t="array" ref="M1120">LOOKUP(2,1/(C1120:L1120&lt;&gt;""),C1120:L1120)</f>
        <v>Cynodon</v>
      </c>
      <c r="N1120" s="150"/>
      <c r="O1120" s="150"/>
      <c r="P1120" s="150"/>
      <c r="Q1120" s="150"/>
      <c r="R1120" s="150"/>
      <c r="S1120" s="150"/>
      <c r="T1120" s="150"/>
      <c r="U1120" s="164" t="s">
        <v>22204</v>
      </c>
      <c r="V1120" s="150"/>
      <c r="W1120" s="150"/>
      <c r="X1120" s="150"/>
      <c r="Y1120" s="150"/>
      <c r="Z1120" s="150"/>
      <c r="AA1120" s="150"/>
      <c r="AB1120" s="150"/>
      <c r="AC1120" s="150"/>
      <c r="AD1120" t="str">
        <f>IFERROR(IF(COUNTIF(C1120:L1120,"Feed Ingredient")&gt;0,INDEX(ani_diet!U:U,MATCH(M1120,ani_diet!E:E,0)),""),"")</f>
        <v>Cynodon spp</v>
      </c>
      <c r="AE1120" s="129" t="str">
        <f>IF(IFERROR(IF(MATCH("Feed Ingredient", AOM[[#This Row],[L1]:[L10]],0)&gt;0, TRUE, FALSE), FALSE)=TRUE,IFERROR(VLOOKUP(M1120, ani_diet!D:D, 1, FALSE), "No Match"),FALSE)</f>
        <v>Cynodon</v>
      </c>
    </row>
    <row r="1121" spans="1:31" ht="14.5" x14ac:dyDescent="0.35">
      <c r="A1121" s="150"/>
      <c r="B1121" s="150" t="s">
        <v>22205</v>
      </c>
      <c r="C1121" s="150" t="s">
        <v>19447</v>
      </c>
      <c r="D1121" s="150" t="s">
        <v>19449</v>
      </c>
      <c r="E1121" s="150" t="s">
        <v>19707</v>
      </c>
      <c r="F1121" s="150" t="s">
        <v>20565</v>
      </c>
      <c r="G1121" s="150" t="s">
        <v>20566</v>
      </c>
      <c r="H1121" s="150" t="s">
        <v>22065</v>
      </c>
      <c r="I1121" s="150" t="s">
        <v>22125</v>
      </c>
      <c r="J1121" s="150" t="s">
        <v>22206</v>
      </c>
      <c r="K1121" s="150"/>
      <c r="L1121" s="150"/>
      <c r="M1121" s="150" t="str" cm="1">
        <f t="array" ref="M1121">LOOKUP(2,1/(C1121:L1121&lt;&gt;""),C1121:L1121)</f>
        <v>Cynodon nlemfuensis</v>
      </c>
      <c r="N1121" s="150"/>
      <c r="O1121" s="150"/>
      <c r="P1121" s="150"/>
      <c r="Q1121" s="150"/>
      <c r="R1121" s="150"/>
      <c r="S1121" s="150"/>
      <c r="T1121" s="150"/>
      <c r="U1121" s="150" t="s">
        <v>22206</v>
      </c>
      <c r="V1121" s="150"/>
      <c r="W1121" s="150"/>
      <c r="X1121" s="150"/>
      <c r="Y1121" s="150"/>
      <c r="Z1121" s="150"/>
      <c r="AA1121" s="150"/>
      <c r="AB1121" s="150"/>
      <c r="AC1121" s="150"/>
      <c r="AD1121" t="str">
        <f>IFERROR(IF(COUNTIF(C1121:L1121,"Feed Ingredient")&gt;0,INDEX(ani_diet!U:U,MATCH(M1121,ani_diet!E:E,0)),""),"")</f>
        <v>Cynodon nlemfuensis</v>
      </c>
      <c r="AE1121" s="129" t="str">
        <f>IF(IFERROR(IF(MATCH("Feed Ingredient", AOM[[#This Row],[L1]:[L10]],0)&gt;0, TRUE, FALSE), FALSE)=TRUE,IFERROR(VLOOKUP(M1121, ani_diet!D:D, 1, FALSE), "No Match"),FALSE)</f>
        <v>Cynodon nlemfuensis</v>
      </c>
    </row>
    <row r="1122" spans="1:31" ht="14.5" x14ac:dyDescent="0.35">
      <c r="A1122" s="169"/>
      <c r="B1122" s="150" t="s">
        <v>28911</v>
      </c>
      <c r="C1122" s="150" t="s">
        <v>19447</v>
      </c>
      <c r="D1122" s="150" t="s">
        <v>19449</v>
      </c>
      <c r="E1122" s="150" t="s">
        <v>19707</v>
      </c>
      <c r="F1122" s="150" t="s">
        <v>20565</v>
      </c>
      <c r="G1122" s="150" t="s">
        <v>20566</v>
      </c>
      <c r="H1122" s="150" t="s">
        <v>22065</v>
      </c>
      <c r="I1122" s="150" t="s">
        <v>22125</v>
      </c>
      <c r="J1122" s="169" t="s">
        <v>28909</v>
      </c>
      <c r="K1122" s="169"/>
      <c r="L1122" s="169"/>
      <c r="M1122" s="150" t="str" cm="1">
        <f t="array" ref="M1122">LOOKUP(2,1/(C1122:L1122&lt;&gt;""),C1122:L1122)</f>
        <v>Dactyloctenium aegyptium</v>
      </c>
      <c r="N1122" s="169" t="s">
        <v>28910</v>
      </c>
      <c r="O1122" s="169"/>
      <c r="P1122" s="169"/>
      <c r="Q1122" s="169"/>
      <c r="R1122" s="169"/>
      <c r="S1122" s="169"/>
      <c r="T1122" s="169"/>
      <c r="U1122" s="169"/>
      <c r="V1122" s="169"/>
      <c r="W1122" s="169"/>
      <c r="X1122" s="169"/>
      <c r="Y1122" s="169"/>
      <c r="Z1122" s="169"/>
      <c r="AA1122" s="169"/>
      <c r="AB1122" s="169"/>
      <c r="AC1122" s="169"/>
      <c r="AD1122" s="166" t="str">
        <f>IFERROR(IF(COUNTIF(C1122:L1122,"Feed Ingredient")&gt;0,INDEX(ani_diet!U:U,MATCH(M1122,ani_diet!E:E,0)),""),"")</f>
        <v/>
      </c>
      <c r="AE1122" s="167" t="str">
        <f>IF(IFERROR(IF(MATCH("Feed Ingredient", AOM[[#This Row],[L1]:[L10]],0)&gt;0, TRUE, FALSE), FALSE)=TRUE,IFERROR(VLOOKUP(M1122, ani_diet!D:D, 1, FALSE), "No Match"),FALSE)</f>
        <v>No Match</v>
      </c>
    </row>
    <row r="1123" spans="1:31" ht="14.5" x14ac:dyDescent="0.35">
      <c r="A1123" s="150" t="s">
        <v>1485</v>
      </c>
      <c r="B1123" s="150" t="s">
        <v>22207</v>
      </c>
      <c r="C1123" s="150" t="s">
        <v>19447</v>
      </c>
      <c r="D1123" s="150" t="s">
        <v>19449</v>
      </c>
      <c r="E1123" s="150" t="s">
        <v>19707</v>
      </c>
      <c r="F1123" s="150" t="s">
        <v>20565</v>
      </c>
      <c r="G1123" s="150" t="s">
        <v>20566</v>
      </c>
      <c r="H1123" s="150" t="s">
        <v>22065</v>
      </c>
      <c r="I1123" s="150" t="s">
        <v>22125</v>
      </c>
      <c r="J1123" s="150" t="s">
        <v>22208</v>
      </c>
      <c r="K1123" s="150" t="s">
        <v>1485</v>
      </c>
      <c r="L1123" s="150"/>
      <c r="M1123" s="150" t="str" cm="1">
        <f t="array" ref="M1123">LOOKUP(2,1/(C1123:L1123&lt;&gt;""),C1123:L1123)</f>
        <v>Desho Grass Hay</v>
      </c>
      <c r="N1123" s="150" t="s">
        <v>22209</v>
      </c>
      <c r="O1123" s="150" t="s">
        <v>1485</v>
      </c>
      <c r="P1123" s="150" t="s">
        <v>1485</v>
      </c>
      <c r="Q1123" s="150" t="s">
        <v>1485</v>
      </c>
      <c r="R1123" s="150" t="s">
        <v>1485</v>
      </c>
      <c r="S1123" s="150" t="s">
        <v>22210</v>
      </c>
      <c r="T1123" s="150" t="s">
        <v>1485</v>
      </c>
      <c r="U1123" s="150" t="s">
        <v>4354</v>
      </c>
      <c r="V1123" s="150" t="s">
        <v>19364</v>
      </c>
      <c r="W1123" s="150" t="s">
        <v>1485</v>
      </c>
      <c r="X1123" s="150" t="s">
        <v>1485</v>
      </c>
      <c r="Y1123" s="150" t="s">
        <v>1485</v>
      </c>
      <c r="Z1123" s="150" t="s">
        <v>1485</v>
      </c>
      <c r="AA1123" s="150" t="s">
        <v>1485</v>
      </c>
      <c r="AB1123" s="150" t="s">
        <v>22211</v>
      </c>
      <c r="AC1123" s="150" t="s">
        <v>22208</v>
      </c>
      <c r="AD1123" t="str">
        <f>IFERROR(IF(COUNTIF(C1123:L1123,"Feed Ingredient")&gt;0,INDEX(ani_diet!U:U,MATCH(M1123,ani_diet!E:E,0)),""),"")</f>
        <v/>
      </c>
      <c r="AE1123" s="129" t="str">
        <f>IF(IFERROR(IF(MATCH("Feed Ingredient", AOM[[#This Row],[L1]:[L10]],0)&gt;0, TRUE, FALSE), FALSE)=TRUE,IFERROR(VLOOKUP(M1123, ani_diet!D:D, 1, FALSE), "No Match"),FALSE)</f>
        <v>No Match</v>
      </c>
    </row>
    <row r="1124" spans="1:31" ht="14.5" x14ac:dyDescent="0.35">
      <c r="A1124" s="150" t="s">
        <v>1485</v>
      </c>
      <c r="B1124" s="150" t="s">
        <v>22212</v>
      </c>
      <c r="C1124" s="150" t="s">
        <v>19447</v>
      </c>
      <c r="D1124" s="150" t="s">
        <v>19449</v>
      </c>
      <c r="E1124" s="150" t="s">
        <v>19707</v>
      </c>
      <c r="F1124" s="150" t="s">
        <v>20565</v>
      </c>
      <c r="G1124" s="150" t="s">
        <v>20566</v>
      </c>
      <c r="H1124" s="150" t="s">
        <v>22065</v>
      </c>
      <c r="I1124" s="150" t="s">
        <v>22125</v>
      </c>
      <c r="J1124" s="150" t="s">
        <v>22213</v>
      </c>
      <c r="K1124" s="150" t="s">
        <v>22214</v>
      </c>
      <c r="L1124" s="150"/>
      <c r="M1124" s="150" t="str" cm="1">
        <f t="array" ref="M1124">LOOKUP(2,1/(C1124:L1124&lt;&gt;""),C1124:L1124)</f>
        <v>Digitaria Dried</v>
      </c>
      <c r="N1124" s="150" t="s">
        <v>22215</v>
      </c>
      <c r="O1124" s="150" t="s">
        <v>1485</v>
      </c>
      <c r="P1124" s="150" t="s">
        <v>1485</v>
      </c>
      <c r="Q1124" s="150" t="s">
        <v>1485</v>
      </c>
      <c r="R1124" s="150" t="s">
        <v>1485</v>
      </c>
      <c r="S1124" s="150" t="s">
        <v>22216</v>
      </c>
      <c r="T1124" s="150" t="s">
        <v>1485</v>
      </c>
      <c r="U1124" s="150" t="s">
        <v>22217</v>
      </c>
      <c r="V1124" s="150" t="s">
        <v>22218</v>
      </c>
      <c r="W1124" s="150" t="s">
        <v>1485</v>
      </c>
      <c r="X1124" s="150" t="s">
        <v>1485</v>
      </c>
      <c r="Y1124" s="150" t="s">
        <v>1485</v>
      </c>
      <c r="Z1124" s="150" t="s">
        <v>1485</v>
      </c>
      <c r="AA1124" s="150" t="s">
        <v>1485</v>
      </c>
      <c r="AB1124" s="150" t="s">
        <v>1485</v>
      </c>
      <c r="AC1124" s="150" t="s">
        <v>22215</v>
      </c>
      <c r="AD1124" t="str">
        <f>IFERROR(IF(COUNTIF(C1124:L1124,"Feed Ingredient")&gt;0,INDEX(ani_diet!U:U,MATCH(M1124,ani_diet!E:E,0)),""),"")</f>
        <v xml:space="preserve">Digitaria </v>
      </c>
      <c r="AE1124" s="129" t="str">
        <f>IF(IFERROR(IF(MATCH("Feed Ingredient", AOM[[#This Row],[L1]:[L10]],0)&gt;0, TRUE, FALSE), FALSE)=TRUE,IFERROR(VLOOKUP(M1124, ani_diet!D:D, 1, FALSE), "No Match"),FALSE)</f>
        <v>No Match</v>
      </c>
    </row>
    <row r="1125" spans="1:31" ht="14.5" x14ac:dyDescent="0.35">
      <c r="A1125" s="150"/>
      <c r="B1125" s="150" t="s">
        <v>22219</v>
      </c>
      <c r="C1125" s="150" t="s">
        <v>19447</v>
      </c>
      <c r="D1125" s="150" t="s">
        <v>19449</v>
      </c>
      <c r="E1125" s="150" t="s">
        <v>19707</v>
      </c>
      <c r="F1125" s="150" t="s">
        <v>20565</v>
      </c>
      <c r="G1125" s="150" t="s">
        <v>20566</v>
      </c>
      <c r="H1125" s="150" t="s">
        <v>22065</v>
      </c>
      <c r="I1125" s="150" t="s">
        <v>22125</v>
      </c>
      <c r="J1125" s="150" t="s">
        <v>22220</v>
      </c>
      <c r="K1125" s="150"/>
      <c r="L1125" s="150"/>
      <c r="M1125" s="150" t="str" cm="1">
        <f t="array" ref="M1125">LOOKUP(2,1/(C1125:L1125&lt;&gt;""),C1125:L1125)</f>
        <v>Digitaria abyssinica</v>
      </c>
      <c r="N1125" s="150"/>
      <c r="O1125" s="150"/>
      <c r="P1125" s="150"/>
      <c r="Q1125" s="150"/>
      <c r="R1125" s="150"/>
      <c r="S1125" s="150"/>
      <c r="T1125" s="150"/>
      <c r="U1125" s="150" t="s">
        <v>22220</v>
      </c>
      <c r="V1125" s="150"/>
      <c r="W1125" s="150"/>
      <c r="X1125" s="150"/>
      <c r="Y1125" s="150"/>
      <c r="Z1125" s="150"/>
      <c r="AA1125" s="150"/>
      <c r="AB1125" s="150"/>
      <c r="AC1125" s="150"/>
      <c r="AD1125" t="str">
        <f>IFERROR(IF(COUNTIF(C1125:L1125,"Feed Ingredient")&gt;0,INDEX(ani_diet!U:U,MATCH(M1125,ani_diet!E:E,0)),""),"")</f>
        <v>Digitaria abyssinica</v>
      </c>
      <c r="AE1125" s="129" t="str">
        <f>IF(IFERROR(IF(MATCH("Feed Ingredient", AOM[[#This Row],[L1]:[L10]],0)&gt;0, TRUE, FALSE), FALSE)=TRUE,IFERROR(VLOOKUP(M1125, ani_diet!D:D, 1, FALSE), "No Match"),FALSE)</f>
        <v>Digitaria abyssinica</v>
      </c>
    </row>
    <row r="1126" spans="1:31" ht="14.5" x14ac:dyDescent="0.35">
      <c r="A1126" s="150"/>
      <c r="B1126" s="150" t="s">
        <v>22221</v>
      </c>
      <c r="C1126" s="150" t="s">
        <v>19447</v>
      </c>
      <c r="D1126" s="150" t="s">
        <v>19449</v>
      </c>
      <c r="E1126" s="150" t="s">
        <v>19707</v>
      </c>
      <c r="F1126" s="150" t="s">
        <v>20565</v>
      </c>
      <c r="G1126" s="150" t="s">
        <v>20566</v>
      </c>
      <c r="H1126" s="150" t="s">
        <v>22065</v>
      </c>
      <c r="I1126" s="150" t="s">
        <v>22125</v>
      </c>
      <c r="J1126" s="150" t="s">
        <v>22222</v>
      </c>
      <c r="K1126" s="150"/>
      <c r="L1126" s="150"/>
      <c r="M1126" s="150" t="str" cm="1">
        <f t="array" ref="M1126">LOOKUP(2,1/(C1126:L1126&lt;&gt;""),C1126:L1126)</f>
        <v>Digitaria decumbens</v>
      </c>
      <c r="N1126" s="150"/>
      <c r="O1126" s="150"/>
      <c r="P1126" s="150"/>
      <c r="Q1126" s="150"/>
      <c r="R1126" s="150"/>
      <c r="S1126" s="150"/>
      <c r="T1126" s="150"/>
      <c r="U1126" s="150" t="s">
        <v>22222</v>
      </c>
      <c r="V1126" s="150"/>
      <c r="W1126" s="150"/>
      <c r="X1126" s="150"/>
      <c r="Y1126" s="150"/>
      <c r="Z1126" s="150"/>
      <c r="AA1126" s="150"/>
      <c r="AB1126" s="150"/>
      <c r="AC1126" s="150"/>
      <c r="AD1126" t="str">
        <f>IFERROR(IF(COUNTIF(C1126:L1126,"Feed Ingredient")&gt;0,INDEX(ani_diet!U:U,MATCH(M1126,ani_diet!E:E,0)),""),"")</f>
        <v>Digitaria decumbens</v>
      </c>
      <c r="AE1126" s="129" t="str">
        <f>IF(IFERROR(IF(MATCH("Feed Ingredient", AOM[[#This Row],[L1]:[L10]],0)&gt;0, TRUE, FALSE), FALSE)=TRUE,IFERROR(VLOOKUP(M1126, ani_diet!D:D, 1, FALSE), "No Match"),FALSE)</f>
        <v>Digitaria decumbens</v>
      </c>
    </row>
    <row r="1127" spans="1:31" ht="14.5" x14ac:dyDescent="0.35">
      <c r="A1127" s="150"/>
      <c r="B1127" s="150" t="s">
        <v>22223</v>
      </c>
      <c r="C1127" s="150" t="s">
        <v>19447</v>
      </c>
      <c r="D1127" s="150" t="s">
        <v>19449</v>
      </c>
      <c r="E1127" s="150" t="s">
        <v>19707</v>
      </c>
      <c r="F1127" s="150" t="s">
        <v>20565</v>
      </c>
      <c r="G1127" s="150" t="s">
        <v>20566</v>
      </c>
      <c r="H1127" s="150" t="s">
        <v>22065</v>
      </c>
      <c r="I1127" s="150" t="s">
        <v>22125</v>
      </c>
      <c r="J1127" s="150" t="s">
        <v>22224</v>
      </c>
      <c r="K1127" s="150"/>
      <c r="L1127" s="150"/>
      <c r="M1127" s="150" t="str" cm="1">
        <f t="array" ref="M1127">LOOKUP(2,1/(C1127:L1127&lt;&gt;""),C1127:L1127)</f>
        <v>Digitaria nodosa</v>
      </c>
      <c r="N1127" s="150"/>
      <c r="O1127" s="150"/>
      <c r="P1127" s="150"/>
      <c r="Q1127" s="150"/>
      <c r="R1127" s="150"/>
      <c r="S1127" s="150"/>
      <c r="T1127" s="150"/>
      <c r="U1127" s="150" t="s">
        <v>22224</v>
      </c>
      <c r="V1127" s="150"/>
      <c r="W1127" s="150"/>
      <c r="X1127" s="150"/>
      <c r="Y1127" s="150"/>
      <c r="Z1127" s="150"/>
      <c r="AA1127" s="150"/>
      <c r="AB1127" s="150"/>
      <c r="AC1127" s="150"/>
      <c r="AD1127" t="str">
        <f>IFERROR(IF(COUNTIF(C1127:L1127,"Feed Ingredient")&gt;0,INDEX(ani_diet!U:U,MATCH(M1127,ani_diet!E:E,0)),""),"")</f>
        <v>Digitaria nodosa</v>
      </c>
      <c r="AE1127" s="129" t="str">
        <f>IF(IFERROR(IF(MATCH("Feed Ingredient", AOM[[#This Row],[L1]:[L10]],0)&gt;0, TRUE, FALSE), FALSE)=TRUE,IFERROR(VLOOKUP(M1127, ani_diet!D:D, 1, FALSE), "No Match"),FALSE)</f>
        <v>Digitaria nodosa</v>
      </c>
    </row>
    <row r="1128" spans="1:31" ht="14.5" x14ac:dyDescent="0.35">
      <c r="A1128" s="150"/>
      <c r="B1128" s="150" t="s">
        <v>22225</v>
      </c>
      <c r="C1128" s="150" t="s">
        <v>19447</v>
      </c>
      <c r="D1128" s="150" t="s">
        <v>19449</v>
      </c>
      <c r="E1128" s="150" t="s">
        <v>19707</v>
      </c>
      <c r="F1128" s="150" t="s">
        <v>20565</v>
      </c>
      <c r="G1128" s="150" t="s">
        <v>20566</v>
      </c>
      <c r="H1128" s="150" t="s">
        <v>22065</v>
      </c>
      <c r="I1128" s="150" t="s">
        <v>22125</v>
      </c>
      <c r="J1128" s="150" t="s">
        <v>22226</v>
      </c>
      <c r="K1128" s="150"/>
      <c r="L1128" s="150"/>
      <c r="M1128" s="150" t="str" cm="1">
        <f t="array" ref="M1128">LOOKUP(2,1/(C1128:L1128&lt;&gt;""),C1128:L1128)</f>
        <v>Digitaria smutsii</v>
      </c>
      <c r="N1128" s="150"/>
      <c r="O1128" s="150"/>
      <c r="P1128" s="150"/>
      <c r="Q1128" s="150"/>
      <c r="R1128" s="150"/>
      <c r="S1128" s="150"/>
      <c r="T1128" s="150"/>
      <c r="U1128" s="150" t="s">
        <v>22226</v>
      </c>
      <c r="V1128" s="150"/>
      <c r="W1128" s="150"/>
      <c r="X1128" s="150"/>
      <c r="Y1128" s="150"/>
      <c r="Z1128" s="150"/>
      <c r="AA1128" s="150"/>
      <c r="AB1128" s="150"/>
      <c r="AC1128" s="150"/>
      <c r="AD1128" t="str">
        <f>IFERROR(IF(COUNTIF(C1128:L1128,"Feed Ingredient")&gt;0,INDEX(ani_diet!U:U,MATCH(M1128,ani_diet!E:E,0)),""),"")</f>
        <v>Digitaria smutsii</v>
      </c>
      <c r="AE1128" s="129" t="str">
        <f>IF(IFERROR(IF(MATCH("Feed Ingredient", AOM[[#This Row],[L1]:[L10]],0)&gt;0, TRUE, FALSE), FALSE)=TRUE,IFERROR(VLOOKUP(M1128, ani_diet!D:D, 1, FALSE), "No Match"),FALSE)</f>
        <v>Digitaria smutsii</v>
      </c>
    </row>
    <row r="1129" spans="1:31" ht="14.5" x14ac:dyDescent="0.35">
      <c r="A1129" s="150"/>
      <c r="B1129" s="150" t="s">
        <v>22227</v>
      </c>
      <c r="C1129" s="150" t="s">
        <v>19447</v>
      </c>
      <c r="D1129" s="150" t="s">
        <v>19449</v>
      </c>
      <c r="E1129" s="150" t="s">
        <v>19707</v>
      </c>
      <c r="F1129" s="150" t="s">
        <v>20565</v>
      </c>
      <c r="G1129" s="150" t="s">
        <v>20566</v>
      </c>
      <c r="H1129" s="150" t="s">
        <v>22065</v>
      </c>
      <c r="I1129" s="150" t="s">
        <v>22125</v>
      </c>
      <c r="J1129" s="150" t="s">
        <v>22228</v>
      </c>
      <c r="K1129" s="150"/>
      <c r="L1129" s="150"/>
      <c r="M1129" s="150" t="str" cm="1">
        <f t="array" ref="M1129">LOOKUP(2,1/(C1129:L1129&lt;&gt;""),C1129:L1129)</f>
        <v>Digitaria ternota</v>
      </c>
      <c r="N1129" s="150"/>
      <c r="O1129" s="150"/>
      <c r="P1129" s="150"/>
      <c r="Q1129" s="150"/>
      <c r="R1129" s="150"/>
      <c r="S1129" s="150"/>
      <c r="T1129" s="150"/>
      <c r="U1129" s="150" t="s">
        <v>22228</v>
      </c>
      <c r="V1129" s="150"/>
      <c r="W1129" s="150"/>
      <c r="X1129" s="150"/>
      <c r="Y1129" s="150"/>
      <c r="Z1129" s="150"/>
      <c r="AA1129" s="150"/>
      <c r="AB1129" s="150"/>
      <c r="AC1129" s="150"/>
      <c r="AD1129" t="str">
        <f>IFERROR(IF(COUNTIF(C1129:L1129,"Feed Ingredient")&gt;0,INDEX(ani_diet!U:U,MATCH(M1129,ani_diet!E:E,0)),""),"")</f>
        <v>Digitaria ternota</v>
      </c>
      <c r="AE1129" s="129" t="str">
        <f>IF(IFERROR(IF(MATCH("Feed Ingredient", AOM[[#This Row],[L1]:[L10]],0)&gt;0, TRUE, FALSE), FALSE)=TRUE,IFERROR(VLOOKUP(M1129, ani_diet!D:D, 1, FALSE), "No Match"),FALSE)</f>
        <v>Digitaria ternota</v>
      </c>
    </row>
    <row r="1130" spans="1:31" ht="14.5" x14ac:dyDescent="0.35">
      <c r="A1130" s="150"/>
      <c r="B1130" s="150" t="s">
        <v>22229</v>
      </c>
      <c r="C1130" s="150" t="s">
        <v>19447</v>
      </c>
      <c r="D1130" s="150" t="s">
        <v>19449</v>
      </c>
      <c r="E1130" s="150" t="s">
        <v>19707</v>
      </c>
      <c r="F1130" s="150" t="s">
        <v>20565</v>
      </c>
      <c r="G1130" s="150" t="s">
        <v>20566</v>
      </c>
      <c r="H1130" s="150" t="s">
        <v>22065</v>
      </c>
      <c r="I1130" s="150" t="s">
        <v>22125</v>
      </c>
      <c r="J1130" s="150" t="s">
        <v>22230</v>
      </c>
      <c r="K1130" s="150"/>
      <c r="L1130" s="150"/>
      <c r="M1130" s="150" t="str" cm="1">
        <f t="array" ref="M1130">LOOKUP(2,1/(C1130:L1130&lt;&gt;""),C1130:L1130)</f>
        <v>Diheteropogon amplectens</v>
      </c>
      <c r="N1130" s="150"/>
      <c r="O1130" s="150"/>
      <c r="P1130" s="150"/>
      <c r="Q1130" s="150"/>
      <c r="R1130" s="150"/>
      <c r="S1130" s="150"/>
      <c r="T1130" s="150"/>
      <c r="U1130" s="150" t="s">
        <v>22230</v>
      </c>
      <c r="V1130" s="150"/>
      <c r="W1130" s="150"/>
      <c r="X1130" s="150"/>
      <c r="Y1130" s="150"/>
      <c r="Z1130" s="150"/>
      <c r="AA1130" s="150"/>
      <c r="AB1130" s="150"/>
      <c r="AC1130" s="150"/>
      <c r="AD1130" t="str">
        <f>IFERROR(IF(COUNTIF(C1130:L1130,"Feed Ingredient")&gt;0,INDEX(ani_diet!U:U,MATCH(M1130,ani_diet!E:E,0)),""),"")</f>
        <v>Diheteropogon amplectens</v>
      </c>
      <c r="AE1130" s="129" t="str">
        <f>IF(IFERROR(IF(MATCH("Feed Ingredient", AOM[[#This Row],[L1]:[L10]],0)&gt;0, TRUE, FALSE), FALSE)=TRUE,IFERROR(VLOOKUP(M1130, ani_diet!D:D, 1, FALSE), "No Match"),FALSE)</f>
        <v>Diheteropogon amplectens</v>
      </c>
    </row>
    <row r="1131" spans="1:31" ht="14.5" x14ac:dyDescent="0.35">
      <c r="A1131" s="150"/>
      <c r="B1131" s="150" t="s">
        <v>22231</v>
      </c>
      <c r="C1131" s="150" t="s">
        <v>19447</v>
      </c>
      <c r="D1131" s="150" t="s">
        <v>19449</v>
      </c>
      <c r="E1131" s="150" t="s">
        <v>19707</v>
      </c>
      <c r="F1131" s="150" t="s">
        <v>20565</v>
      </c>
      <c r="G1131" s="150" t="s">
        <v>20566</v>
      </c>
      <c r="H1131" s="150" t="s">
        <v>22065</v>
      </c>
      <c r="I1131" s="150" t="s">
        <v>22125</v>
      </c>
      <c r="J1131" s="150" t="s">
        <v>22232</v>
      </c>
      <c r="K1131" s="150"/>
      <c r="L1131" s="150"/>
      <c r="M1131" s="150" t="str" cm="1">
        <f t="array" ref="M1131">LOOKUP(2,1/(C1131:L1131&lt;&gt;""),C1131:L1131)</f>
        <v>Eleusine floccifolia</v>
      </c>
      <c r="N1131" s="150"/>
      <c r="O1131" s="150"/>
      <c r="P1131" s="150"/>
      <c r="Q1131" s="150"/>
      <c r="R1131" s="150"/>
      <c r="S1131" s="150"/>
      <c r="T1131" s="150"/>
      <c r="U1131" s="150" t="s">
        <v>22232</v>
      </c>
      <c r="V1131" s="150"/>
      <c r="W1131" s="150"/>
      <c r="X1131" s="150"/>
      <c r="Y1131" s="150"/>
      <c r="Z1131" s="150"/>
      <c r="AA1131" s="150"/>
      <c r="AB1131" s="150"/>
      <c r="AC1131" s="150"/>
      <c r="AD1131" t="str">
        <f>IFERROR(IF(COUNTIF(C1131:L1131,"Feed Ingredient")&gt;0,INDEX(ani_diet!U:U,MATCH(M1131,ani_diet!E:E,0)),""),"")</f>
        <v>Eleusine floccifolia</v>
      </c>
      <c r="AE1131" s="129" t="str">
        <f>IF(IFERROR(IF(MATCH("Feed Ingredient", AOM[[#This Row],[L1]:[L10]],0)&gt;0, TRUE, FALSE), FALSE)=TRUE,IFERROR(VLOOKUP(M1131, ani_diet!D:D, 1, FALSE), "No Match"),FALSE)</f>
        <v>Eleusine floccifolia</v>
      </c>
    </row>
    <row r="1132" spans="1:31" ht="14.5" x14ac:dyDescent="0.35">
      <c r="A1132" s="150"/>
      <c r="B1132" s="150" t="s">
        <v>22233</v>
      </c>
      <c r="C1132" s="150" t="s">
        <v>19447</v>
      </c>
      <c r="D1132" s="150" t="s">
        <v>19449</v>
      </c>
      <c r="E1132" s="150" t="s">
        <v>19707</v>
      </c>
      <c r="F1132" s="150" t="s">
        <v>20565</v>
      </c>
      <c r="G1132" s="150" t="s">
        <v>20566</v>
      </c>
      <c r="H1132" s="150" t="s">
        <v>22065</v>
      </c>
      <c r="I1132" s="150" t="s">
        <v>22125</v>
      </c>
      <c r="J1132" s="150" t="s">
        <v>22234</v>
      </c>
      <c r="K1132" s="150"/>
      <c r="L1132" s="150"/>
      <c r="M1132" s="150" t="str" cm="1">
        <f t="array" ref="M1132">LOOKUP(2,1/(C1132:L1132&lt;&gt;""),C1132:L1132)</f>
        <v>Elionurus muticus</v>
      </c>
      <c r="N1132" s="150"/>
      <c r="O1132" s="150"/>
      <c r="P1132" s="150"/>
      <c r="Q1132" s="150"/>
      <c r="R1132" s="150"/>
      <c r="S1132" s="150"/>
      <c r="T1132" s="150"/>
      <c r="U1132" s="150" t="s">
        <v>22234</v>
      </c>
      <c r="V1132" s="150"/>
      <c r="W1132" s="150"/>
      <c r="X1132" s="150"/>
      <c r="Y1132" s="150"/>
      <c r="Z1132" s="150"/>
      <c r="AA1132" s="150"/>
      <c r="AB1132" s="150"/>
      <c r="AC1132" s="150"/>
      <c r="AD1132" t="str">
        <f>IFERROR(IF(COUNTIF(C1132:L1132,"Feed Ingredient")&gt;0,INDEX(ani_diet!U:U,MATCH(M1132,ani_diet!E:E,0)),""),"")</f>
        <v>Elionurus muticus</v>
      </c>
      <c r="AE1132" s="129" t="str">
        <f>IF(IFERROR(IF(MATCH("Feed Ingredient", AOM[[#This Row],[L1]:[L10]],0)&gt;0, TRUE, FALSE), FALSE)=TRUE,IFERROR(VLOOKUP(M1132, ani_diet!D:D, 1, FALSE), "No Match"),FALSE)</f>
        <v>Elionurus muticus</v>
      </c>
    </row>
    <row r="1133" spans="1:31" ht="14.5" x14ac:dyDescent="0.35">
      <c r="A1133" s="150"/>
      <c r="B1133" s="150" t="s">
        <v>22235</v>
      </c>
      <c r="C1133" s="150" t="s">
        <v>19447</v>
      </c>
      <c r="D1133" s="150" t="s">
        <v>19449</v>
      </c>
      <c r="E1133" s="150" t="s">
        <v>19707</v>
      </c>
      <c r="F1133" s="150" t="s">
        <v>20565</v>
      </c>
      <c r="G1133" s="150" t="s">
        <v>20566</v>
      </c>
      <c r="H1133" s="150" t="s">
        <v>22065</v>
      </c>
      <c r="I1133" s="150" t="s">
        <v>22125</v>
      </c>
      <c r="J1133" s="150" t="s">
        <v>22236</v>
      </c>
      <c r="K1133" s="150"/>
      <c r="L1133" s="150"/>
      <c r="M1133" s="150" t="str" cm="1">
        <f t="array" ref="M1133">LOOKUP(2,1/(C1133:L1133&lt;&gt;""),C1133:L1133)</f>
        <v>Eragotris tremula</v>
      </c>
      <c r="N1133" s="150"/>
      <c r="O1133" s="150"/>
      <c r="P1133" s="150"/>
      <c r="Q1133" s="150"/>
      <c r="R1133" s="150"/>
      <c r="S1133" s="150"/>
      <c r="T1133" s="150"/>
      <c r="U1133" s="150" t="s">
        <v>22236</v>
      </c>
      <c r="V1133" s="150"/>
      <c r="W1133" s="150"/>
      <c r="X1133" s="150"/>
      <c r="Y1133" s="150"/>
      <c r="Z1133" s="150"/>
      <c r="AA1133" s="150"/>
      <c r="AB1133" s="150"/>
      <c r="AC1133" s="150"/>
      <c r="AD1133" t="str">
        <f>IFERROR(IF(COUNTIF(C1133:L1133,"Feed Ingredient")&gt;0,INDEX(ani_diet!U:U,MATCH(M1133,ani_diet!E:E,0)),""),"")</f>
        <v>Eragotris tremula</v>
      </c>
      <c r="AE1133" s="129" t="str">
        <f>IF(IFERROR(IF(MATCH("Feed Ingredient", AOM[[#This Row],[L1]:[L10]],0)&gt;0, TRUE, FALSE), FALSE)=TRUE,IFERROR(VLOOKUP(M1133, ani_diet!D:D, 1, FALSE), "No Match"),FALSE)</f>
        <v>Eragotris tremula</v>
      </c>
    </row>
    <row r="1134" spans="1:31" ht="14.5" x14ac:dyDescent="0.35">
      <c r="A1134" s="150"/>
      <c r="B1134" s="150" t="s">
        <v>22237</v>
      </c>
      <c r="C1134" s="150" t="s">
        <v>19447</v>
      </c>
      <c r="D1134" s="150" t="s">
        <v>19449</v>
      </c>
      <c r="E1134" s="150" t="s">
        <v>19707</v>
      </c>
      <c r="F1134" s="150" t="s">
        <v>20565</v>
      </c>
      <c r="G1134" s="150" t="s">
        <v>20566</v>
      </c>
      <c r="H1134" s="150" t="s">
        <v>22065</v>
      </c>
      <c r="I1134" s="150" t="s">
        <v>22125</v>
      </c>
      <c r="J1134" s="150" t="s">
        <v>22238</v>
      </c>
      <c r="K1134" s="150"/>
      <c r="L1134" s="150"/>
      <c r="M1134" s="150" t="str" cm="1">
        <f t="array" ref="M1134">LOOKUP(2,1/(C1134:L1134&lt;&gt;""),C1134:L1134)</f>
        <v>Eragrostis capensis</v>
      </c>
      <c r="N1134" s="150"/>
      <c r="O1134" s="150"/>
      <c r="P1134" s="150"/>
      <c r="Q1134" s="150"/>
      <c r="R1134" s="150"/>
      <c r="S1134" s="150"/>
      <c r="T1134" s="150"/>
      <c r="U1134" s="150" t="s">
        <v>22238</v>
      </c>
      <c r="V1134" s="150"/>
      <c r="W1134" s="150"/>
      <c r="X1134" s="150"/>
      <c r="Y1134" s="150"/>
      <c r="Z1134" s="150"/>
      <c r="AA1134" s="150"/>
      <c r="AB1134" s="150"/>
      <c r="AC1134" s="150"/>
      <c r="AD1134" t="str">
        <f>IFERROR(IF(COUNTIF(C1134:L1134,"Feed Ingredient")&gt;0,INDEX(ani_diet!U:U,MATCH(M1134,ani_diet!E:E,0)),""),"")</f>
        <v>Eragrostis capensis</v>
      </c>
      <c r="AE1134" s="129" t="str">
        <f>IF(IFERROR(IF(MATCH("Feed Ingredient", AOM[[#This Row],[L1]:[L10]],0)&gt;0, TRUE, FALSE), FALSE)=TRUE,IFERROR(VLOOKUP(M1134, ani_diet!D:D, 1, FALSE), "No Match"),FALSE)</f>
        <v>Eragrostis capensis</v>
      </c>
    </row>
    <row r="1135" spans="1:31" ht="14.5" x14ac:dyDescent="0.35">
      <c r="A1135" s="150"/>
      <c r="B1135" s="150" t="s">
        <v>22239</v>
      </c>
      <c r="C1135" s="150" t="s">
        <v>19447</v>
      </c>
      <c r="D1135" s="150" t="s">
        <v>19449</v>
      </c>
      <c r="E1135" s="150" t="s">
        <v>19707</v>
      </c>
      <c r="F1135" s="150" t="s">
        <v>20565</v>
      </c>
      <c r="G1135" s="150" t="s">
        <v>20566</v>
      </c>
      <c r="H1135" s="150" t="s">
        <v>22065</v>
      </c>
      <c r="I1135" s="150" t="s">
        <v>22125</v>
      </c>
      <c r="J1135" s="150" t="s">
        <v>22240</v>
      </c>
      <c r="K1135" s="150" t="s">
        <v>22241</v>
      </c>
      <c r="L1135" s="150"/>
      <c r="M1135" s="150" t="str" cm="1">
        <f t="array" ref="M1135">LOOKUP(2,1/(C1135:L1135&lt;&gt;""),C1135:L1135)</f>
        <v>Eragrostis curvula Dried</v>
      </c>
      <c r="N1135" s="150" t="s">
        <v>22242</v>
      </c>
      <c r="O1135" s="150"/>
      <c r="P1135" s="150"/>
      <c r="Q1135" s="150"/>
      <c r="R1135" s="150"/>
      <c r="S1135" s="150"/>
      <c r="T1135" s="150"/>
      <c r="U1135" s="150" t="s">
        <v>22240</v>
      </c>
      <c r="V1135" s="150"/>
      <c r="W1135" s="150"/>
      <c r="X1135" s="150"/>
      <c r="Y1135" s="150"/>
      <c r="Z1135" s="150"/>
      <c r="AA1135" s="150"/>
      <c r="AB1135" s="150"/>
      <c r="AC1135" s="150"/>
      <c r="AD1135" t="str">
        <f>IFERROR(IF(COUNTIF(C1135:L1135,"Feed Ingredient")&gt;0,INDEX(ani_diet!U:U,MATCH(M1135,ani_diet!E:E,0)),""),"")</f>
        <v>Eragrostis curvula</v>
      </c>
      <c r="AE1135" s="129" t="str">
        <f>IF(IFERROR(IF(MATCH("Feed Ingredient", AOM[[#This Row],[L1]:[L10]],0)&gt;0, TRUE, FALSE), FALSE)=TRUE,IFERROR(VLOOKUP(M1135, ani_diet!D:D, 1, FALSE), "No Match"),FALSE)</f>
        <v>No Match</v>
      </c>
    </row>
    <row r="1136" spans="1:31" ht="14.5" x14ac:dyDescent="0.35">
      <c r="A1136" s="150"/>
      <c r="B1136" s="150" t="s">
        <v>22243</v>
      </c>
      <c r="C1136" s="150" t="s">
        <v>19447</v>
      </c>
      <c r="D1136" s="150" t="s">
        <v>19449</v>
      </c>
      <c r="E1136" s="150" t="s">
        <v>19707</v>
      </c>
      <c r="F1136" s="150" t="s">
        <v>20565</v>
      </c>
      <c r="G1136" s="150" t="s">
        <v>20566</v>
      </c>
      <c r="H1136" s="150" t="s">
        <v>22065</v>
      </c>
      <c r="I1136" s="150" t="s">
        <v>22125</v>
      </c>
      <c r="J1136" s="150" t="s">
        <v>22240</v>
      </c>
      <c r="K1136" s="150"/>
      <c r="L1136" s="150"/>
      <c r="M1136" s="150" t="str" cm="1">
        <f t="array" ref="M1136">LOOKUP(2,1/(C1136:L1136&lt;&gt;""),C1136:L1136)</f>
        <v>Eragrostis curvula</v>
      </c>
      <c r="N1136" s="150"/>
      <c r="O1136" s="150"/>
      <c r="P1136" s="150"/>
      <c r="Q1136" s="150"/>
      <c r="R1136" s="150"/>
      <c r="S1136" s="150"/>
      <c r="T1136" s="150"/>
      <c r="U1136" s="150" t="s">
        <v>22240</v>
      </c>
      <c r="V1136" s="150"/>
      <c r="W1136" s="150"/>
      <c r="X1136" s="150"/>
      <c r="Y1136" s="150"/>
      <c r="Z1136" s="150"/>
      <c r="AA1136" s="150"/>
      <c r="AB1136" s="150"/>
      <c r="AC1136" s="150"/>
      <c r="AD1136" t="str">
        <f>IFERROR(IF(COUNTIF(C1136:L1136,"Feed Ingredient")&gt;0,INDEX(ani_diet!U:U,MATCH(M1136,ani_diet!E:E,0)),""),"")</f>
        <v>Eragrostis curvula</v>
      </c>
      <c r="AE1136" s="129" t="str">
        <f>IF(IFERROR(IF(MATCH("Feed Ingredient", AOM[[#This Row],[L1]:[L10]],0)&gt;0, TRUE, FALSE), FALSE)=TRUE,IFERROR(VLOOKUP(M1136, ani_diet!D:D, 1, FALSE), "No Match"),FALSE)</f>
        <v>Eragrostis curvula</v>
      </c>
    </row>
    <row r="1137" spans="1:31" ht="14.5" x14ac:dyDescent="0.35">
      <c r="A1137" s="150"/>
      <c r="B1137" s="150" t="s">
        <v>22244</v>
      </c>
      <c r="C1137" s="150" t="s">
        <v>19447</v>
      </c>
      <c r="D1137" s="150" t="s">
        <v>19449</v>
      </c>
      <c r="E1137" s="150" t="s">
        <v>19707</v>
      </c>
      <c r="F1137" s="150" t="s">
        <v>20565</v>
      </c>
      <c r="G1137" s="150" t="s">
        <v>20566</v>
      </c>
      <c r="H1137" s="150" t="s">
        <v>22065</v>
      </c>
      <c r="I1137" s="150" t="s">
        <v>22125</v>
      </c>
      <c r="J1137" s="150" t="s">
        <v>22245</v>
      </c>
      <c r="K1137" s="150"/>
      <c r="L1137" s="150"/>
      <c r="M1137" s="150" t="str" cm="1">
        <f t="array" ref="M1137">LOOKUP(2,1/(C1137:L1137&lt;&gt;""),C1137:L1137)</f>
        <v>Eragrostis papposa</v>
      </c>
      <c r="N1137" s="150"/>
      <c r="O1137" s="150"/>
      <c r="P1137" s="150"/>
      <c r="Q1137" s="150"/>
      <c r="R1137" s="150"/>
      <c r="S1137" s="150"/>
      <c r="T1137" s="150"/>
      <c r="U1137" s="150" t="s">
        <v>22245</v>
      </c>
      <c r="V1137" s="150"/>
      <c r="W1137" s="150"/>
      <c r="X1137" s="150"/>
      <c r="Y1137" s="150"/>
      <c r="Z1137" s="150"/>
      <c r="AA1137" s="150"/>
      <c r="AB1137" s="150"/>
      <c r="AC1137" s="150"/>
      <c r="AD1137" t="str">
        <f>IFERROR(IF(COUNTIF(C1137:L1137,"Feed Ingredient")&gt;0,INDEX(ani_diet!U:U,MATCH(M1137,ani_diet!E:E,0)),""),"")</f>
        <v>Eragrostis papposa</v>
      </c>
      <c r="AE1137" s="129" t="str">
        <f>IF(IFERROR(IF(MATCH("Feed Ingredient", AOM[[#This Row],[L1]:[L10]],0)&gt;0, TRUE, FALSE), FALSE)=TRUE,IFERROR(VLOOKUP(M1137, ani_diet!D:D, 1, FALSE), "No Match"),FALSE)</f>
        <v>Eragrostis papposa</v>
      </c>
    </row>
    <row r="1138" spans="1:31" ht="14.5" x14ac:dyDescent="0.35">
      <c r="A1138" s="150"/>
      <c r="B1138" s="150" t="s">
        <v>22246</v>
      </c>
      <c r="C1138" s="150" t="s">
        <v>19447</v>
      </c>
      <c r="D1138" s="150" t="s">
        <v>19449</v>
      </c>
      <c r="E1138" s="150" t="s">
        <v>19707</v>
      </c>
      <c r="F1138" s="150" t="s">
        <v>20565</v>
      </c>
      <c r="G1138" s="150" t="s">
        <v>20566</v>
      </c>
      <c r="H1138" s="150" t="s">
        <v>22065</v>
      </c>
      <c r="I1138" s="150" t="s">
        <v>22125</v>
      </c>
      <c r="J1138" s="150" t="s">
        <v>22247</v>
      </c>
      <c r="K1138" s="150"/>
      <c r="L1138" s="150"/>
      <c r="M1138" s="150" t="str" cm="1">
        <f t="array" ref="M1138">LOOKUP(2,1/(C1138:L1138&lt;&gt;""),C1138:L1138)</f>
        <v>Eragrostis rigidior</v>
      </c>
      <c r="N1138" s="150"/>
      <c r="O1138" s="150"/>
      <c r="P1138" s="150"/>
      <c r="Q1138" s="150"/>
      <c r="R1138" s="150"/>
      <c r="S1138" s="150"/>
      <c r="T1138" s="150"/>
      <c r="U1138" s="150" t="s">
        <v>22247</v>
      </c>
      <c r="V1138" s="150"/>
      <c r="W1138" s="150"/>
      <c r="X1138" s="150"/>
      <c r="Y1138" s="150"/>
      <c r="Z1138" s="150"/>
      <c r="AA1138" s="150"/>
      <c r="AB1138" s="150"/>
      <c r="AC1138" s="150"/>
      <c r="AD1138" t="str">
        <f>IFERROR(IF(COUNTIF(C1138:L1138,"Feed Ingredient")&gt;0,INDEX(ani_diet!U:U,MATCH(M1138,ani_diet!E:E,0)),""),"")</f>
        <v>Eragrostis rigidior</v>
      </c>
      <c r="AE1138" s="129" t="str">
        <f>IF(IFERROR(IF(MATCH("Feed Ingredient", AOM[[#This Row],[L1]:[L10]],0)&gt;0, TRUE, FALSE), FALSE)=TRUE,IFERROR(VLOOKUP(M1138, ani_diet!D:D, 1, FALSE), "No Match"),FALSE)</f>
        <v>Eragrostis rigidior</v>
      </c>
    </row>
    <row r="1139" spans="1:31" ht="14.5" x14ac:dyDescent="0.35">
      <c r="A1139" s="150" t="s">
        <v>1485</v>
      </c>
      <c r="B1139" s="150" t="s">
        <v>22248</v>
      </c>
      <c r="C1139" s="150" t="s">
        <v>19447</v>
      </c>
      <c r="D1139" s="150" t="s">
        <v>19449</v>
      </c>
      <c r="E1139" s="150" t="s">
        <v>19707</v>
      </c>
      <c r="F1139" s="150" t="s">
        <v>20565</v>
      </c>
      <c r="G1139" s="150" t="s">
        <v>20566</v>
      </c>
      <c r="H1139" s="150" t="s">
        <v>22065</v>
      </c>
      <c r="I1139" s="150" t="s">
        <v>22125</v>
      </c>
      <c r="J1139" s="150" t="s">
        <v>22249</v>
      </c>
      <c r="K1139" s="150" t="s">
        <v>22250</v>
      </c>
      <c r="L1139" s="150"/>
      <c r="M1139" s="150" t="str" cm="1">
        <f t="array" ref="M1139">LOOKUP(2,1/(C1139:L1139&lt;&gt;""),C1139:L1139)</f>
        <v>Grass Dried Ground</v>
      </c>
      <c r="N1139" s="150" t="s">
        <v>22251</v>
      </c>
      <c r="O1139" s="150" t="s">
        <v>1485</v>
      </c>
      <c r="P1139" s="150" t="s">
        <v>1485</v>
      </c>
      <c r="Q1139" s="150" t="s">
        <v>1485</v>
      </c>
      <c r="R1139" s="150" t="s">
        <v>1485</v>
      </c>
      <c r="S1139" s="150"/>
      <c r="T1139" s="150"/>
      <c r="U1139" s="150"/>
      <c r="V1139" s="150" t="s">
        <v>1485</v>
      </c>
      <c r="W1139" s="150" t="s">
        <v>1485</v>
      </c>
      <c r="X1139" s="150" t="s">
        <v>1485</v>
      </c>
      <c r="Y1139" s="150" t="s">
        <v>1485</v>
      </c>
      <c r="Z1139" s="150" t="s">
        <v>1485</v>
      </c>
      <c r="AA1139" s="150" t="s">
        <v>1485</v>
      </c>
      <c r="AB1139" s="150" t="s">
        <v>1485</v>
      </c>
      <c r="AC1139" s="150" t="s">
        <v>22252</v>
      </c>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t="s">
        <v>1485</v>
      </c>
      <c r="B1140" s="150" t="s">
        <v>22253</v>
      </c>
      <c r="C1140" s="150" t="s">
        <v>19447</v>
      </c>
      <c r="D1140" s="150" t="s">
        <v>19449</v>
      </c>
      <c r="E1140" s="150" t="s">
        <v>19707</v>
      </c>
      <c r="F1140" s="150" t="s">
        <v>20565</v>
      </c>
      <c r="G1140" s="150" t="s">
        <v>20566</v>
      </c>
      <c r="H1140" s="150" t="s">
        <v>22065</v>
      </c>
      <c r="I1140" s="150" t="s">
        <v>22125</v>
      </c>
      <c r="J1140" s="150" t="s">
        <v>22249</v>
      </c>
      <c r="K1140" s="150"/>
      <c r="L1140" s="150"/>
      <c r="M1140" s="150" t="str" cm="1">
        <f t="array" ref="M1140">LOOKUP(2,1/(C1140:L1140&lt;&gt;""),C1140:L1140)</f>
        <v>Grass Dried</v>
      </c>
      <c r="N1140" s="150" t="s">
        <v>22254</v>
      </c>
      <c r="O1140" s="150" t="s">
        <v>1485</v>
      </c>
      <c r="P1140" s="150" t="s">
        <v>1485</v>
      </c>
      <c r="Q1140" s="150" t="s">
        <v>1485</v>
      </c>
      <c r="R1140" s="150" t="s">
        <v>1485</v>
      </c>
      <c r="S1140" s="150"/>
      <c r="T1140" s="150"/>
      <c r="U1140" s="150"/>
      <c r="V1140" s="150" t="s">
        <v>1485</v>
      </c>
      <c r="W1140" s="150" t="s">
        <v>1485</v>
      </c>
      <c r="X1140" s="150" t="s">
        <v>1485</v>
      </c>
      <c r="Y1140" s="150" t="s">
        <v>1485</v>
      </c>
      <c r="Z1140" s="150" t="s">
        <v>1485</v>
      </c>
      <c r="AA1140" s="150" t="s">
        <v>1485</v>
      </c>
      <c r="AB1140" s="150" t="s">
        <v>1485</v>
      </c>
      <c r="AC1140" s="150" t="s">
        <v>22252</v>
      </c>
      <c r="AD1140" t="str">
        <f>IFERROR(IF(COUNTIF(C1140:L1140,"Feed Ingredient")&gt;0,INDEX(ani_diet!U:U,MATCH(M1140,ani_diet!E:E,0)),""),"")</f>
        <v/>
      </c>
      <c r="AE1140" s="129" t="str">
        <f>IF(IFERROR(IF(MATCH("Feed Ingredient", AOM[[#This Row],[L1]:[L10]],0)&gt;0, TRUE, FALSE), FALSE)=TRUE,IFERROR(VLOOKUP(M1140, ani_diet!D:D, 1, FALSE), "No Match"),FALSE)</f>
        <v>No Match</v>
      </c>
    </row>
    <row r="1141" spans="1:31" ht="14.5" x14ac:dyDescent="0.35">
      <c r="A1141" s="150" t="s">
        <v>1485</v>
      </c>
      <c r="B1141" s="150" t="s">
        <v>22255</v>
      </c>
      <c r="C1141" s="150" t="s">
        <v>19447</v>
      </c>
      <c r="D1141" s="150" t="s">
        <v>19449</v>
      </c>
      <c r="E1141" s="150" t="s">
        <v>19707</v>
      </c>
      <c r="F1141" s="150" t="s">
        <v>20565</v>
      </c>
      <c r="G1141" s="150" t="s">
        <v>20566</v>
      </c>
      <c r="H1141" s="150" t="s">
        <v>22065</v>
      </c>
      <c r="I1141" s="150" t="s">
        <v>22125</v>
      </c>
      <c r="J1141" s="150" t="s">
        <v>22249</v>
      </c>
      <c r="K1141" s="150" t="s">
        <v>22256</v>
      </c>
      <c r="L1141" s="150"/>
      <c r="M1141" s="150" t="str" cm="1">
        <f t="array" ref="M1141">LOOKUP(2,1/(C1141:L1141&lt;&gt;""),C1141:L1141)</f>
        <v>Grass Dried Ensiled</v>
      </c>
      <c r="N1141" s="150" t="s">
        <v>22257</v>
      </c>
      <c r="O1141" s="150" t="s">
        <v>1485</v>
      </c>
      <c r="P1141" s="150" t="s">
        <v>1485</v>
      </c>
      <c r="Q1141" s="150" t="s">
        <v>1485</v>
      </c>
      <c r="R1141" s="150" t="s">
        <v>1485</v>
      </c>
      <c r="S1141" s="150"/>
      <c r="T1141" s="150"/>
      <c r="U1141" s="150"/>
      <c r="V1141" s="150" t="s">
        <v>1485</v>
      </c>
      <c r="W1141" s="150" t="s">
        <v>1485</v>
      </c>
      <c r="X1141" s="150" t="s">
        <v>1485</v>
      </c>
      <c r="Y1141" s="150" t="s">
        <v>1485</v>
      </c>
      <c r="Z1141" s="150" t="s">
        <v>1485</v>
      </c>
      <c r="AA1141" s="150" t="s">
        <v>1485</v>
      </c>
      <c r="AB1141" s="150" t="s">
        <v>1485</v>
      </c>
      <c r="AC1141" s="150" t="s">
        <v>22258</v>
      </c>
      <c r="AD1141" t="str">
        <f>IFERROR(IF(COUNTIF(C1141:L1141,"Feed Ingredient")&gt;0,INDEX(ani_diet!U:U,MATCH(M1141,ani_diet!E:E,0)),""),"")</f>
        <v/>
      </c>
      <c r="AE1141" s="129" t="str">
        <f>IF(IFERROR(IF(MATCH("Feed Ingredient", AOM[[#This Row],[L1]:[L10]],0)&gt;0, TRUE, FALSE), FALSE)=TRUE,IFERROR(VLOOKUP(M1141, ani_diet!D:D, 1, FALSE), "No Match"),FALSE)</f>
        <v>No Match</v>
      </c>
    </row>
    <row r="1142" spans="1:31" ht="14.5" x14ac:dyDescent="0.35">
      <c r="A1142" s="150" t="s">
        <v>1485</v>
      </c>
      <c r="B1142" s="150" t="s">
        <v>22259</v>
      </c>
      <c r="C1142" s="150" t="s">
        <v>19447</v>
      </c>
      <c r="D1142" s="150" t="s">
        <v>19449</v>
      </c>
      <c r="E1142" s="150" t="s">
        <v>19707</v>
      </c>
      <c r="F1142" s="150" t="s">
        <v>20565</v>
      </c>
      <c r="G1142" s="150" t="s">
        <v>20566</v>
      </c>
      <c r="H1142" s="150" t="s">
        <v>22065</v>
      </c>
      <c r="I1142" s="150" t="s">
        <v>22125</v>
      </c>
      <c r="J1142" s="150" t="s">
        <v>22260</v>
      </c>
      <c r="K1142" s="150" t="s">
        <v>1485</v>
      </c>
      <c r="L1142" s="150"/>
      <c r="M1142" s="150" t="str" cm="1">
        <f t="array" ref="M1142">LOOKUP(2,1/(C1142:L1142&lt;&gt;""),C1142:L1142)</f>
        <v>Grass Local</v>
      </c>
      <c r="N1142" s="150" t="s">
        <v>1485</v>
      </c>
      <c r="O1142" s="150" t="s">
        <v>1485</v>
      </c>
      <c r="P1142" s="150" t="s">
        <v>1485</v>
      </c>
      <c r="Q1142" s="150" t="s">
        <v>1485</v>
      </c>
      <c r="R1142" s="150" t="s">
        <v>1485</v>
      </c>
      <c r="S1142" s="150" t="s">
        <v>1485</v>
      </c>
      <c r="T1142" s="150" t="s">
        <v>1485</v>
      </c>
      <c r="U1142" s="150"/>
      <c r="V1142" s="150" t="s">
        <v>1485</v>
      </c>
      <c r="W1142" s="150" t="s">
        <v>1485</v>
      </c>
      <c r="X1142" s="150" t="s">
        <v>1485</v>
      </c>
      <c r="Y1142" s="150" t="s">
        <v>1485</v>
      </c>
      <c r="Z1142" s="150" t="s">
        <v>1485</v>
      </c>
      <c r="AA1142" s="150" t="s">
        <v>1485</v>
      </c>
      <c r="AB1142" s="150" t="s">
        <v>1485</v>
      </c>
      <c r="AC1142" s="150" t="s">
        <v>22261</v>
      </c>
      <c r="AD1142" t="str">
        <f>IFERROR(IF(COUNTIF(C1142:L1142,"Feed Ingredient")&gt;0,INDEX(ani_diet!U:U,MATCH(M1142,ani_diet!E:E,0)),""),"")</f>
        <v/>
      </c>
      <c r="AE1142" s="129" t="str">
        <f>IF(IFERROR(IF(MATCH("Feed Ingredient", AOM[[#This Row],[L1]:[L10]],0)&gt;0, TRUE, FALSE), FALSE)=TRUE,IFERROR(VLOOKUP(M1142, ani_diet!D:D, 1, FALSE), "No Match"),FALSE)</f>
        <v>No Match</v>
      </c>
    </row>
    <row r="1143" spans="1:31" ht="14.5" x14ac:dyDescent="0.35">
      <c r="A1143" s="150"/>
      <c r="B1143" s="150" t="s">
        <v>22262</v>
      </c>
      <c r="C1143" s="150" t="s">
        <v>19447</v>
      </c>
      <c r="D1143" s="150" t="s">
        <v>19449</v>
      </c>
      <c r="E1143" s="150" t="s">
        <v>19707</v>
      </c>
      <c r="F1143" s="150" t="s">
        <v>20565</v>
      </c>
      <c r="G1143" s="150" t="s">
        <v>20566</v>
      </c>
      <c r="H1143" s="150" t="s">
        <v>22065</v>
      </c>
      <c r="I1143" s="150" t="s">
        <v>22125</v>
      </c>
      <c r="J1143" s="150" t="s">
        <v>22263</v>
      </c>
      <c r="K1143" s="150"/>
      <c r="L1143" s="150"/>
      <c r="M1143" s="150" t="str" cm="1">
        <f t="array" ref="M1143">LOOKUP(2,1/(C1143:L1143&lt;&gt;""),C1143:L1143)</f>
        <v>Harpachne schimperi</v>
      </c>
      <c r="N1143" s="150"/>
      <c r="O1143" s="150"/>
      <c r="P1143" s="150"/>
      <c r="Q1143" s="150"/>
      <c r="R1143" s="150"/>
      <c r="S1143" s="150"/>
      <c r="T1143" s="150"/>
      <c r="U1143" s="150" t="s">
        <v>22263</v>
      </c>
      <c r="V1143" s="150"/>
      <c r="W1143" s="150"/>
      <c r="X1143" s="150"/>
      <c r="Y1143" s="150"/>
      <c r="Z1143" s="150"/>
      <c r="AA1143" s="150"/>
      <c r="AB1143" s="150"/>
      <c r="AC1143" s="150"/>
      <c r="AD1143" t="str">
        <f>IFERROR(IF(COUNTIF(C1143:L1143,"Feed Ingredient")&gt;0,INDEX(ani_diet!U:U,MATCH(M1143,ani_diet!E:E,0)),""),"")</f>
        <v>Harpachne schimperi</v>
      </c>
      <c r="AE1143" s="129" t="str">
        <f>IF(IFERROR(IF(MATCH("Feed Ingredient", AOM[[#This Row],[L1]:[L10]],0)&gt;0, TRUE, FALSE), FALSE)=TRUE,IFERROR(VLOOKUP(M1143, ani_diet!D:D, 1, FALSE), "No Match"),FALSE)</f>
        <v>Harpachne schimperi</v>
      </c>
    </row>
    <row r="1144" spans="1:31" ht="14.5" x14ac:dyDescent="0.35">
      <c r="A1144" s="150"/>
      <c r="B1144" s="150" t="s">
        <v>22264</v>
      </c>
      <c r="C1144" s="150" t="s">
        <v>19447</v>
      </c>
      <c r="D1144" s="150" t="s">
        <v>19449</v>
      </c>
      <c r="E1144" s="150" t="s">
        <v>19707</v>
      </c>
      <c r="F1144" s="150" t="s">
        <v>20565</v>
      </c>
      <c r="G1144" s="150" t="s">
        <v>20566</v>
      </c>
      <c r="H1144" s="150" t="s">
        <v>22065</v>
      </c>
      <c r="I1144" s="150" t="s">
        <v>22125</v>
      </c>
      <c r="J1144" s="150" t="s">
        <v>22265</v>
      </c>
      <c r="K1144" s="150"/>
      <c r="L1144" s="150"/>
      <c r="M1144" s="150" t="str" cm="1">
        <f t="array" ref="M1144">LOOKUP(2,1/(C1144:L1144&lt;&gt;""),C1144:L1144)</f>
        <v>Heteropogon contortus</v>
      </c>
      <c r="N1144" s="150"/>
      <c r="O1144" s="150"/>
      <c r="P1144" s="150"/>
      <c r="Q1144" s="150"/>
      <c r="R1144" s="150"/>
      <c r="S1144" s="150"/>
      <c r="T1144" s="150"/>
      <c r="U1144" s="150" t="s">
        <v>22265</v>
      </c>
      <c r="V1144" s="150"/>
      <c r="W1144" s="150"/>
      <c r="X1144" s="150"/>
      <c r="Y1144" s="150"/>
      <c r="Z1144" s="150"/>
      <c r="AA1144" s="150"/>
      <c r="AB1144" s="150"/>
      <c r="AC1144" s="150"/>
      <c r="AD1144" t="str">
        <f>IFERROR(IF(COUNTIF(C1144:L1144,"Feed Ingredient")&gt;0,INDEX(ani_diet!U:U,MATCH(M1144,ani_diet!E:E,0)),""),"")</f>
        <v>Heteropogon contortus</v>
      </c>
      <c r="AE1144" s="129" t="str">
        <f>IF(IFERROR(IF(MATCH("Feed Ingredient", AOM[[#This Row],[L1]:[L10]],0)&gt;0, TRUE, FALSE), FALSE)=TRUE,IFERROR(VLOOKUP(M1144, ani_diet!D:D, 1, FALSE), "No Match"),FALSE)</f>
        <v>Heteropogon contortus</v>
      </c>
    </row>
    <row r="1145" spans="1:31" ht="14.5" x14ac:dyDescent="0.35">
      <c r="A1145" s="150"/>
      <c r="B1145" s="150" t="s">
        <v>22266</v>
      </c>
      <c r="C1145" s="150" t="s">
        <v>19447</v>
      </c>
      <c r="D1145" s="150" t="s">
        <v>19449</v>
      </c>
      <c r="E1145" s="150" t="s">
        <v>19707</v>
      </c>
      <c r="F1145" s="150" t="s">
        <v>20565</v>
      </c>
      <c r="G1145" s="150" t="s">
        <v>20566</v>
      </c>
      <c r="H1145" s="150" t="s">
        <v>22065</v>
      </c>
      <c r="I1145" s="150" t="s">
        <v>22125</v>
      </c>
      <c r="J1145" s="150" t="s">
        <v>3787</v>
      </c>
      <c r="K1145" s="150" t="s">
        <v>22267</v>
      </c>
      <c r="L1145" s="150"/>
      <c r="M1145" s="150" t="str" cm="1">
        <f t="array" ref="M1145">LOOKUP(2,1/(C1145:L1145&lt;&gt;""),C1145:L1145)</f>
        <v>Hordeum vulgare Dried</v>
      </c>
      <c r="N1145" s="150" t="s">
        <v>22268</v>
      </c>
      <c r="O1145" s="150"/>
      <c r="P1145" s="150"/>
      <c r="Q1145" s="150"/>
      <c r="R1145" s="150"/>
      <c r="S1145" s="150"/>
      <c r="T1145" s="150"/>
      <c r="U1145" s="150" t="s">
        <v>3787</v>
      </c>
      <c r="V1145" s="150"/>
      <c r="W1145" s="150"/>
      <c r="X1145" s="150"/>
      <c r="Y1145" s="150"/>
      <c r="Z1145" s="150"/>
      <c r="AA1145" s="150"/>
      <c r="AB1145" s="150"/>
      <c r="AC1145" s="150"/>
      <c r="AD1145" t="str">
        <f>IFERROR(IF(COUNTIF(C1145:L1145,"Feed Ingredient")&gt;0,INDEX(ani_diet!U:U,MATCH(M1145,ani_diet!E:E,0)),""),"")</f>
        <v/>
      </c>
      <c r="AE1145" s="129" t="str">
        <f>IF(IFERROR(IF(MATCH("Feed Ingredient", AOM[[#This Row],[L1]:[L10]],0)&gt;0, TRUE, FALSE), FALSE)=TRUE,IFERROR(VLOOKUP(M1145, ani_diet!D:D, 1, FALSE), "No Match"),FALSE)</f>
        <v>No Match</v>
      </c>
    </row>
    <row r="1146" spans="1:31" ht="14.5" x14ac:dyDescent="0.35">
      <c r="A1146" s="150"/>
      <c r="B1146" s="150" t="s">
        <v>22269</v>
      </c>
      <c r="C1146" s="150" t="s">
        <v>19447</v>
      </c>
      <c r="D1146" s="150" t="s">
        <v>19449</v>
      </c>
      <c r="E1146" s="150" t="s">
        <v>19707</v>
      </c>
      <c r="F1146" s="150" t="s">
        <v>20565</v>
      </c>
      <c r="G1146" s="150" t="s">
        <v>20566</v>
      </c>
      <c r="H1146" s="150" t="s">
        <v>22065</v>
      </c>
      <c r="I1146" s="150" t="s">
        <v>22125</v>
      </c>
      <c r="J1146" s="150" t="s">
        <v>22270</v>
      </c>
      <c r="K1146" s="150"/>
      <c r="L1146" s="150"/>
      <c r="M1146" s="150" t="str" cm="1">
        <f t="array" ref="M1146">LOOKUP(2,1/(C1146:L1146&lt;&gt;""),C1146:L1146)</f>
        <v>Hyparrhenia</v>
      </c>
      <c r="N1146" s="150"/>
      <c r="O1146" s="150"/>
      <c r="P1146" s="150"/>
      <c r="Q1146" s="150"/>
      <c r="R1146" s="150"/>
      <c r="S1146" s="150"/>
      <c r="T1146" s="150"/>
      <c r="U1146" s="164" t="s">
        <v>18802</v>
      </c>
      <c r="V1146" s="150"/>
      <c r="W1146" s="150"/>
      <c r="X1146" s="150"/>
      <c r="Y1146" s="150"/>
      <c r="Z1146" s="150"/>
      <c r="AA1146" s="150"/>
      <c r="AB1146" s="150"/>
      <c r="AC1146" s="150"/>
      <c r="AD1146" t="str">
        <f>IFERROR(IF(COUNTIF(C1146:L1146,"Feed Ingredient")&gt;0,INDEX(ani_diet!U:U,MATCH(M1146,ani_diet!E:E,0)),""),"")</f>
        <v>Hyparrhenia spp</v>
      </c>
      <c r="AE1146" s="129" t="str">
        <f>IF(IFERROR(IF(MATCH("Feed Ingredient", AOM[[#This Row],[L1]:[L10]],0)&gt;0, TRUE, FALSE), FALSE)=TRUE,IFERROR(VLOOKUP(M1146, ani_diet!D:D, 1, FALSE), "No Match"),FALSE)</f>
        <v>Hyparrhenia</v>
      </c>
    </row>
    <row r="1147" spans="1:31" ht="14.5" x14ac:dyDescent="0.35">
      <c r="A1147" s="150"/>
      <c r="B1147" s="150" t="s">
        <v>22271</v>
      </c>
      <c r="C1147" s="150" t="s">
        <v>19447</v>
      </c>
      <c r="D1147" s="150" t="s">
        <v>19449</v>
      </c>
      <c r="E1147" s="150" t="s">
        <v>19707</v>
      </c>
      <c r="F1147" s="150" t="s">
        <v>20565</v>
      </c>
      <c r="G1147" s="150" t="s">
        <v>20566</v>
      </c>
      <c r="H1147" s="150" t="s">
        <v>22065</v>
      </c>
      <c r="I1147" s="150" t="s">
        <v>22125</v>
      </c>
      <c r="J1147" s="150" t="s">
        <v>18803</v>
      </c>
      <c r="K1147" s="150"/>
      <c r="L1147" s="150"/>
      <c r="M1147" s="150" t="str" cm="1">
        <f t="array" ref="M1147">LOOKUP(2,1/(C1147:L1147&lt;&gt;""),C1147:L1147)</f>
        <v>Hyparrhenia filipendula</v>
      </c>
      <c r="N1147" s="150"/>
      <c r="O1147" s="150"/>
      <c r="P1147" s="150"/>
      <c r="Q1147" s="150"/>
      <c r="R1147" s="150"/>
      <c r="S1147" s="150"/>
      <c r="T1147" s="150"/>
      <c r="U1147" s="150" t="s">
        <v>18803</v>
      </c>
      <c r="V1147" s="150"/>
      <c r="W1147" s="150"/>
      <c r="X1147" s="150"/>
      <c r="Y1147" s="150"/>
      <c r="Z1147" s="150"/>
      <c r="AA1147" s="150"/>
      <c r="AB1147" s="150"/>
      <c r="AC1147" s="150"/>
      <c r="AD1147" t="str">
        <f>IFERROR(IF(COUNTIF(C1147:L1147,"Feed Ingredient")&gt;0,INDEX(ani_diet!U:U,MATCH(M1147,ani_diet!E:E,0)),""),"")</f>
        <v>Hyparrhenia filipendula</v>
      </c>
      <c r="AE1147" s="129" t="str">
        <f>IF(IFERROR(IF(MATCH("Feed Ingredient", AOM[[#This Row],[L1]:[L10]],0)&gt;0, TRUE, FALSE), FALSE)=TRUE,IFERROR(VLOOKUP(M1147, ani_diet!D:D, 1, FALSE), "No Match"),FALSE)</f>
        <v>Hyparrhenia filipendula</v>
      </c>
    </row>
    <row r="1148" spans="1:31" ht="14.5" x14ac:dyDescent="0.35">
      <c r="A1148" s="150"/>
      <c r="B1148" s="150" t="s">
        <v>22272</v>
      </c>
      <c r="C1148" s="150" t="s">
        <v>19447</v>
      </c>
      <c r="D1148" s="150" t="s">
        <v>19449</v>
      </c>
      <c r="E1148" s="150" t="s">
        <v>19707</v>
      </c>
      <c r="F1148" s="150" t="s">
        <v>20565</v>
      </c>
      <c r="G1148" s="150" t="s">
        <v>20566</v>
      </c>
      <c r="H1148" s="150" t="s">
        <v>22065</v>
      </c>
      <c r="I1148" s="150" t="s">
        <v>22125</v>
      </c>
      <c r="J1148" s="150" t="s">
        <v>22273</v>
      </c>
      <c r="K1148" s="150" t="s">
        <v>22274</v>
      </c>
      <c r="L1148" s="150"/>
      <c r="M1148" s="150" t="str" cm="1">
        <f t="array" ref="M1148">LOOKUP(2,1/(C1148:L1148&lt;&gt;""),C1148:L1148)</f>
        <v>Hyparrhenia rufa Dried</v>
      </c>
      <c r="N1148" s="150" t="s">
        <v>22275</v>
      </c>
      <c r="O1148" s="150"/>
      <c r="P1148" s="150"/>
      <c r="Q1148" s="150"/>
      <c r="R1148" s="150"/>
      <c r="S1148" s="150"/>
      <c r="T1148" s="150"/>
      <c r="U1148" s="150" t="s">
        <v>22273</v>
      </c>
      <c r="V1148" s="150"/>
      <c r="W1148" s="150"/>
      <c r="X1148" s="150"/>
      <c r="Y1148" s="150"/>
      <c r="Z1148" s="150"/>
      <c r="AA1148" s="150"/>
      <c r="AB1148" s="150"/>
      <c r="AC1148" s="150"/>
      <c r="AD1148" t="str">
        <f>IFERROR(IF(COUNTIF(C1148:L1148,"Feed Ingredient")&gt;0,INDEX(ani_diet!U:U,MATCH(M1148,ani_diet!E:E,0)),""),"")</f>
        <v>Hyparrhenia rufa</v>
      </c>
      <c r="AE1148" s="129" t="str">
        <f>IF(IFERROR(IF(MATCH("Feed Ingredient", AOM[[#This Row],[L1]:[L10]],0)&gt;0, TRUE, FALSE), FALSE)=TRUE,IFERROR(VLOOKUP(M1148, ani_diet!D:D, 1, FALSE), "No Match"),FALSE)</f>
        <v>No Match</v>
      </c>
    </row>
    <row r="1149" spans="1:31" ht="14.5" x14ac:dyDescent="0.35">
      <c r="A1149" s="150"/>
      <c r="B1149" s="150" t="s">
        <v>22276</v>
      </c>
      <c r="C1149" s="150" t="s">
        <v>19447</v>
      </c>
      <c r="D1149" s="150" t="s">
        <v>19449</v>
      </c>
      <c r="E1149" s="150" t="s">
        <v>19707</v>
      </c>
      <c r="F1149" s="150" t="s">
        <v>20565</v>
      </c>
      <c r="G1149" s="150" t="s">
        <v>20566</v>
      </c>
      <c r="H1149" s="150" t="s">
        <v>22065</v>
      </c>
      <c r="I1149" s="150" t="s">
        <v>22125</v>
      </c>
      <c r="J1149" s="150" t="s">
        <v>22273</v>
      </c>
      <c r="K1149" s="150"/>
      <c r="L1149" s="150"/>
      <c r="M1149" s="150" t="str" cm="1">
        <f t="array" ref="M1149">LOOKUP(2,1/(C1149:L1149&lt;&gt;""),C1149:L1149)</f>
        <v>Hyparrhenia rufa</v>
      </c>
      <c r="N1149" s="150"/>
      <c r="O1149" s="150"/>
      <c r="P1149" s="150"/>
      <c r="Q1149" s="150"/>
      <c r="R1149" s="150"/>
      <c r="S1149" s="150"/>
      <c r="T1149" s="150"/>
      <c r="U1149" s="150" t="s">
        <v>22273</v>
      </c>
      <c r="V1149" s="150"/>
      <c r="W1149" s="150"/>
      <c r="X1149" s="150"/>
      <c r="Y1149" s="150"/>
      <c r="Z1149" s="150"/>
      <c r="AA1149" s="150"/>
      <c r="AB1149" s="150"/>
      <c r="AC1149" s="150"/>
      <c r="AD1149" t="str">
        <f>IFERROR(IF(COUNTIF(C1149:L1149,"Feed Ingredient")&gt;0,INDEX(ani_diet!U:U,MATCH(M1149,ani_diet!E:E,0)),""),"")</f>
        <v>Hyparrhenia rufa</v>
      </c>
      <c r="AE1149" s="129" t="str">
        <f>IF(IFERROR(IF(MATCH("Feed Ingredient", AOM[[#This Row],[L1]:[L10]],0)&gt;0, TRUE, FALSE), FALSE)=TRUE,IFERROR(VLOOKUP(M1149, ani_diet!D:D, 1, FALSE), "No Match"),FALSE)</f>
        <v>Hyparrhenia rufa</v>
      </c>
    </row>
    <row r="1150" spans="1:31" ht="14.5" x14ac:dyDescent="0.35">
      <c r="A1150" s="150"/>
      <c r="B1150" s="150" t="s">
        <v>22277</v>
      </c>
      <c r="C1150" s="150" t="s">
        <v>19447</v>
      </c>
      <c r="D1150" s="150" t="s">
        <v>19449</v>
      </c>
      <c r="E1150" s="150" t="s">
        <v>19707</v>
      </c>
      <c r="F1150" s="150" t="s">
        <v>20565</v>
      </c>
      <c r="G1150" s="150" t="s">
        <v>20566</v>
      </c>
      <c r="H1150" s="150" t="s">
        <v>22065</v>
      </c>
      <c r="I1150" s="150" t="s">
        <v>22125</v>
      </c>
      <c r="J1150" s="150" t="s">
        <v>22278</v>
      </c>
      <c r="K1150" s="150"/>
      <c r="L1150" s="150"/>
      <c r="M1150" s="150" t="str" cm="1">
        <f t="array" ref="M1150">LOOKUP(2,1/(C1150:L1150&lt;&gt;""),C1150:L1150)</f>
        <v>Hyperthelia dissoluta</v>
      </c>
      <c r="N1150" s="150"/>
      <c r="O1150" s="150"/>
      <c r="P1150" s="150"/>
      <c r="Q1150" s="150"/>
      <c r="R1150" s="150"/>
      <c r="S1150" s="150"/>
      <c r="T1150" s="150"/>
      <c r="U1150" s="150" t="s">
        <v>22278</v>
      </c>
      <c r="V1150" s="150"/>
      <c r="W1150" s="150"/>
      <c r="X1150" s="150"/>
      <c r="Y1150" s="150"/>
      <c r="Z1150" s="150"/>
      <c r="AA1150" s="150"/>
      <c r="AB1150" s="150"/>
      <c r="AC1150" s="150"/>
      <c r="AD1150" t="str">
        <f>IFERROR(IF(COUNTIF(C1150:L1150,"Feed Ingredient")&gt;0,INDEX(ani_diet!U:U,MATCH(M1150,ani_diet!E:E,0)),""),"")</f>
        <v>Hyperthelia dissoluta</v>
      </c>
      <c r="AE1150" s="129" t="str">
        <f>IF(IFERROR(IF(MATCH("Feed Ingredient", AOM[[#This Row],[L1]:[L10]],0)&gt;0, TRUE, FALSE), FALSE)=TRUE,IFERROR(VLOOKUP(M1150, ani_diet!D:D, 1, FALSE), "No Match"),FALSE)</f>
        <v>Hyperthelia dissoluta</v>
      </c>
    </row>
    <row r="1151" spans="1:31" ht="14.5" x14ac:dyDescent="0.35">
      <c r="A1151" s="150"/>
      <c r="B1151" s="150" t="s">
        <v>22279</v>
      </c>
      <c r="C1151" s="150" t="s">
        <v>19447</v>
      </c>
      <c r="D1151" s="150" t="s">
        <v>19449</v>
      </c>
      <c r="E1151" s="150" t="s">
        <v>19707</v>
      </c>
      <c r="F1151" s="150" t="s">
        <v>20565</v>
      </c>
      <c r="G1151" s="150" t="s">
        <v>20566</v>
      </c>
      <c r="H1151" s="150" t="s">
        <v>22065</v>
      </c>
      <c r="I1151" s="150" t="s">
        <v>22125</v>
      </c>
      <c r="J1151" s="150" t="s">
        <v>22280</v>
      </c>
      <c r="K1151" s="150"/>
      <c r="L1151" s="150"/>
      <c r="M1151" s="150" t="str" cm="1">
        <f t="array" ref="M1151">LOOKUP(2,1/(C1151:L1151&lt;&gt;""),C1151:L1151)</f>
        <v>Jardinea congoensis</v>
      </c>
      <c r="N1151" s="150"/>
      <c r="O1151" s="150"/>
      <c r="P1151" s="150"/>
      <c r="Q1151" s="150"/>
      <c r="R1151" s="150"/>
      <c r="S1151" s="150"/>
      <c r="T1151" s="150"/>
      <c r="U1151" s="150" t="s">
        <v>22280</v>
      </c>
      <c r="V1151" s="150"/>
      <c r="W1151" s="150"/>
      <c r="X1151" s="150"/>
      <c r="Y1151" s="150"/>
      <c r="Z1151" s="150"/>
      <c r="AA1151" s="150"/>
      <c r="AB1151" s="150"/>
      <c r="AC1151" s="150"/>
      <c r="AD1151" t="str">
        <f>IFERROR(IF(COUNTIF(C1151:L1151,"Feed Ingredient")&gt;0,INDEX(ani_diet!U:U,MATCH(M1151,ani_diet!E:E,0)),""),"")</f>
        <v>Jardinea congoensis</v>
      </c>
      <c r="AE1151" s="129" t="str">
        <f>IF(IFERROR(IF(MATCH("Feed Ingredient", AOM[[#This Row],[L1]:[L10]],0)&gt;0, TRUE, FALSE), FALSE)=TRUE,IFERROR(VLOOKUP(M1151, ani_diet!D:D, 1, FALSE), "No Match"),FALSE)</f>
        <v>Jardinea congoensis</v>
      </c>
    </row>
    <row r="1152" spans="1:31" ht="14.5" x14ac:dyDescent="0.35">
      <c r="A1152" s="150"/>
      <c r="B1152" s="150" t="s">
        <v>22281</v>
      </c>
      <c r="C1152" s="150" t="s">
        <v>19447</v>
      </c>
      <c r="D1152" s="150" t="s">
        <v>19449</v>
      </c>
      <c r="E1152" s="150" t="s">
        <v>19707</v>
      </c>
      <c r="F1152" s="150" t="s">
        <v>20565</v>
      </c>
      <c r="G1152" s="150" t="s">
        <v>20566</v>
      </c>
      <c r="H1152" s="150" t="s">
        <v>22065</v>
      </c>
      <c r="I1152" s="150" t="s">
        <v>22125</v>
      </c>
      <c r="J1152" s="150" t="s">
        <v>22282</v>
      </c>
      <c r="K1152" s="150"/>
      <c r="L1152" s="150"/>
      <c r="M1152" s="150" t="str" cm="1">
        <f t="array" ref="M1152">LOOKUP(2,1/(C1152:L1152&lt;&gt;""),C1152:L1152)</f>
        <v>Juncaceae spp.</v>
      </c>
      <c r="N1152" s="150"/>
      <c r="O1152" s="150"/>
      <c r="P1152" s="150"/>
      <c r="Q1152" s="150"/>
      <c r="R1152" s="150"/>
      <c r="S1152" s="150"/>
      <c r="T1152" s="150"/>
      <c r="U1152" s="150" t="s">
        <v>22283</v>
      </c>
      <c r="V1152" s="150"/>
      <c r="W1152" s="150"/>
      <c r="X1152" s="150"/>
      <c r="Y1152" s="150"/>
      <c r="Z1152" s="150"/>
      <c r="AA1152" s="150"/>
      <c r="AB1152" s="150"/>
      <c r="AC1152" s="150"/>
      <c r="AD1152" t="str">
        <f>IFERROR(IF(COUNTIF(C1152:L1152,"Feed Ingredient")&gt;0,INDEX(ani_diet!U:U,MATCH(M1152,ani_diet!E:E,0)),""),"")</f>
        <v/>
      </c>
      <c r="AE1152" s="129" t="str">
        <f>IF(IFERROR(IF(MATCH("Feed Ingredient", AOM[[#This Row],[L1]:[L10]],0)&gt;0, TRUE, FALSE), FALSE)=TRUE,IFERROR(VLOOKUP(M1152, ani_diet!D:D, 1, FALSE), "No Match"),FALSE)</f>
        <v>No Match</v>
      </c>
    </row>
    <row r="1153" spans="1:31" ht="14.5" x14ac:dyDescent="0.35">
      <c r="A1153" s="150"/>
      <c r="B1153" s="150" t="s">
        <v>22284</v>
      </c>
      <c r="C1153" s="150" t="s">
        <v>19447</v>
      </c>
      <c r="D1153" s="150" t="s">
        <v>19449</v>
      </c>
      <c r="E1153" s="150" t="s">
        <v>19707</v>
      </c>
      <c r="F1153" s="150" t="s">
        <v>20565</v>
      </c>
      <c r="G1153" s="150" t="s">
        <v>20566</v>
      </c>
      <c r="H1153" s="150" t="s">
        <v>22065</v>
      </c>
      <c r="I1153" s="150" t="s">
        <v>22125</v>
      </c>
      <c r="J1153" s="150" t="s">
        <v>22285</v>
      </c>
      <c r="K1153" s="150"/>
      <c r="L1153" s="150"/>
      <c r="M1153" s="150" t="str" cm="1">
        <f t="array" ref="M1153">LOOKUP(2,1/(C1153:L1153&lt;&gt;""),C1153:L1153)</f>
        <v>Lolium spp</v>
      </c>
      <c r="N1153" s="150" t="s">
        <v>22286</v>
      </c>
      <c r="O1153" s="150"/>
      <c r="P1153" s="150"/>
      <c r="Q1153" s="150"/>
      <c r="R1153" s="150"/>
      <c r="S1153" s="150"/>
      <c r="T1153" s="150"/>
      <c r="U1153" s="150"/>
      <c r="V1153" s="150"/>
      <c r="W1153" s="150"/>
      <c r="X1153" s="150"/>
      <c r="Y1153" s="150"/>
      <c r="Z1153" s="150"/>
      <c r="AA1153" s="150"/>
      <c r="AB1153" s="150"/>
      <c r="AC1153" s="150"/>
      <c r="AD1153" t="str">
        <f>IFERROR(IF(COUNTIF(C1153:L1153,"Feed Ingredient")&gt;0,INDEX(ani_diet!U:U,MATCH(M1153,ani_diet!E:E,0)),""),"")</f>
        <v/>
      </c>
      <c r="AE1153" s="129" t="str">
        <f>IF(IFERROR(IF(MATCH("Feed Ingredient", AOM[[#This Row],[L1]:[L10]],0)&gt;0, TRUE, FALSE), FALSE)=TRUE,IFERROR(VLOOKUP(M1153, ani_diet!D:D, 1, FALSE), "No Match"),FALSE)</f>
        <v>No Match</v>
      </c>
    </row>
    <row r="1154" spans="1:31" ht="14.5" x14ac:dyDescent="0.35">
      <c r="A1154" s="150"/>
      <c r="B1154" s="150" t="s">
        <v>22287</v>
      </c>
      <c r="C1154" s="150" t="s">
        <v>19447</v>
      </c>
      <c r="D1154" s="150" t="s">
        <v>19449</v>
      </c>
      <c r="E1154" s="150" t="s">
        <v>19707</v>
      </c>
      <c r="F1154" s="150" t="s">
        <v>20565</v>
      </c>
      <c r="G1154" s="150" t="s">
        <v>20566</v>
      </c>
      <c r="H1154" s="150" t="s">
        <v>22065</v>
      </c>
      <c r="I1154" s="150" t="s">
        <v>22125</v>
      </c>
      <c r="J1154" s="150" t="s">
        <v>22288</v>
      </c>
      <c r="K1154" s="150"/>
      <c r="L1154" s="150"/>
      <c r="M1154" s="150" t="str" cm="1">
        <f t="array" ref="M1154">LOOKUP(2,1/(C1154:L1154&lt;&gt;""),C1154:L1154)</f>
        <v>Lolium multiflorum</v>
      </c>
      <c r="N1154" s="150"/>
      <c r="O1154" s="150"/>
      <c r="P1154" s="150"/>
      <c r="Q1154" s="150"/>
      <c r="R1154" s="150"/>
      <c r="S1154" s="150"/>
      <c r="T1154" s="150"/>
      <c r="U1154" s="150" t="s">
        <v>22288</v>
      </c>
      <c r="V1154" s="150"/>
      <c r="W1154" s="150"/>
      <c r="X1154" s="150"/>
      <c r="Y1154" s="150"/>
      <c r="Z1154" s="150"/>
      <c r="AA1154" s="150"/>
      <c r="AB1154" s="150"/>
      <c r="AC1154" s="150"/>
      <c r="AD1154" t="str">
        <f>IFERROR(IF(COUNTIF(C1154:L1154,"Feed Ingredient")&gt;0,INDEX(ani_diet!U:U,MATCH(M1154,ani_diet!E:E,0)),""),"")</f>
        <v>Lolium multiflorum</v>
      </c>
      <c r="AE1154" s="129" t="str">
        <f>IF(IFERROR(IF(MATCH("Feed Ingredient", AOM[[#This Row],[L1]:[L10]],0)&gt;0, TRUE, FALSE), FALSE)=TRUE,IFERROR(VLOOKUP(M1154, ani_diet!D:D, 1, FALSE), "No Match"),FALSE)</f>
        <v>Lolium multiflorum</v>
      </c>
    </row>
    <row r="1155" spans="1:31" ht="14.5" x14ac:dyDescent="0.35">
      <c r="A1155" s="150"/>
      <c r="B1155" s="150" t="s">
        <v>22289</v>
      </c>
      <c r="C1155" s="150" t="s">
        <v>19447</v>
      </c>
      <c r="D1155" s="150" t="s">
        <v>19449</v>
      </c>
      <c r="E1155" s="150" t="s">
        <v>19707</v>
      </c>
      <c r="F1155" s="150" t="s">
        <v>20565</v>
      </c>
      <c r="G1155" s="150" t="s">
        <v>20566</v>
      </c>
      <c r="H1155" s="150" t="s">
        <v>22065</v>
      </c>
      <c r="I1155" s="150" t="s">
        <v>22125</v>
      </c>
      <c r="J1155" s="150" t="s">
        <v>22290</v>
      </c>
      <c r="K1155" s="150"/>
      <c r="L1155" s="150"/>
      <c r="M1155" s="150" t="str" cm="1">
        <f t="array" ref="M1155">LOOKUP(2,1/(C1155:L1155&lt;&gt;""),C1155:L1155)</f>
        <v>Loudetia simplex</v>
      </c>
      <c r="N1155" s="150"/>
      <c r="O1155" s="150"/>
      <c r="P1155" s="150"/>
      <c r="Q1155" s="150"/>
      <c r="R1155" s="150"/>
      <c r="S1155" s="150"/>
      <c r="T1155" s="150"/>
      <c r="U1155" s="150" t="s">
        <v>22290</v>
      </c>
      <c r="V1155" s="150"/>
      <c r="W1155" s="150"/>
      <c r="X1155" s="150"/>
      <c r="Y1155" s="150"/>
      <c r="Z1155" s="150"/>
      <c r="AA1155" s="150"/>
      <c r="AB1155" s="150"/>
      <c r="AC1155" s="150"/>
      <c r="AD1155" t="str">
        <f>IFERROR(IF(COUNTIF(C1155:L1155,"Feed Ingredient")&gt;0,INDEX(ani_diet!U:U,MATCH(M1155,ani_diet!E:E,0)),""),"")</f>
        <v>Loudetia simplex</v>
      </c>
      <c r="AE1155" s="129" t="str">
        <f>IF(IFERROR(IF(MATCH("Feed Ingredient", AOM[[#This Row],[L1]:[L10]],0)&gt;0, TRUE, FALSE), FALSE)=TRUE,IFERROR(VLOOKUP(M1155, ani_diet!D:D, 1, FALSE), "No Match"),FALSE)</f>
        <v>Loudetia simplex</v>
      </c>
    </row>
    <row r="1156" spans="1:31" ht="14.5" x14ac:dyDescent="0.35">
      <c r="A1156" s="150"/>
      <c r="B1156" s="150" t="s">
        <v>22291</v>
      </c>
      <c r="C1156" s="150" t="s">
        <v>19447</v>
      </c>
      <c r="D1156" s="150" t="s">
        <v>19449</v>
      </c>
      <c r="E1156" s="150" t="s">
        <v>19707</v>
      </c>
      <c r="F1156" s="150" t="s">
        <v>20565</v>
      </c>
      <c r="G1156" s="150" t="s">
        <v>20566</v>
      </c>
      <c r="H1156" s="150" t="s">
        <v>22065</v>
      </c>
      <c r="I1156" s="150" t="s">
        <v>22125</v>
      </c>
      <c r="J1156" s="150" t="s">
        <v>22292</v>
      </c>
      <c r="K1156" s="150"/>
      <c r="L1156" s="150"/>
      <c r="M1156" s="150" t="str" cm="1">
        <f t="array" ref="M1156">LOOKUP(2,1/(C1156:L1156&lt;&gt;""),C1156:L1156)</f>
        <v>Loudetia togoensis</v>
      </c>
      <c r="N1156" s="150"/>
      <c r="O1156" s="150"/>
      <c r="P1156" s="150"/>
      <c r="Q1156" s="150"/>
      <c r="R1156" s="150"/>
      <c r="S1156" s="150"/>
      <c r="T1156" s="150"/>
      <c r="U1156" s="150" t="s">
        <v>22292</v>
      </c>
      <c r="V1156" s="150"/>
      <c r="W1156" s="150"/>
      <c r="X1156" s="150"/>
      <c r="Y1156" s="150"/>
      <c r="Z1156" s="150"/>
      <c r="AA1156" s="150"/>
      <c r="AB1156" s="150"/>
      <c r="AC1156" s="150"/>
      <c r="AD1156" t="str">
        <f>IFERROR(IF(COUNTIF(C1156:L1156,"Feed Ingredient")&gt;0,INDEX(ani_diet!U:U,MATCH(M1156,ani_diet!E:E,0)),""),"")</f>
        <v>Loudetia togoensis</v>
      </c>
      <c r="AE1156" s="129" t="str">
        <f>IF(IFERROR(IF(MATCH("Feed Ingredient", AOM[[#This Row],[L1]:[L10]],0)&gt;0, TRUE, FALSE), FALSE)=TRUE,IFERROR(VLOOKUP(M1156, ani_diet!D:D, 1, FALSE), "No Match"),FALSE)</f>
        <v>Loudetia togoensis</v>
      </c>
    </row>
    <row r="1157" spans="1:31" ht="14.5" x14ac:dyDescent="0.35">
      <c r="A1157" s="150" t="s">
        <v>1485</v>
      </c>
      <c r="B1157" s="150" t="s">
        <v>22293</v>
      </c>
      <c r="C1157" s="150" t="s">
        <v>19447</v>
      </c>
      <c r="D1157" s="150" t="s">
        <v>19449</v>
      </c>
      <c r="E1157" s="150" t="s">
        <v>19707</v>
      </c>
      <c r="F1157" s="150" t="s">
        <v>20565</v>
      </c>
      <c r="G1157" s="150" t="s">
        <v>20566</v>
      </c>
      <c r="H1157" s="150" t="s">
        <v>22065</v>
      </c>
      <c r="I1157" s="150" t="s">
        <v>22125</v>
      </c>
      <c r="J1157" s="150" t="s">
        <v>22294</v>
      </c>
      <c r="K1157" s="150" t="s">
        <v>1485</v>
      </c>
      <c r="L1157" s="150"/>
      <c r="M1157" s="150" t="str" cm="1">
        <f t="array" ref="M1157">LOOKUP(2,1/(C1157:L1157&lt;&gt;""),C1157:L1157)</f>
        <v>Luscious Pasture</v>
      </c>
      <c r="N1157" s="150" t="s">
        <v>1485</v>
      </c>
      <c r="O1157" s="150" t="s">
        <v>1485</v>
      </c>
      <c r="P1157" s="150" t="s">
        <v>1485</v>
      </c>
      <c r="Q1157" s="150" t="s">
        <v>1485</v>
      </c>
      <c r="R1157" s="150" t="s">
        <v>1485</v>
      </c>
      <c r="S1157" s="150" t="s">
        <v>1485</v>
      </c>
      <c r="T1157" s="150" t="s">
        <v>1485</v>
      </c>
      <c r="U1157" s="150"/>
      <c r="V1157" s="150" t="s">
        <v>1485</v>
      </c>
      <c r="W1157" s="150" t="s">
        <v>1485</v>
      </c>
      <c r="X1157" s="150" t="s">
        <v>1485</v>
      </c>
      <c r="Y1157" s="150" t="s">
        <v>1485</v>
      </c>
      <c r="Z1157" s="150" t="s">
        <v>1485</v>
      </c>
      <c r="AA1157" s="150" t="s">
        <v>1485</v>
      </c>
      <c r="AB1157" s="150" t="s">
        <v>1485</v>
      </c>
      <c r="AC1157" s="150" t="s">
        <v>22294</v>
      </c>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ht="14.5" x14ac:dyDescent="0.35">
      <c r="A1158" s="150"/>
      <c r="B1158" s="150" t="s">
        <v>22295</v>
      </c>
      <c r="C1158" s="150" t="s">
        <v>19447</v>
      </c>
      <c r="D1158" s="150" t="s">
        <v>19449</v>
      </c>
      <c r="E1158" s="150" t="s">
        <v>19707</v>
      </c>
      <c r="F1158" s="150" t="s">
        <v>20565</v>
      </c>
      <c r="G1158" s="150" t="s">
        <v>20566</v>
      </c>
      <c r="H1158" s="150" t="s">
        <v>22065</v>
      </c>
      <c r="I1158" s="150" t="s">
        <v>22125</v>
      </c>
      <c r="J1158" s="150" t="s">
        <v>4391</v>
      </c>
      <c r="K1158" s="150" t="s">
        <v>22296</v>
      </c>
      <c r="L1158" s="150"/>
      <c r="M1158" s="150" t="str" cm="1">
        <f t="array" ref="M1158">LOOKUP(2,1/(C1158:L1158&lt;&gt;""),C1158:L1158)</f>
        <v>Megathyrsus maximus Bran</v>
      </c>
      <c r="N1158" s="150"/>
      <c r="O1158" s="150"/>
      <c r="P1158" s="150"/>
      <c r="Q1158" s="150"/>
      <c r="R1158" s="150"/>
      <c r="S1158" s="150"/>
      <c r="T1158" s="150"/>
      <c r="U1158" s="150" t="s">
        <v>4391</v>
      </c>
      <c r="V1158" s="150"/>
      <c r="W1158" s="150"/>
      <c r="X1158" s="150"/>
      <c r="Y1158" s="150"/>
      <c r="Z1158" s="150"/>
      <c r="AA1158" s="150"/>
      <c r="AB1158" s="150"/>
      <c r="AC1158" s="150"/>
      <c r="AD1158" t="str">
        <f>IFERROR(IF(COUNTIF(C1158:L1158,"Feed Ingredient")&gt;0,INDEX(ani_diet!U:U,MATCH(M1158,ani_diet!E:E,0)),""),"")</f>
        <v>Megathyrsus maximus Bran</v>
      </c>
      <c r="AE1158" s="129" t="str">
        <f>IF(IFERROR(IF(MATCH("Feed Ingredient", AOM[[#This Row],[L1]:[L10]],0)&gt;0, TRUE, FALSE), FALSE)=TRUE,IFERROR(VLOOKUP(M1158, ani_diet!D:D, 1, FALSE), "No Match"),FALSE)</f>
        <v>Megathyrsus maximus Bran</v>
      </c>
    </row>
    <row r="1159" spans="1:31" ht="14.5" x14ac:dyDescent="0.35">
      <c r="A1159" s="150"/>
      <c r="B1159" s="150" t="s">
        <v>22297</v>
      </c>
      <c r="C1159" s="150" t="s">
        <v>19447</v>
      </c>
      <c r="D1159" s="150" t="s">
        <v>19449</v>
      </c>
      <c r="E1159" s="150" t="s">
        <v>19707</v>
      </c>
      <c r="F1159" s="150" t="s">
        <v>20565</v>
      </c>
      <c r="G1159" s="150" t="s">
        <v>20566</v>
      </c>
      <c r="H1159" s="150" t="s">
        <v>22065</v>
      </c>
      <c r="I1159" s="150" t="s">
        <v>22125</v>
      </c>
      <c r="J1159" s="150" t="s">
        <v>4391</v>
      </c>
      <c r="K1159" s="150" t="s">
        <v>22298</v>
      </c>
      <c r="L1159" s="150"/>
      <c r="M1159" s="150" t="str" cm="1">
        <f t="array" ref="M1159">LOOKUP(2,1/(C1159:L1159&lt;&gt;""),C1159:L1159)</f>
        <v>Megathyrsus maximus Dried</v>
      </c>
      <c r="N1159" s="150" t="s">
        <v>22299</v>
      </c>
      <c r="O1159" s="150"/>
      <c r="P1159" s="150"/>
      <c r="Q1159" s="150"/>
      <c r="R1159" s="150"/>
      <c r="S1159" s="150"/>
      <c r="T1159" s="150"/>
      <c r="U1159" s="150" t="s">
        <v>4391</v>
      </c>
      <c r="V1159" s="150"/>
      <c r="W1159" s="150"/>
      <c r="X1159" s="150"/>
      <c r="Y1159" s="150"/>
      <c r="Z1159" s="150"/>
      <c r="AA1159" s="150"/>
      <c r="AB1159" s="150"/>
      <c r="AC1159" s="150"/>
      <c r="AD1159" t="str">
        <f>IFERROR(IF(COUNTIF(C1159:L1159,"Feed Ingredient")&gt;0,INDEX(ani_diet!U:U,MATCH(M1159,ani_diet!E:E,0)),""),"")</f>
        <v>Megathyrsus maximus</v>
      </c>
      <c r="AE1159" s="129" t="str">
        <f>IF(IFERROR(IF(MATCH("Feed Ingredient", AOM[[#This Row],[L1]:[L10]],0)&gt;0, TRUE, FALSE), FALSE)=TRUE,IFERROR(VLOOKUP(M1159, ani_diet!D:D, 1, FALSE), "No Match"),FALSE)</f>
        <v>No Match</v>
      </c>
    </row>
    <row r="1160" spans="1:31" ht="14.5" x14ac:dyDescent="0.35">
      <c r="A1160" s="150"/>
      <c r="B1160" s="150" t="s">
        <v>22300</v>
      </c>
      <c r="C1160" s="150" t="s">
        <v>19447</v>
      </c>
      <c r="D1160" s="150" t="s">
        <v>19449</v>
      </c>
      <c r="E1160" s="150" t="s">
        <v>19707</v>
      </c>
      <c r="F1160" s="150" t="s">
        <v>20565</v>
      </c>
      <c r="G1160" s="150" t="s">
        <v>20566</v>
      </c>
      <c r="H1160" s="150" t="s">
        <v>22065</v>
      </c>
      <c r="I1160" s="150" t="s">
        <v>22125</v>
      </c>
      <c r="J1160" s="150" t="s">
        <v>4391</v>
      </c>
      <c r="K1160" s="150"/>
      <c r="L1160" s="150"/>
      <c r="M1160" s="150" t="str" cm="1">
        <f t="array" ref="M1160">LOOKUP(2,1/(C1160:L1160&lt;&gt;""),C1160:L1160)</f>
        <v>Megathyrsus maximus</v>
      </c>
      <c r="N1160" s="150" t="s">
        <v>22301</v>
      </c>
      <c r="O1160" s="150"/>
      <c r="P1160" s="150"/>
      <c r="Q1160" s="150"/>
      <c r="R1160" s="150"/>
      <c r="S1160" s="150"/>
      <c r="T1160" s="150"/>
      <c r="U1160" s="150" t="s">
        <v>4391</v>
      </c>
      <c r="V1160" s="150"/>
      <c r="W1160" s="150"/>
      <c r="X1160" s="150"/>
      <c r="Y1160" s="150"/>
      <c r="Z1160" s="150"/>
      <c r="AA1160" s="150"/>
      <c r="AB1160" s="150"/>
      <c r="AC1160" s="150"/>
      <c r="AD1160" t="str">
        <f>IFERROR(IF(COUNTIF(C1160:L1160,"Feed Ingredient")&gt;0,INDEX(ani_diet!U:U,MATCH(M1160,ani_diet!E:E,0)),""),"")</f>
        <v>Megathyrsus maximus</v>
      </c>
      <c r="AE1160" s="129" t="str">
        <f>IF(IFERROR(IF(MATCH("Feed Ingredient", AOM[[#This Row],[L1]:[L10]],0)&gt;0, TRUE, FALSE), FALSE)=TRUE,IFERROR(VLOOKUP(M1160, ani_diet!D:D, 1, FALSE), "No Match"),FALSE)</f>
        <v>Megathyrsus maximus</v>
      </c>
    </row>
    <row r="1161" spans="1:31" ht="14.5" x14ac:dyDescent="0.35">
      <c r="A1161" s="150"/>
      <c r="B1161" s="150" t="s">
        <v>22302</v>
      </c>
      <c r="C1161" s="150" t="s">
        <v>19447</v>
      </c>
      <c r="D1161" s="150" t="s">
        <v>19449</v>
      </c>
      <c r="E1161" s="150" t="s">
        <v>19707</v>
      </c>
      <c r="F1161" s="150" t="s">
        <v>20565</v>
      </c>
      <c r="G1161" s="150" t="s">
        <v>20566</v>
      </c>
      <c r="H1161" s="150" t="s">
        <v>22065</v>
      </c>
      <c r="I1161" s="150" t="s">
        <v>22125</v>
      </c>
      <c r="J1161" s="150" t="s">
        <v>22303</v>
      </c>
      <c r="K1161" s="150"/>
      <c r="L1161" s="150"/>
      <c r="M1161" s="150" t="str" cm="1">
        <f t="array" ref="M1161">LOOKUP(2,1/(C1161:L1161&lt;&gt;""),C1161:L1161)</f>
        <v>Melinis repens</v>
      </c>
      <c r="N1161" s="150"/>
      <c r="O1161" s="150"/>
      <c r="P1161" s="150"/>
      <c r="Q1161" s="150"/>
      <c r="R1161" s="150"/>
      <c r="S1161" s="150"/>
      <c r="T1161" s="150"/>
      <c r="U1161" s="150" t="s">
        <v>22303</v>
      </c>
      <c r="V1161" s="150"/>
      <c r="W1161" s="150"/>
      <c r="X1161" s="150"/>
      <c r="Y1161" s="150"/>
      <c r="Z1161" s="150"/>
      <c r="AA1161" s="150"/>
      <c r="AB1161" s="150"/>
      <c r="AC1161" s="150"/>
      <c r="AD1161" t="str">
        <f>IFERROR(IF(COUNTIF(C1161:L1161,"Feed Ingredient")&gt;0,INDEX(ani_diet!U:U,MATCH(M1161,ani_diet!E:E,0)),""),"")</f>
        <v>Melinis repens</v>
      </c>
      <c r="AE1161" s="129" t="str">
        <f>IF(IFERROR(IF(MATCH("Feed Ingredient", AOM[[#This Row],[L1]:[L10]],0)&gt;0, TRUE, FALSE), FALSE)=TRUE,IFERROR(VLOOKUP(M1161, ani_diet!D:D, 1, FALSE), "No Match"),FALSE)</f>
        <v>Melinis repens</v>
      </c>
    </row>
    <row r="1162" spans="1:31" ht="14.5" x14ac:dyDescent="0.35">
      <c r="A1162" s="150"/>
      <c r="B1162" s="150" t="s">
        <v>22304</v>
      </c>
      <c r="C1162" s="150" t="s">
        <v>19447</v>
      </c>
      <c r="D1162" s="150" t="s">
        <v>19449</v>
      </c>
      <c r="E1162" s="150" t="s">
        <v>19707</v>
      </c>
      <c r="F1162" s="150" t="s">
        <v>20565</v>
      </c>
      <c r="G1162" s="150" t="s">
        <v>20566</v>
      </c>
      <c r="H1162" s="150" t="s">
        <v>22065</v>
      </c>
      <c r="I1162" s="150" t="s">
        <v>22125</v>
      </c>
      <c r="J1162" s="150" t="s">
        <v>22305</v>
      </c>
      <c r="K1162" s="150"/>
      <c r="L1162" s="150"/>
      <c r="M1162" s="150" t="str" cm="1">
        <f t="array" ref="M1162">LOOKUP(2,1/(C1162:L1162&lt;&gt;""),C1162:L1162)</f>
        <v>Microchloa caffra</v>
      </c>
      <c r="N1162" s="150"/>
      <c r="O1162" s="150"/>
      <c r="P1162" s="150"/>
      <c r="Q1162" s="150"/>
      <c r="R1162" s="150"/>
      <c r="S1162" s="150"/>
      <c r="T1162" s="150"/>
      <c r="U1162" s="150" t="s">
        <v>22305</v>
      </c>
      <c r="V1162" s="150"/>
      <c r="W1162" s="150"/>
      <c r="X1162" s="150"/>
      <c r="Y1162" s="150"/>
      <c r="Z1162" s="150"/>
      <c r="AA1162" s="150"/>
      <c r="AB1162" s="150"/>
      <c r="AC1162" s="150"/>
      <c r="AD1162" t="str">
        <f>IFERROR(IF(COUNTIF(C1162:L1162,"Feed Ingredient")&gt;0,INDEX(ani_diet!U:U,MATCH(M1162,ani_diet!E:E,0)),""),"")</f>
        <v>Microchloa caffra</v>
      </c>
      <c r="AE1162" s="129" t="str">
        <f>IF(IFERROR(IF(MATCH("Feed Ingredient", AOM[[#This Row],[L1]:[L10]],0)&gt;0, TRUE, FALSE), FALSE)=TRUE,IFERROR(VLOOKUP(M1162, ani_diet!D:D, 1, FALSE), "No Match"),FALSE)</f>
        <v>Microchloa caffra</v>
      </c>
    </row>
    <row r="1163" spans="1:31" ht="14.5" x14ac:dyDescent="0.35">
      <c r="A1163" s="150"/>
      <c r="B1163" s="150" t="s">
        <v>22306</v>
      </c>
      <c r="C1163" s="150" t="s">
        <v>19447</v>
      </c>
      <c r="D1163" s="150" t="s">
        <v>19449</v>
      </c>
      <c r="E1163" s="150" t="s">
        <v>19707</v>
      </c>
      <c r="F1163" s="150" t="s">
        <v>20565</v>
      </c>
      <c r="G1163" s="150" t="s">
        <v>20566</v>
      </c>
      <c r="H1163" s="150" t="s">
        <v>22065</v>
      </c>
      <c r="I1163" s="150" t="s">
        <v>22125</v>
      </c>
      <c r="J1163" s="150" t="s">
        <v>22307</v>
      </c>
      <c r="K1163" s="150" t="s">
        <v>22308</v>
      </c>
      <c r="L1163" s="150"/>
      <c r="M1163" s="150" t="str" cm="1">
        <f t="array" ref="M1163">LOOKUP(2,1/(C1163:L1163&lt;&gt;""),C1163:L1163)</f>
        <v>Panicum maximum Ensiled</v>
      </c>
      <c r="N1163" s="150" t="s">
        <v>22309</v>
      </c>
      <c r="O1163" s="150"/>
      <c r="P1163" s="150"/>
      <c r="Q1163" s="150"/>
      <c r="R1163" s="150"/>
      <c r="S1163" s="150"/>
      <c r="T1163" s="150"/>
      <c r="U1163" s="150" t="s">
        <v>22307</v>
      </c>
      <c r="V1163" s="150"/>
      <c r="W1163" s="150"/>
      <c r="X1163" s="150"/>
      <c r="Y1163" s="150"/>
      <c r="Z1163" s="150"/>
      <c r="AA1163" s="150"/>
      <c r="AB1163" s="150"/>
      <c r="AC1163" s="150"/>
      <c r="AD1163" t="str">
        <f>IFERROR(IF(COUNTIF(C1163:L1163,"Feed Ingredient")&gt;0,INDEX(ani_diet!U:U,MATCH(M1163,ani_diet!E:E,0)),""),"")</f>
        <v>Panicum maximum</v>
      </c>
      <c r="AE1163" s="129" t="str">
        <f>IF(IFERROR(IF(MATCH("Feed Ingredient", AOM[[#This Row],[L1]:[L10]],0)&gt;0, TRUE, FALSE), FALSE)=TRUE,IFERROR(VLOOKUP(M1163, ani_diet!D:D, 1, FALSE), "No Match"),FALSE)</f>
        <v>No Match</v>
      </c>
    </row>
    <row r="1164" spans="1:31" ht="14.5" x14ac:dyDescent="0.35">
      <c r="A1164" s="150"/>
      <c r="B1164" s="150" t="s">
        <v>22310</v>
      </c>
      <c r="C1164" s="150" t="s">
        <v>19447</v>
      </c>
      <c r="D1164" s="150" t="s">
        <v>19449</v>
      </c>
      <c r="E1164" s="150" t="s">
        <v>19707</v>
      </c>
      <c r="F1164" s="150" t="s">
        <v>20565</v>
      </c>
      <c r="G1164" s="150" t="s">
        <v>20566</v>
      </c>
      <c r="H1164" s="150" t="s">
        <v>22065</v>
      </c>
      <c r="I1164" s="150" t="s">
        <v>22125</v>
      </c>
      <c r="J1164" s="150" t="s">
        <v>22307</v>
      </c>
      <c r="K1164" s="150" t="s">
        <v>22311</v>
      </c>
      <c r="L1164" s="150"/>
      <c r="M1164" s="150" t="str" cm="1">
        <f t="array" ref="M1164">LOOKUP(2,1/(C1164:L1164&lt;&gt;""),C1164:L1164)</f>
        <v>Panicum maximum Straw</v>
      </c>
      <c r="N1164" s="150"/>
      <c r="O1164" s="150"/>
      <c r="P1164" s="150"/>
      <c r="Q1164" s="150"/>
      <c r="R1164" s="150"/>
      <c r="S1164" s="150"/>
      <c r="T1164" s="150"/>
      <c r="U1164" s="150" t="s">
        <v>22307</v>
      </c>
      <c r="V1164" s="150"/>
      <c r="W1164" s="150"/>
      <c r="X1164" s="150"/>
      <c r="Y1164" s="150"/>
      <c r="Z1164" s="150"/>
      <c r="AA1164" s="150"/>
      <c r="AB1164" s="150"/>
      <c r="AC1164" s="150"/>
      <c r="AD1164" t="str">
        <f>IFERROR(IF(COUNTIF(C1164:L1164,"Feed Ingredient")&gt;0,INDEX(ani_diet!U:U,MATCH(M1164,ani_diet!E:E,0)),""),"")</f>
        <v>Panicum maximum Straw</v>
      </c>
      <c r="AE1164" s="129" t="str">
        <f>IF(IFERROR(IF(MATCH("Feed Ingredient", AOM[[#This Row],[L1]:[L10]],0)&gt;0, TRUE, FALSE), FALSE)=TRUE,IFERROR(VLOOKUP(M1164, ani_diet!D:D, 1, FALSE), "No Match"),FALSE)</f>
        <v>Panicum maximum Straw</v>
      </c>
    </row>
    <row r="1165" spans="1:31" ht="14.5" x14ac:dyDescent="0.35">
      <c r="A1165" s="150"/>
      <c r="B1165" s="150" t="s">
        <v>22312</v>
      </c>
      <c r="C1165" s="150" t="s">
        <v>19447</v>
      </c>
      <c r="D1165" s="150" t="s">
        <v>19449</v>
      </c>
      <c r="E1165" s="150" t="s">
        <v>19707</v>
      </c>
      <c r="F1165" s="150" t="s">
        <v>20565</v>
      </c>
      <c r="G1165" s="150" t="s">
        <v>20566</v>
      </c>
      <c r="H1165" s="150" t="s">
        <v>22065</v>
      </c>
      <c r="I1165" s="150" t="s">
        <v>22125</v>
      </c>
      <c r="J1165" s="150" t="s">
        <v>22307</v>
      </c>
      <c r="K1165" s="150" t="s">
        <v>22313</v>
      </c>
      <c r="L1165" s="150"/>
      <c r="M1165" s="150" t="str" cm="1">
        <f t="array" ref="M1165">LOOKUP(2,1/(C1165:L1165&lt;&gt;""),C1165:L1165)</f>
        <v>Panicum maximum Wilted</v>
      </c>
      <c r="N1165" s="150"/>
      <c r="O1165" s="150"/>
      <c r="P1165" s="150"/>
      <c r="Q1165" s="150"/>
      <c r="R1165" s="150"/>
      <c r="S1165" s="150"/>
      <c r="T1165" s="150"/>
      <c r="U1165" s="150" t="s">
        <v>22307</v>
      </c>
      <c r="V1165" s="150"/>
      <c r="W1165" s="150"/>
      <c r="X1165" s="150"/>
      <c r="Y1165" s="150"/>
      <c r="Z1165" s="150"/>
      <c r="AA1165" s="150"/>
      <c r="AB1165" s="150"/>
      <c r="AC1165" s="150"/>
      <c r="AD1165" t="str">
        <f>IFERROR(IF(COUNTIF(C1165:L1165,"Feed Ingredient")&gt;0,INDEX(ani_diet!U:U,MATCH(M1165,ani_diet!E:E,0)),""),"")</f>
        <v>Panicum maximum</v>
      </c>
      <c r="AE1165" s="129" t="str">
        <f>IF(IFERROR(IF(MATCH("Feed Ingredient", AOM[[#This Row],[L1]:[L10]],0)&gt;0, TRUE, FALSE), FALSE)=TRUE,IFERROR(VLOOKUP(M1165, ani_diet!D:D, 1, FALSE), "No Match"),FALSE)</f>
        <v>No Match</v>
      </c>
    </row>
    <row r="1166" spans="1:31" ht="14.5" x14ac:dyDescent="0.35">
      <c r="A1166" s="150"/>
      <c r="B1166" s="150" t="s">
        <v>22314</v>
      </c>
      <c r="C1166" s="150" t="s">
        <v>19447</v>
      </c>
      <c r="D1166" s="150" t="s">
        <v>19449</v>
      </c>
      <c r="E1166" s="150" t="s">
        <v>19707</v>
      </c>
      <c r="F1166" s="150" t="s">
        <v>20565</v>
      </c>
      <c r="G1166" s="150" t="s">
        <v>20566</v>
      </c>
      <c r="H1166" s="150" t="s">
        <v>22065</v>
      </c>
      <c r="I1166" s="150" t="s">
        <v>22125</v>
      </c>
      <c r="J1166" s="150" t="s">
        <v>22307</v>
      </c>
      <c r="K1166" s="150"/>
      <c r="L1166" s="150"/>
      <c r="M1166" s="150" t="str" cm="1">
        <f t="array" ref="M1166">LOOKUP(2,1/(C1166:L1166&lt;&gt;""),C1166:L1166)</f>
        <v>Panicum maximum</v>
      </c>
      <c r="N1166" s="150"/>
      <c r="O1166" s="150"/>
      <c r="P1166" s="150"/>
      <c r="Q1166" s="150"/>
      <c r="R1166" s="150"/>
      <c r="S1166" s="150"/>
      <c r="T1166" s="150"/>
      <c r="U1166" s="150" t="s">
        <v>22307</v>
      </c>
      <c r="V1166" s="150"/>
      <c r="W1166" s="150"/>
      <c r="X1166" s="150"/>
      <c r="Y1166" s="150"/>
      <c r="Z1166" s="150"/>
      <c r="AA1166" s="150"/>
      <c r="AB1166" s="150"/>
      <c r="AC1166" s="150"/>
      <c r="AD1166" t="str">
        <f>IFERROR(IF(COUNTIF(C1166:L1166,"Feed Ingredient")&gt;0,INDEX(ani_diet!U:U,MATCH(M1166,ani_diet!E:E,0)),""),"")</f>
        <v>Panicum maximum</v>
      </c>
      <c r="AE1166" s="129" t="str">
        <f>IF(IFERROR(IF(MATCH("Feed Ingredient", AOM[[#This Row],[L1]:[L10]],0)&gt;0, TRUE, FALSE), FALSE)=TRUE,IFERROR(VLOOKUP(M1166, ani_diet!D:D, 1, FALSE), "No Match"),FALSE)</f>
        <v>Panicum maximum</v>
      </c>
    </row>
    <row r="1167" spans="1:31" ht="14.5" x14ac:dyDescent="0.35">
      <c r="A1167" s="150" t="s">
        <v>1485</v>
      </c>
      <c r="B1167" s="150" t="s">
        <v>22315</v>
      </c>
      <c r="C1167" s="150" t="s">
        <v>19447</v>
      </c>
      <c r="D1167" s="150" t="s">
        <v>19449</v>
      </c>
      <c r="E1167" s="150" t="s">
        <v>19707</v>
      </c>
      <c r="F1167" s="150" t="s">
        <v>20565</v>
      </c>
      <c r="G1167" s="150" t="s">
        <v>20566</v>
      </c>
      <c r="H1167" s="150" t="s">
        <v>22065</v>
      </c>
      <c r="I1167" s="150" t="s">
        <v>22125</v>
      </c>
      <c r="J1167" s="150" t="s">
        <v>20213</v>
      </c>
      <c r="K1167" s="150" t="s">
        <v>22316</v>
      </c>
      <c r="L1167" s="150" t="s">
        <v>1485</v>
      </c>
      <c r="M1167" s="150" t="str" cm="1">
        <f t="array" ref="M1167">LOOKUP(2,1/(C1167:L1167&lt;&gt;""),C1167:L1167)</f>
        <v>Natural Pasture</v>
      </c>
      <c r="N1167" s="150" t="s">
        <v>1485</v>
      </c>
      <c r="O1167" s="150" t="s">
        <v>1485</v>
      </c>
      <c r="P1167" s="150" t="s">
        <v>1485</v>
      </c>
      <c r="Q1167" s="150" t="s">
        <v>1485</v>
      </c>
      <c r="R1167" s="150" t="s">
        <v>1485</v>
      </c>
      <c r="S1167" s="150" t="s">
        <v>1485</v>
      </c>
      <c r="T1167" s="150" t="s">
        <v>1485</v>
      </c>
      <c r="U1167" s="150"/>
      <c r="V1167" s="150" t="s">
        <v>1485</v>
      </c>
      <c r="W1167" s="150" t="s">
        <v>1485</v>
      </c>
      <c r="X1167" s="150" t="s">
        <v>1485</v>
      </c>
      <c r="Y1167" s="150" t="s">
        <v>1485</v>
      </c>
      <c r="Z1167" s="150" t="s">
        <v>1485</v>
      </c>
      <c r="AA1167" s="150" t="s">
        <v>1485</v>
      </c>
      <c r="AB1167" s="150" t="s">
        <v>1485</v>
      </c>
      <c r="AC1167" s="150" t="s">
        <v>22316</v>
      </c>
      <c r="AD1167" t="str">
        <f>IFERROR(IF(COUNTIF(C1167:L1167,"Feed Ingredient")&gt;0,INDEX(ani_diet!U:U,MATCH(M1167,ani_diet!E:E,0)),""),"")</f>
        <v/>
      </c>
      <c r="AE1167" s="129" t="str">
        <f>IF(IFERROR(IF(MATCH("Feed Ingredient", AOM[[#This Row],[L1]:[L10]],0)&gt;0, TRUE, FALSE), FALSE)=TRUE,IFERROR(VLOOKUP(M1167, ani_diet!D:D, 1, FALSE), "No Match"),FALSE)</f>
        <v>Natural Pasture</v>
      </c>
    </row>
    <row r="1168" spans="1:31" ht="14.5" x14ac:dyDescent="0.35">
      <c r="A1168" s="150" t="s">
        <v>1485</v>
      </c>
      <c r="B1168" s="150" t="s">
        <v>22317</v>
      </c>
      <c r="C1168" s="150" t="s">
        <v>19447</v>
      </c>
      <c r="D1168" s="150" t="s">
        <v>19449</v>
      </c>
      <c r="E1168" s="150" t="s">
        <v>19707</v>
      </c>
      <c r="F1168" s="150" t="s">
        <v>20565</v>
      </c>
      <c r="G1168" s="150" t="s">
        <v>20566</v>
      </c>
      <c r="H1168" s="150" t="s">
        <v>22065</v>
      </c>
      <c r="I1168" s="150" t="s">
        <v>22125</v>
      </c>
      <c r="J1168" s="150" t="s">
        <v>20213</v>
      </c>
      <c r="K1168" s="150" t="s">
        <v>22316</v>
      </c>
      <c r="L1168" s="150" t="s">
        <v>22318</v>
      </c>
      <c r="M1168" s="150" t="str" cm="1">
        <f t="array" ref="M1168">LOOKUP(2,1/(C1168:L1168&lt;&gt;""),C1168:L1168)</f>
        <v>Natural Pasture Dried</v>
      </c>
      <c r="N1168" s="150" t="s">
        <v>22319</v>
      </c>
      <c r="O1168" s="150" t="s">
        <v>1485</v>
      </c>
      <c r="P1168" s="150" t="s">
        <v>1485</v>
      </c>
      <c r="Q1168" s="150" t="s">
        <v>1485</v>
      </c>
      <c r="R1168" s="150" t="s">
        <v>1485</v>
      </c>
      <c r="S1168" s="150" t="s">
        <v>1485</v>
      </c>
      <c r="T1168" s="150" t="s">
        <v>1485</v>
      </c>
      <c r="U1168" s="150"/>
      <c r="V1168" s="150" t="s">
        <v>1485</v>
      </c>
      <c r="W1168" s="150" t="s">
        <v>1485</v>
      </c>
      <c r="X1168" s="150" t="s">
        <v>1485</v>
      </c>
      <c r="Y1168" s="150" t="s">
        <v>1485</v>
      </c>
      <c r="Z1168" s="150" t="s">
        <v>1485</v>
      </c>
      <c r="AA1168" s="150" t="s">
        <v>1485</v>
      </c>
      <c r="AB1168" s="150" t="s">
        <v>1485</v>
      </c>
      <c r="AC1168" s="150" t="s">
        <v>22320</v>
      </c>
      <c r="AD1168" t="str">
        <f>IFERROR(IF(COUNTIF(C1168:L1168,"Feed Ingredient")&gt;0,INDEX(ani_diet!U:U,MATCH(M1168,ani_diet!E:E,0)),""),"")</f>
        <v/>
      </c>
      <c r="AE1168" s="129" t="str">
        <f>IF(IFERROR(IF(MATCH("Feed Ingredient", AOM[[#This Row],[L1]:[L10]],0)&gt;0, TRUE, FALSE), FALSE)=TRUE,IFERROR(VLOOKUP(M1168, ani_diet!D:D, 1, FALSE), "No Match"),FALSE)</f>
        <v>No Match</v>
      </c>
    </row>
    <row r="1169" spans="1:31" ht="14.5" x14ac:dyDescent="0.35">
      <c r="A1169" s="150" t="s">
        <v>1485</v>
      </c>
      <c r="B1169" s="150" t="s">
        <v>22321</v>
      </c>
      <c r="C1169" s="150" t="s">
        <v>19447</v>
      </c>
      <c r="D1169" s="150" t="s">
        <v>19449</v>
      </c>
      <c r="E1169" s="150" t="s">
        <v>19707</v>
      </c>
      <c r="F1169" s="150" t="s">
        <v>20565</v>
      </c>
      <c r="G1169" s="150" t="s">
        <v>20566</v>
      </c>
      <c r="H1169" s="150" t="s">
        <v>22065</v>
      </c>
      <c r="I1169" s="150" t="s">
        <v>22125</v>
      </c>
      <c r="J1169" s="150" t="s">
        <v>20213</v>
      </c>
      <c r="K1169" s="150"/>
      <c r="L1169" s="150" t="s">
        <v>1485</v>
      </c>
      <c r="M1169" s="150" t="str" cm="1">
        <f t="array" ref="M1169">LOOKUP(2,1/(C1169:L1169&lt;&gt;""),C1169:L1169)</f>
        <v>Pasture</v>
      </c>
      <c r="N1169" s="150" t="s">
        <v>1485</v>
      </c>
      <c r="O1169" s="150" t="s">
        <v>1485</v>
      </c>
      <c r="P1169" s="150" t="s">
        <v>1485</v>
      </c>
      <c r="Q1169" s="150" t="s">
        <v>1485</v>
      </c>
      <c r="R1169" s="150" t="s">
        <v>1485</v>
      </c>
      <c r="S1169" s="150" t="s">
        <v>1485</v>
      </c>
      <c r="T1169" s="150" t="s">
        <v>1485</v>
      </c>
      <c r="U1169" s="150"/>
      <c r="V1169" s="150" t="s">
        <v>1485</v>
      </c>
      <c r="W1169" s="150" t="s">
        <v>1485</v>
      </c>
      <c r="X1169" s="150" t="s">
        <v>1485</v>
      </c>
      <c r="Y1169" s="150" t="s">
        <v>1485</v>
      </c>
      <c r="Z1169" s="150" t="s">
        <v>1485</v>
      </c>
      <c r="AA1169" s="150" t="s">
        <v>1485</v>
      </c>
      <c r="AB1169" s="150" t="s">
        <v>1485</v>
      </c>
      <c r="AC1169" s="150" t="s">
        <v>22316</v>
      </c>
      <c r="AD1169" t="str">
        <f>IFERROR(IF(COUNTIF(C1169:L1169,"Feed Ingredient")&gt;0,INDEX(ani_diet!U:U,MATCH(M1169,ani_diet!E:E,0)),""),"")</f>
        <v/>
      </c>
      <c r="AE1169" s="129" t="str">
        <f>IF(IFERROR(IF(MATCH("Feed Ingredient", AOM[[#This Row],[L1]:[L10]],0)&gt;0, TRUE, FALSE), FALSE)=TRUE,IFERROR(VLOOKUP(M1169, ani_diet!D:D, 1, FALSE), "No Match"),FALSE)</f>
        <v>Pasture</v>
      </c>
    </row>
    <row r="1170" spans="1:31" ht="14.5" x14ac:dyDescent="0.35">
      <c r="A1170" s="150"/>
      <c r="B1170" s="150" t="s">
        <v>22322</v>
      </c>
      <c r="C1170" s="150" t="s">
        <v>19447</v>
      </c>
      <c r="D1170" s="150" t="s">
        <v>19449</v>
      </c>
      <c r="E1170" s="150" t="s">
        <v>19707</v>
      </c>
      <c r="F1170" s="150" t="s">
        <v>20565</v>
      </c>
      <c r="G1170" s="150" t="s">
        <v>20566</v>
      </c>
      <c r="H1170" s="150" t="s">
        <v>22065</v>
      </c>
      <c r="I1170" s="150" t="s">
        <v>22125</v>
      </c>
      <c r="J1170" s="150" t="s">
        <v>22323</v>
      </c>
      <c r="K1170" s="150"/>
      <c r="L1170" s="150"/>
      <c r="M1170" s="150" t="str" cm="1">
        <f t="array" ref="M1170">LOOKUP(2,1/(C1170:L1170&lt;&gt;""),C1170:L1170)</f>
        <v>Pennisetum</v>
      </c>
      <c r="N1170" s="150"/>
      <c r="O1170" s="150"/>
      <c r="P1170" s="150"/>
      <c r="Q1170" s="150"/>
      <c r="R1170" s="150"/>
      <c r="S1170" s="150"/>
      <c r="T1170" s="150"/>
      <c r="U1170" s="164" t="s">
        <v>22324</v>
      </c>
      <c r="V1170" s="150"/>
      <c r="W1170" s="150"/>
      <c r="X1170" s="150"/>
      <c r="Y1170" s="150"/>
      <c r="Z1170" s="150"/>
      <c r="AA1170" s="150"/>
      <c r="AB1170" s="150"/>
      <c r="AC1170" s="150"/>
      <c r="AD1170" t="str">
        <f>IFERROR(IF(COUNTIF(C1170:L1170,"Feed Ingredient")&gt;0,INDEX(ani_diet!U:U,MATCH(M1170,ani_diet!E:E,0)),""),"")</f>
        <v>Pennisetum spp</v>
      </c>
      <c r="AE1170" s="129" t="str">
        <f>IF(IFERROR(IF(MATCH("Feed Ingredient", AOM[[#This Row],[L1]:[L10]],0)&gt;0, TRUE, FALSE), FALSE)=TRUE,IFERROR(VLOOKUP(M1170, ani_diet!D:D, 1, FALSE), "No Match"),FALSE)</f>
        <v>Pennisetum</v>
      </c>
    </row>
    <row r="1171" spans="1:31" ht="14.5" x14ac:dyDescent="0.35">
      <c r="A1171" s="150"/>
      <c r="B1171" s="150" t="s">
        <v>22325</v>
      </c>
      <c r="C1171" s="150" t="s">
        <v>19447</v>
      </c>
      <c r="D1171" s="150" t="s">
        <v>19449</v>
      </c>
      <c r="E1171" s="150" t="s">
        <v>19707</v>
      </c>
      <c r="F1171" s="150" t="s">
        <v>20565</v>
      </c>
      <c r="G1171" s="150" t="s">
        <v>20566</v>
      </c>
      <c r="H1171" s="150" t="s">
        <v>22065</v>
      </c>
      <c r="I1171" s="150" t="s">
        <v>22125</v>
      </c>
      <c r="J1171" s="150" t="s">
        <v>4407</v>
      </c>
      <c r="K1171" s="150" t="s">
        <v>22326</v>
      </c>
      <c r="L1171" s="150"/>
      <c r="M1171" s="150" t="str" cm="1">
        <f t="array" ref="M1171">LOOKUP(2,1/(C1171:L1171&lt;&gt;""),C1171:L1171)</f>
        <v>Pennisetum clandestinum Dried</v>
      </c>
      <c r="N1171" s="150" t="s">
        <v>22327</v>
      </c>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
      </c>
      <c r="AE1171" s="129" t="str">
        <f>IF(IFERROR(IF(MATCH("Feed Ingredient", AOM[[#This Row],[L1]:[L10]],0)&gt;0, TRUE, FALSE), FALSE)=TRUE,IFERROR(VLOOKUP(M1171, ani_diet!D:D, 1, FALSE), "No Match"),FALSE)</f>
        <v>No Match</v>
      </c>
    </row>
    <row r="1172" spans="1:31" ht="14.5" x14ac:dyDescent="0.35">
      <c r="A1172" s="150"/>
      <c r="B1172" s="150" t="s">
        <v>22328</v>
      </c>
      <c r="C1172" s="150" t="s">
        <v>19447</v>
      </c>
      <c r="D1172" s="150" t="s">
        <v>19449</v>
      </c>
      <c r="E1172" s="150" t="s">
        <v>19707</v>
      </c>
      <c r="F1172" s="150" t="s">
        <v>20565</v>
      </c>
      <c r="G1172" s="150" t="s">
        <v>20566</v>
      </c>
      <c r="H1172" s="150" t="s">
        <v>22065</v>
      </c>
      <c r="I1172" s="150" t="s">
        <v>22125</v>
      </c>
      <c r="J1172" s="150" t="s">
        <v>4407</v>
      </c>
      <c r="K1172" s="150" t="s">
        <v>22329</v>
      </c>
      <c r="L1172" s="150"/>
      <c r="M1172" s="150" t="str" cm="1">
        <f t="array" ref="M1172">LOOKUP(2,1/(C1172:L1172&lt;&gt;""),C1172:L1172)</f>
        <v>Pennisetum clandestinum Dried Ground</v>
      </c>
      <c r="N1172" s="150" t="s">
        <v>22330</v>
      </c>
      <c r="O1172" s="150"/>
      <c r="P1172" s="150"/>
      <c r="Q1172" s="150"/>
      <c r="R1172" s="150"/>
      <c r="S1172" s="150"/>
      <c r="T1172" s="150"/>
      <c r="U1172" s="150" t="s">
        <v>4407</v>
      </c>
      <c r="V1172" s="150"/>
      <c r="W1172" s="150"/>
      <c r="X1172" s="150"/>
      <c r="Y1172" s="150"/>
      <c r="Z1172" s="150"/>
      <c r="AA1172" s="150"/>
      <c r="AB1172" s="150"/>
      <c r="AC1172" s="150"/>
      <c r="AD1172" t="str">
        <f>IFERROR(IF(COUNTIF(C1172:L1172,"Feed Ingredient")&gt;0,INDEX(ani_diet!U:U,MATCH(M1172,ani_diet!E:E,0)),""),"")</f>
        <v>Pennisetum clandestinum</v>
      </c>
      <c r="AE1172" s="129" t="str">
        <f>IF(IFERROR(IF(MATCH("Feed Ingredient", AOM[[#This Row],[L1]:[L10]],0)&gt;0, TRUE, FALSE), FALSE)=TRUE,IFERROR(VLOOKUP(M1172, ani_diet!D:D, 1, FALSE), "No Match"),FALSE)</f>
        <v>No Match</v>
      </c>
    </row>
    <row r="1173" spans="1:31" ht="14.5" x14ac:dyDescent="0.35">
      <c r="A1173" s="150"/>
      <c r="B1173" s="150" t="s">
        <v>22331</v>
      </c>
      <c r="C1173" s="150" t="s">
        <v>19447</v>
      </c>
      <c r="D1173" s="150" t="s">
        <v>19449</v>
      </c>
      <c r="E1173" s="150" t="s">
        <v>19707</v>
      </c>
      <c r="F1173" s="150" t="s">
        <v>20565</v>
      </c>
      <c r="G1173" s="150" t="s">
        <v>20566</v>
      </c>
      <c r="H1173" s="150" t="s">
        <v>22065</v>
      </c>
      <c r="I1173" s="150" t="s">
        <v>22125</v>
      </c>
      <c r="J1173" s="150" t="s">
        <v>4407</v>
      </c>
      <c r="K1173" s="150" t="s">
        <v>22332</v>
      </c>
      <c r="L1173" s="150" t="s">
        <v>22333</v>
      </c>
      <c r="M1173" s="150" t="str" cm="1">
        <f t="array" ref="M1173">LOOKUP(2,1/(C1173:L1173&lt;&gt;""),C1173:L1173)</f>
        <v>Pennisetum clandestinum Leaves Dried Ground</v>
      </c>
      <c r="N1173" s="150" t="s">
        <v>22334</v>
      </c>
      <c r="O1173" s="150"/>
      <c r="P1173" s="150"/>
      <c r="Q1173" s="150"/>
      <c r="R1173" s="150"/>
      <c r="S1173" s="150"/>
      <c r="T1173" s="150"/>
      <c r="U1173" s="150" t="s">
        <v>4407</v>
      </c>
      <c r="V1173" s="150"/>
      <c r="W1173" s="150"/>
      <c r="X1173" s="150"/>
      <c r="Y1173" s="150"/>
      <c r="Z1173" s="150"/>
      <c r="AA1173" s="150"/>
      <c r="AB1173" s="150"/>
      <c r="AC1173" s="150"/>
      <c r="AD1173" t="str">
        <f>IFERROR(IF(COUNTIF(C1173:L1173,"Feed Ingredient")&gt;0,INDEX(ani_diet!U:U,MATCH(M1173,ani_diet!E:E,0)),""),"")</f>
        <v>Pennisetum clandestinum Leaves</v>
      </c>
      <c r="AE1173" s="129" t="str">
        <f>IF(IFERROR(IF(MATCH("Feed Ingredient", AOM[[#This Row],[L1]:[L10]],0)&gt;0, TRUE, FALSE), FALSE)=TRUE,IFERROR(VLOOKUP(M1173, ani_diet!D:D, 1, FALSE), "No Match"),FALSE)</f>
        <v>No Match</v>
      </c>
    </row>
    <row r="1174" spans="1:31" ht="14.5" x14ac:dyDescent="0.35">
      <c r="A1174" s="150"/>
      <c r="B1174" s="150" t="s">
        <v>22335</v>
      </c>
      <c r="C1174" s="150" t="s">
        <v>19447</v>
      </c>
      <c r="D1174" s="150" t="s">
        <v>19449</v>
      </c>
      <c r="E1174" s="150" t="s">
        <v>19707</v>
      </c>
      <c r="F1174" s="150" t="s">
        <v>20565</v>
      </c>
      <c r="G1174" s="150" t="s">
        <v>20566</v>
      </c>
      <c r="H1174" s="150" t="s">
        <v>22065</v>
      </c>
      <c r="I1174" s="150" t="s">
        <v>22125</v>
      </c>
      <c r="J1174" s="150" t="s">
        <v>4407</v>
      </c>
      <c r="K1174" s="150" t="s">
        <v>22336</v>
      </c>
      <c r="L1174" s="150"/>
      <c r="M1174" s="150" t="str" cm="1">
        <f t="array" ref="M1174">LOOKUP(2,1/(C1174:L1174&lt;&gt;""),C1174:L1174)</f>
        <v>Pennisetum clandestinum Ground</v>
      </c>
      <c r="N1174" s="150" t="s">
        <v>22337</v>
      </c>
      <c r="O1174" s="150"/>
      <c r="P1174" s="150"/>
      <c r="Q1174" s="150"/>
      <c r="R1174" s="150"/>
      <c r="S1174" s="150"/>
      <c r="T1174" s="150"/>
      <c r="U1174" s="150" t="s">
        <v>4407</v>
      </c>
      <c r="V1174" s="150"/>
      <c r="W1174" s="150"/>
      <c r="X1174" s="150"/>
      <c r="Y1174" s="150"/>
      <c r="Z1174" s="150"/>
      <c r="AA1174" s="150"/>
      <c r="AB1174" s="150"/>
      <c r="AC1174" s="150"/>
      <c r="AD1174" t="str">
        <f>IFERROR(IF(COUNTIF(C1174:L1174,"Feed Ingredient")&gt;0,INDEX(ani_diet!U:U,MATCH(M1174,ani_diet!E:E,0)),""),"")</f>
        <v>Pennisetum clandestinum</v>
      </c>
      <c r="AE1174" s="129" t="str">
        <f>IF(IFERROR(IF(MATCH("Feed Ingredient", AOM[[#This Row],[L1]:[L10]],0)&gt;0, TRUE, FALSE), FALSE)=TRUE,IFERROR(VLOOKUP(M1174, ani_diet!D:D, 1, FALSE), "No Match"),FALSE)</f>
        <v>No Match</v>
      </c>
    </row>
    <row r="1175" spans="1:31" ht="14.5" x14ac:dyDescent="0.35">
      <c r="A1175" s="150"/>
      <c r="B1175" s="150" t="s">
        <v>22338</v>
      </c>
      <c r="C1175" s="150" t="s">
        <v>19447</v>
      </c>
      <c r="D1175" s="150" t="s">
        <v>19449</v>
      </c>
      <c r="E1175" s="150" t="s">
        <v>19707</v>
      </c>
      <c r="F1175" s="150" t="s">
        <v>20565</v>
      </c>
      <c r="G1175" s="150" t="s">
        <v>20566</v>
      </c>
      <c r="H1175" s="150" t="s">
        <v>22065</v>
      </c>
      <c r="I1175" s="150" t="s">
        <v>22125</v>
      </c>
      <c r="J1175" s="150" t="s">
        <v>4407</v>
      </c>
      <c r="K1175" s="150" t="s">
        <v>22339</v>
      </c>
      <c r="L1175" s="150"/>
      <c r="M1175" s="150" t="str" cm="1">
        <f t="array" ref="M1175">LOOKUP(2,1/(C1175:L1175&lt;&gt;""),C1175:L1175)</f>
        <v>Pennisetum clandestinum Ensiled</v>
      </c>
      <c r="N1175" s="150" t="s">
        <v>22340</v>
      </c>
      <c r="O1175" s="150"/>
      <c r="P1175" s="150"/>
      <c r="Q1175" s="150"/>
      <c r="R1175" s="150"/>
      <c r="S1175" s="150"/>
      <c r="T1175" s="150"/>
      <c r="U1175" s="150" t="s">
        <v>4407</v>
      </c>
      <c r="V1175" s="150"/>
      <c r="W1175" s="150"/>
      <c r="X1175" s="150"/>
      <c r="Y1175" s="150"/>
      <c r="Z1175" s="150"/>
      <c r="AA1175" s="150"/>
      <c r="AB1175" s="150"/>
      <c r="AC1175" s="150"/>
      <c r="AD1175" t="str">
        <f>IFERROR(IF(COUNTIF(C1175:L1175,"Feed Ingredient")&gt;0,INDEX(ani_diet!U:U,MATCH(M1175,ani_diet!E:E,0)),""),"")</f>
        <v>Pennisetum clandestinum</v>
      </c>
      <c r="AE1175" s="129" t="str">
        <f>IF(IFERROR(IF(MATCH("Feed Ingredient", AOM[[#This Row],[L1]:[L10]],0)&gt;0, TRUE, FALSE), FALSE)=TRUE,IFERROR(VLOOKUP(M1175, ani_diet!D:D, 1, FALSE), "No Match"),FALSE)</f>
        <v>No Match</v>
      </c>
    </row>
    <row r="1176" spans="1:31" ht="14.5" x14ac:dyDescent="0.35">
      <c r="A1176" s="150"/>
      <c r="B1176" s="150" t="s">
        <v>22341</v>
      </c>
      <c r="C1176" s="150" t="s">
        <v>19447</v>
      </c>
      <c r="D1176" s="150" t="s">
        <v>19449</v>
      </c>
      <c r="E1176" s="150" t="s">
        <v>19707</v>
      </c>
      <c r="F1176" s="150" t="s">
        <v>20565</v>
      </c>
      <c r="G1176" s="150" t="s">
        <v>20566</v>
      </c>
      <c r="H1176" s="150" t="s">
        <v>22065</v>
      </c>
      <c r="I1176" s="150" t="s">
        <v>22125</v>
      </c>
      <c r="J1176" s="150" t="s">
        <v>4407</v>
      </c>
      <c r="K1176" s="150"/>
      <c r="L1176" s="150"/>
      <c r="M1176" s="150" t="str" cm="1">
        <f t="array" ref="M1176">LOOKUP(2,1/(C1176:L1176&lt;&gt;""),C1176:L1176)</f>
        <v>Pennisetum clandestinum</v>
      </c>
      <c r="N1176" s="150"/>
      <c r="O1176" s="150"/>
      <c r="P1176" s="150"/>
      <c r="Q1176" s="150"/>
      <c r="R1176" s="150"/>
      <c r="S1176" s="150"/>
      <c r="T1176" s="150"/>
      <c r="U1176" s="150" t="s">
        <v>4407</v>
      </c>
      <c r="V1176" s="150"/>
      <c r="W1176" s="150"/>
      <c r="X1176" s="150"/>
      <c r="Y1176" s="150"/>
      <c r="Z1176" s="150"/>
      <c r="AA1176" s="150"/>
      <c r="AB1176" s="150"/>
      <c r="AC1176" s="150"/>
      <c r="AD1176" t="str">
        <f>IFERROR(IF(COUNTIF(C1176:L1176,"Feed Ingredient")&gt;0,INDEX(ani_diet!U:U,MATCH(M1176,ani_diet!E:E,0)),""),"")</f>
        <v>Pennisetum clandestinum</v>
      </c>
      <c r="AE1176" s="129" t="str">
        <f>IF(IFERROR(IF(MATCH("Feed Ingredient", AOM[[#This Row],[L1]:[L10]],0)&gt;0, TRUE, FALSE), FALSE)=TRUE,IFERROR(VLOOKUP(M1176, ani_diet!D:D, 1, FALSE), "No Match"),FALSE)</f>
        <v>Pennisetum clandestinum</v>
      </c>
    </row>
    <row r="1177" spans="1:31" ht="14.5" x14ac:dyDescent="0.35">
      <c r="A1177" s="150"/>
      <c r="B1177" s="150" t="s">
        <v>22342</v>
      </c>
      <c r="C1177" s="150" t="s">
        <v>19447</v>
      </c>
      <c r="D1177" s="150" t="s">
        <v>19449</v>
      </c>
      <c r="E1177" s="150" t="s">
        <v>19707</v>
      </c>
      <c r="F1177" s="150" t="s">
        <v>20565</v>
      </c>
      <c r="G1177" s="150" t="s">
        <v>20566</v>
      </c>
      <c r="H1177" s="150" t="s">
        <v>22065</v>
      </c>
      <c r="I1177" s="150" t="s">
        <v>22125</v>
      </c>
      <c r="J1177" s="150" t="s">
        <v>4407</v>
      </c>
      <c r="K1177" s="150" t="s">
        <v>22332</v>
      </c>
      <c r="L1177" s="150"/>
      <c r="M1177" s="150" t="str" cm="1">
        <f t="array" ref="M1177">LOOKUP(2,1/(C1177:L1177&lt;&gt;""),C1177:L1177)</f>
        <v>Pennisetum clandestinum Leaves</v>
      </c>
      <c r="N1177" s="150"/>
      <c r="O1177" s="150"/>
      <c r="P1177" s="150"/>
      <c r="Q1177" s="150"/>
      <c r="R1177" s="150"/>
      <c r="S1177" s="150"/>
      <c r="T1177" s="150"/>
      <c r="U1177" s="150" t="s">
        <v>4407</v>
      </c>
      <c r="V1177" s="150"/>
      <c r="W1177" s="150"/>
      <c r="X1177" s="150"/>
      <c r="Y1177" s="150"/>
      <c r="Z1177" s="150"/>
      <c r="AA1177" s="150"/>
      <c r="AB1177" s="150"/>
      <c r="AC1177" s="150"/>
      <c r="AD1177" t="str">
        <f>IFERROR(IF(COUNTIF(C1177:L1177,"Feed Ingredient")&gt;0,INDEX(ani_diet!U:U,MATCH(M1177,ani_diet!E:E,0)),""),"")</f>
        <v>Pennisetum clandestinum Leaves</v>
      </c>
      <c r="AE1177" s="129" t="str">
        <f>IF(IFERROR(IF(MATCH("Feed Ingredient", AOM[[#This Row],[L1]:[L10]],0)&gt;0, TRUE, FALSE), FALSE)=TRUE,IFERROR(VLOOKUP(M1177, ani_diet!D:D, 1, FALSE), "No Match"),FALSE)</f>
        <v>Pennisetum clandestinum Leaves</v>
      </c>
    </row>
    <row r="1178" spans="1:31" ht="14.5" x14ac:dyDescent="0.35">
      <c r="A1178" s="150"/>
      <c r="B1178" s="150" t="s">
        <v>22343</v>
      </c>
      <c r="C1178" s="150" t="s">
        <v>19447</v>
      </c>
      <c r="D1178" s="150" t="s">
        <v>19449</v>
      </c>
      <c r="E1178" s="150" t="s">
        <v>19707</v>
      </c>
      <c r="F1178" s="150" t="s">
        <v>20565</v>
      </c>
      <c r="G1178" s="150" t="s">
        <v>20566</v>
      </c>
      <c r="H1178" s="150" t="s">
        <v>22065</v>
      </c>
      <c r="I1178" s="150" t="s">
        <v>22125</v>
      </c>
      <c r="J1178" s="150" t="s">
        <v>22344</v>
      </c>
      <c r="K1178" s="150"/>
      <c r="L1178" s="150"/>
      <c r="M1178" s="150" t="str" cm="1">
        <f t="array" ref="M1178">LOOKUP(2,1/(C1178:L1178&lt;&gt;""),C1178:L1178)</f>
        <v>Pennisetum mezianum</v>
      </c>
      <c r="N1178" s="150"/>
      <c r="O1178" s="150"/>
      <c r="P1178" s="150"/>
      <c r="Q1178" s="150"/>
      <c r="R1178" s="150"/>
      <c r="S1178" s="150"/>
      <c r="T1178" s="150"/>
      <c r="U1178" s="150" t="s">
        <v>22344</v>
      </c>
      <c r="V1178" s="150"/>
      <c r="W1178" s="150"/>
      <c r="X1178" s="150"/>
      <c r="Y1178" s="150"/>
      <c r="Z1178" s="150"/>
      <c r="AA1178" s="150"/>
      <c r="AB1178" s="150"/>
      <c r="AC1178" s="150"/>
      <c r="AD1178" t="str">
        <f>IFERROR(IF(COUNTIF(C1178:L1178,"Feed Ingredient")&gt;0,INDEX(ani_diet!U:U,MATCH(M1178,ani_diet!E:E,0)),""),"")</f>
        <v>Pennisetum mezianum</v>
      </c>
      <c r="AE1178" s="129" t="str">
        <f>IF(IFERROR(IF(MATCH("Feed Ingredient", AOM[[#This Row],[L1]:[L10]],0)&gt;0, TRUE, FALSE), FALSE)=TRUE,IFERROR(VLOOKUP(M1178, ani_diet!D:D, 1, FALSE), "No Match"),FALSE)</f>
        <v>Pennisetum mezianum</v>
      </c>
    </row>
    <row r="1179" spans="1:31" ht="14.5" x14ac:dyDescent="0.35">
      <c r="A1179" s="150"/>
      <c r="B1179" s="150" t="s">
        <v>22345</v>
      </c>
      <c r="C1179" s="150" t="s">
        <v>19447</v>
      </c>
      <c r="D1179" s="150" t="s">
        <v>19449</v>
      </c>
      <c r="E1179" s="150" t="s">
        <v>19707</v>
      </c>
      <c r="F1179" s="150" t="s">
        <v>20565</v>
      </c>
      <c r="G1179" s="150" t="s">
        <v>20566</v>
      </c>
      <c r="H1179" s="150" t="s">
        <v>22065</v>
      </c>
      <c r="I1179" s="150" t="s">
        <v>22125</v>
      </c>
      <c r="J1179" s="150" t="s">
        <v>4354</v>
      </c>
      <c r="K1179" s="150" t="s">
        <v>22346</v>
      </c>
      <c r="L1179" s="150"/>
      <c r="M1179" s="150" t="str" cm="1">
        <f t="array" ref="M1179">LOOKUP(2,1/(C1179:L1179&lt;&gt;""),C1179:L1179)</f>
        <v>Pennisetum pedicellatum Dried</v>
      </c>
      <c r="N1179" s="150" t="s">
        <v>22347</v>
      </c>
      <c r="O1179" s="150"/>
      <c r="P1179" s="150"/>
      <c r="Q1179" s="150"/>
      <c r="R1179" s="150"/>
      <c r="S1179" s="150"/>
      <c r="T1179" s="150"/>
      <c r="U1179" s="150" t="s">
        <v>4354</v>
      </c>
      <c r="V1179" s="150"/>
      <c r="W1179" s="150"/>
      <c r="X1179" s="150"/>
      <c r="Y1179" s="150"/>
      <c r="Z1179" s="150"/>
      <c r="AA1179" s="150"/>
      <c r="AB1179" s="150"/>
      <c r="AC1179" s="150"/>
      <c r="AD1179" t="str">
        <f>IFERROR(IF(COUNTIF(C1179:L1179,"Feed Ingredient")&gt;0,INDEX(ani_diet!U:U,MATCH(M1179,ani_diet!E:E,0)),""),"")</f>
        <v>Pennisetum pedicellatum</v>
      </c>
      <c r="AE1179" s="129" t="str">
        <f>IF(IFERROR(IF(MATCH("Feed Ingredient", AOM[[#This Row],[L1]:[L10]],0)&gt;0, TRUE, FALSE), FALSE)=TRUE,IFERROR(VLOOKUP(M1179, ani_diet!D:D, 1, FALSE), "No Match"),FALSE)</f>
        <v>No Match</v>
      </c>
    </row>
    <row r="1180" spans="1:31" ht="14.5" x14ac:dyDescent="0.35">
      <c r="A1180" s="150"/>
      <c r="B1180" s="150" t="s">
        <v>22348</v>
      </c>
      <c r="C1180" s="150" t="s">
        <v>19447</v>
      </c>
      <c r="D1180" s="150" t="s">
        <v>19449</v>
      </c>
      <c r="E1180" s="150" t="s">
        <v>19707</v>
      </c>
      <c r="F1180" s="150" t="s">
        <v>20565</v>
      </c>
      <c r="G1180" s="150" t="s">
        <v>20566</v>
      </c>
      <c r="H1180" s="150" t="s">
        <v>22065</v>
      </c>
      <c r="I1180" s="150" t="s">
        <v>22125</v>
      </c>
      <c r="J1180" s="150" t="s">
        <v>4354</v>
      </c>
      <c r="K1180" s="150" t="s">
        <v>22349</v>
      </c>
      <c r="L1180" s="150"/>
      <c r="M1180" s="150" t="str" cm="1">
        <f t="array" ref="M1180">LOOKUP(2,1/(C1180:L1180&lt;&gt;""),C1180:L1180)</f>
        <v>Pennisetum pedicellatum Dried Ground</v>
      </c>
      <c r="N1180" s="150" t="s">
        <v>22350</v>
      </c>
      <c r="O1180" s="150"/>
      <c r="P1180" s="150"/>
      <c r="Q1180" s="150"/>
      <c r="R1180" s="150"/>
      <c r="S1180" s="150"/>
      <c r="T1180" s="150"/>
      <c r="U1180" s="150" t="s">
        <v>4354</v>
      </c>
      <c r="V1180" s="150"/>
      <c r="W1180" s="150"/>
      <c r="X1180" s="150"/>
      <c r="Y1180" s="150"/>
      <c r="Z1180" s="150"/>
      <c r="AA1180" s="150"/>
      <c r="AB1180" s="150"/>
      <c r="AC1180" s="150"/>
      <c r="AD1180" t="str">
        <f>IFERROR(IF(COUNTIF(C1180:L1180,"Feed Ingredient")&gt;0,INDEX(ani_diet!U:U,MATCH(M1180,ani_diet!E:E,0)),""),"")</f>
        <v/>
      </c>
      <c r="AE1180" s="129" t="str">
        <f>IF(IFERROR(IF(MATCH("Feed Ingredient", AOM[[#This Row],[L1]:[L10]],0)&gt;0, TRUE, FALSE), FALSE)=TRUE,IFERROR(VLOOKUP(M1180, ani_diet!D:D, 1, FALSE), "No Match"),FALSE)</f>
        <v>No Match</v>
      </c>
    </row>
    <row r="1181" spans="1:31" ht="14.5" x14ac:dyDescent="0.35">
      <c r="A1181" s="150"/>
      <c r="B1181" s="150" t="s">
        <v>22351</v>
      </c>
      <c r="C1181" s="150" t="s">
        <v>19447</v>
      </c>
      <c r="D1181" s="150" t="s">
        <v>19449</v>
      </c>
      <c r="E1181" s="150" t="s">
        <v>19707</v>
      </c>
      <c r="F1181" s="150" t="s">
        <v>20565</v>
      </c>
      <c r="G1181" s="150" t="s">
        <v>20566</v>
      </c>
      <c r="H1181" s="150" t="s">
        <v>22065</v>
      </c>
      <c r="I1181" s="150" t="s">
        <v>22125</v>
      </c>
      <c r="J1181" s="150" t="s">
        <v>4354</v>
      </c>
      <c r="K1181" s="150"/>
      <c r="L1181" s="150"/>
      <c r="M1181" s="150" t="str" cm="1">
        <f t="array" ref="M1181">LOOKUP(2,1/(C1181:L1181&lt;&gt;""),C1181:L1181)</f>
        <v>Pennisetum pedicellatum</v>
      </c>
      <c r="N1181" s="150"/>
      <c r="O1181" s="150"/>
      <c r="P1181" s="150"/>
      <c r="Q1181" s="150"/>
      <c r="R1181" s="150"/>
      <c r="S1181" s="150"/>
      <c r="T1181" s="150"/>
      <c r="U1181" s="150" t="s">
        <v>4354</v>
      </c>
      <c r="V1181" s="150"/>
      <c r="W1181" s="150"/>
      <c r="X1181" s="150"/>
      <c r="Y1181" s="150"/>
      <c r="Z1181" s="150"/>
      <c r="AA1181" s="150"/>
      <c r="AB1181" s="150"/>
      <c r="AC1181" s="150"/>
      <c r="AD1181" t="str">
        <f>IFERROR(IF(COUNTIF(C1181:L1181,"Feed Ingredient")&gt;0,INDEX(ani_diet!U:U,MATCH(M1181,ani_diet!E:E,0)),""),"")</f>
        <v>Pennisetum pedicellatum</v>
      </c>
      <c r="AE1181" s="129" t="str">
        <f>IF(IFERROR(IF(MATCH("Feed Ingredient", AOM[[#This Row],[L1]:[L10]],0)&gt;0, TRUE, FALSE), FALSE)=TRUE,IFERROR(VLOOKUP(M1181, ani_diet!D:D, 1, FALSE), "No Match"),FALSE)</f>
        <v>Pennisetum pedicellatum</v>
      </c>
    </row>
    <row r="1182" spans="1:31" ht="14.5" x14ac:dyDescent="0.35">
      <c r="A1182" s="150"/>
      <c r="B1182" s="150" t="s">
        <v>22352</v>
      </c>
      <c r="C1182" s="150" t="s">
        <v>19447</v>
      </c>
      <c r="D1182" s="150" t="s">
        <v>19449</v>
      </c>
      <c r="E1182" s="150" t="s">
        <v>19707</v>
      </c>
      <c r="F1182" s="150" t="s">
        <v>20565</v>
      </c>
      <c r="G1182" s="150" t="s">
        <v>20566</v>
      </c>
      <c r="H1182" s="150" t="s">
        <v>22065</v>
      </c>
      <c r="I1182" s="150" t="s">
        <v>22125</v>
      </c>
      <c r="J1182" s="150" t="s">
        <v>22353</v>
      </c>
      <c r="K1182" s="150"/>
      <c r="L1182" s="150"/>
      <c r="M1182" s="150" t="str" cm="1">
        <f t="array" ref="M1182">LOOKUP(2,1/(C1182:L1182&lt;&gt;""),C1182:L1182)</f>
        <v>Pennisetum petiolar</v>
      </c>
      <c r="N1182" s="150"/>
      <c r="O1182" s="150"/>
      <c r="P1182" s="150"/>
      <c r="Q1182" s="150"/>
      <c r="R1182" s="150"/>
      <c r="S1182" s="150"/>
      <c r="T1182" s="150"/>
      <c r="U1182" s="150" t="s">
        <v>22353</v>
      </c>
      <c r="V1182" s="150"/>
      <c r="W1182" s="150"/>
      <c r="X1182" s="150"/>
      <c r="Y1182" s="150"/>
      <c r="Z1182" s="150"/>
      <c r="AA1182" s="150"/>
      <c r="AB1182" s="150"/>
      <c r="AC1182" s="150"/>
      <c r="AD1182" t="str">
        <f>IFERROR(IF(COUNTIF(C1182:L1182,"Feed Ingredient")&gt;0,INDEX(ani_diet!U:U,MATCH(M1182,ani_diet!E:E,0)),""),"")</f>
        <v>Pennisetum petiolar</v>
      </c>
      <c r="AE1182" s="129" t="str">
        <f>IF(IFERROR(IF(MATCH("Feed Ingredient", AOM[[#This Row],[L1]:[L10]],0)&gt;0, TRUE, FALSE), FALSE)=TRUE,IFERROR(VLOOKUP(M1182, ani_diet!D:D, 1, FALSE), "No Match"),FALSE)</f>
        <v>Pennisetum petiolar</v>
      </c>
    </row>
    <row r="1183" spans="1:31" ht="14.5" x14ac:dyDescent="0.35">
      <c r="A1183" s="150" t="s">
        <v>1485</v>
      </c>
      <c r="B1183" s="150" t="s">
        <v>22354</v>
      </c>
      <c r="C1183" s="150" t="s">
        <v>19447</v>
      </c>
      <c r="D1183" s="150" t="s">
        <v>19449</v>
      </c>
      <c r="E1183" s="150" t="s">
        <v>19707</v>
      </c>
      <c r="F1183" s="150" t="s">
        <v>20565</v>
      </c>
      <c r="G1183" s="150" t="s">
        <v>20566</v>
      </c>
      <c r="H1183" s="150" t="s">
        <v>22065</v>
      </c>
      <c r="I1183" s="150" t="s">
        <v>22125</v>
      </c>
      <c r="J1183" s="150" t="s">
        <v>4416</v>
      </c>
      <c r="K1183" s="150" t="s">
        <v>1485</v>
      </c>
      <c r="L1183" s="150"/>
      <c r="M1183" s="150" t="str" cm="1">
        <f t="array" ref="M1183">LOOKUP(2,1/(C1183:L1183&lt;&gt;""),C1183:L1183)</f>
        <v>Pennisetum purpureum</v>
      </c>
      <c r="N1183" s="150" t="s">
        <v>22355</v>
      </c>
      <c r="O1183" s="150" t="s">
        <v>1485</v>
      </c>
      <c r="P1183" s="150" t="s">
        <v>1485</v>
      </c>
      <c r="Q1183" s="150" t="s">
        <v>1485</v>
      </c>
      <c r="R1183" s="150" t="s">
        <v>1485</v>
      </c>
      <c r="S1183" s="150" t="s">
        <v>22356</v>
      </c>
      <c r="T1183" s="150" t="s">
        <v>1485</v>
      </c>
      <c r="U1183" s="150" t="s">
        <v>4416</v>
      </c>
      <c r="V1183" s="150" t="s">
        <v>22357</v>
      </c>
      <c r="W1183" s="150" t="s">
        <v>1485</v>
      </c>
      <c r="X1183" s="150" t="s">
        <v>1485</v>
      </c>
      <c r="Y1183" s="150" t="s">
        <v>1485</v>
      </c>
      <c r="Z1183" s="150" t="s">
        <v>1485</v>
      </c>
      <c r="AA1183" s="150" t="s">
        <v>1485</v>
      </c>
      <c r="AB1183" s="150" t="s">
        <v>22358</v>
      </c>
      <c r="AC1183" s="150" t="s">
        <v>18768</v>
      </c>
      <c r="AD1183" t="str">
        <f>IFERROR(IF(COUNTIF(C1183:L1183,"Feed Ingredient")&gt;0,INDEX(ani_diet!U:U,MATCH(M1183,ani_diet!E:E,0)),""),"")</f>
        <v>Pennisetum purpureum</v>
      </c>
      <c r="AE1183" s="129" t="str">
        <f>IF(IFERROR(IF(MATCH("Feed Ingredient", AOM[[#This Row],[L1]:[L10]],0)&gt;0, TRUE, FALSE), FALSE)=TRUE,IFERROR(VLOOKUP(M1183, ani_diet!D:D, 1, FALSE), "No Match"),FALSE)</f>
        <v>Pennisetum purpureum</v>
      </c>
    </row>
    <row r="1184" spans="1:31" ht="14.5" x14ac:dyDescent="0.35">
      <c r="A1184" s="150"/>
      <c r="B1184" s="150" t="s">
        <v>22359</v>
      </c>
      <c r="C1184" s="150" t="s">
        <v>19447</v>
      </c>
      <c r="D1184" s="150" t="s">
        <v>19449</v>
      </c>
      <c r="E1184" s="150" t="s">
        <v>19707</v>
      </c>
      <c r="F1184" s="150" t="s">
        <v>20565</v>
      </c>
      <c r="G1184" s="150" t="s">
        <v>20566</v>
      </c>
      <c r="H1184" s="150" t="s">
        <v>22065</v>
      </c>
      <c r="I1184" s="150" t="s">
        <v>22125</v>
      </c>
      <c r="J1184" s="150" t="s">
        <v>4416</v>
      </c>
      <c r="K1184" s="150" t="s">
        <v>22360</v>
      </c>
      <c r="L1184" s="150"/>
      <c r="M1184" s="150" t="str" cm="1">
        <f t="array" ref="M1184">LOOKUP(2,1/(C1184:L1184&lt;&gt;""),C1184:L1184)</f>
        <v>Pennisetum purpureum Dried</v>
      </c>
      <c r="N1184" s="150" t="s">
        <v>22361</v>
      </c>
      <c r="O1184" s="150"/>
      <c r="P1184" s="150"/>
      <c r="Q1184" s="150"/>
      <c r="R1184" s="150"/>
      <c r="S1184" s="150"/>
      <c r="T1184" s="150"/>
      <c r="U1184" s="150" t="s">
        <v>4416</v>
      </c>
      <c r="V1184" s="150"/>
      <c r="W1184" s="150"/>
      <c r="X1184" s="150"/>
      <c r="Y1184" s="150"/>
      <c r="Z1184" s="150"/>
      <c r="AA1184" s="150"/>
      <c r="AB1184" s="150"/>
      <c r="AC1184" s="150"/>
      <c r="AD1184" t="str">
        <f>IFERROR(IF(COUNTIF(C1184:L1184,"Feed Ingredient")&gt;0,INDEX(ani_diet!U:U,MATCH(M1184,ani_diet!E:E,0)),""),"")</f>
        <v>Pennisetum purpureum</v>
      </c>
      <c r="AE1184" s="129" t="str">
        <f>IF(IFERROR(IF(MATCH("Feed Ingredient", AOM[[#This Row],[L1]:[L10]],0)&gt;0, TRUE, FALSE), FALSE)=TRUE,IFERROR(VLOOKUP(M1184, ani_diet!D:D, 1, FALSE), "No Match"),FALSE)</f>
        <v>No Match</v>
      </c>
    </row>
    <row r="1185" spans="1:31" ht="14.5" x14ac:dyDescent="0.35">
      <c r="A1185" s="150"/>
      <c r="B1185" s="150" t="s">
        <v>22362</v>
      </c>
      <c r="C1185" s="150" t="s">
        <v>19447</v>
      </c>
      <c r="D1185" s="150" t="s">
        <v>19449</v>
      </c>
      <c r="E1185" s="150" t="s">
        <v>19707</v>
      </c>
      <c r="F1185" s="150" t="s">
        <v>20565</v>
      </c>
      <c r="G1185" s="150" t="s">
        <v>20566</v>
      </c>
      <c r="H1185" s="150" t="s">
        <v>22065</v>
      </c>
      <c r="I1185" s="150" t="s">
        <v>22125</v>
      </c>
      <c r="J1185" s="150" t="s">
        <v>4416</v>
      </c>
      <c r="K1185" s="150" t="s">
        <v>22363</v>
      </c>
      <c r="L1185" s="150"/>
      <c r="M1185" s="150" t="str" cm="1">
        <f t="array" ref="M1185">LOOKUP(2,1/(C1185:L1185&lt;&gt;""),C1185:L1185)</f>
        <v>Pennisetum purpureum Dried Ground</v>
      </c>
      <c r="N1185" s="150" t="s">
        <v>22364</v>
      </c>
      <c r="O1185" s="150"/>
      <c r="P1185" s="150"/>
      <c r="Q1185" s="150"/>
      <c r="R1185" s="150"/>
      <c r="S1185" s="150"/>
      <c r="T1185" s="150"/>
      <c r="U1185" s="150" t="s">
        <v>4416</v>
      </c>
      <c r="V1185" s="150"/>
      <c r="W1185" s="150"/>
      <c r="X1185" s="150"/>
      <c r="Y1185" s="150"/>
      <c r="Z1185" s="150"/>
      <c r="AA1185" s="150"/>
      <c r="AB1185" s="150"/>
      <c r="AC1185" s="150"/>
      <c r="AD1185" t="str">
        <f>IFERROR(IF(COUNTIF(C1185:L1185,"Feed Ingredient")&gt;0,INDEX(ani_diet!U:U,MATCH(M1185,ani_diet!E:E,0)),""),"")</f>
        <v>Pennisetum purpureum</v>
      </c>
      <c r="AE1185" s="129" t="str">
        <f>IF(IFERROR(IF(MATCH("Feed Ingredient", AOM[[#This Row],[L1]:[L10]],0)&gt;0, TRUE, FALSE), FALSE)=TRUE,IFERROR(VLOOKUP(M1185, ani_diet!D:D, 1, FALSE), "No Match"),FALSE)</f>
        <v>No Match</v>
      </c>
    </row>
    <row r="1186" spans="1:31" ht="14.5" x14ac:dyDescent="0.35">
      <c r="A1186" s="150"/>
      <c r="B1186" s="150" t="s">
        <v>22365</v>
      </c>
      <c r="C1186" s="150" t="s">
        <v>19447</v>
      </c>
      <c r="D1186" s="150" t="s">
        <v>19449</v>
      </c>
      <c r="E1186" s="150" t="s">
        <v>19707</v>
      </c>
      <c r="F1186" s="150" t="s">
        <v>20565</v>
      </c>
      <c r="G1186" s="150" t="s">
        <v>20566</v>
      </c>
      <c r="H1186" s="150" t="s">
        <v>22065</v>
      </c>
      <c r="I1186" s="150" t="s">
        <v>22125</v>
      </c>
      <c r="J1186" s="150" t="s">
        <v>4416</v>
      </c>
      <c r="K1186" s="150" t="s">
        <v>22366</v>
      </c>
      <c r="L1186" s="150"/>
      <c r="M1186" s="150" t="str" cm="1">
        <f t="array" ref="M1186">LOOKUP(2,1/(C1186:L1186&lt;&gt;""),C1186:L1186)</f>
        <v>Pennisetum purpureum Ground</v>
      </c>
      <c r="N1186" s="150" t="s">
        <v>22367</v>
      </c>
      <c r="O1186" s="150"/>
      <c r="P1186" s="150"/>
      <c r="Q1186" s="150"/>
      <c r="R1186" s="150"/>
      <c r="S1186" s="150"/>
      <c r="T1186" s="150"/>
      <c r="U1186" s="150" t="s">
        <v>4416</v>
      </c>
      <c r="V1186" s="150"/>
      <c r="W1186" s="150"/>
      <c r="X1186" s="150"/>
      <c r="Y1186" s="150"/>
      <c r="Z1186" s="150"/>
      <c r="AA1186" s="150"/>
      <c r="AB1186" s="150"/>
      <c r="AC1186" s="150"/>
      <c r="AD1186" t="str">
        <f>IFERROR(IF(COUNTIF(C1186:L1186,"Feed Ingredient")&gt;0,INDEX(ani_diet!U:U,MATCH(M1186,ani_diet!E:E,0)),""),"")</f>
        <v>Pennisetum purpureum</v>
      </c>
      <c r="AE1186" s="129" t="str">
        <f>IF(IFERROR(IF(MATCH("Feed Ingredient", AOM[[#This Row],[L1]:[L10]],0)&gt;0, TRUE, FALSE), FALSE)=TRUE,IFERROR(VLOOKUP(M1186, ani_diet!D:D, 1, FALSE), "No Match"),FALSE)</f>
        <v>No Match</v>
      </c>
    </row>
    <row r="1187" spans="1:31" ht="14.5" x14ac:dyDescent="0.35">
      <c r="A1187" s="150"/>
      <c r="B1187" s="150" t="s">
        <v>22368</v>
      </c>
      <c r="C1187" s="150" t="s">
        <v>19447</v>
      </c>
      <c r="D1187" s="150" t="s">
        <v>19449</v>
      </c>
      <c r="E1187" s="150" t="s">
        <v>19707</v>
      </c>
      <c r="F1187" s="150" t="s">
        <v>20565</v>
      </c>
      <c r="G1187" s="150" t="s">
        <v>20566</v>
      </c>
      <c r="H1187" s="150" t="s">
        <v>22065</v>
      </c>
      <c r="I1187" s="150" t="s">
        <v>22125</v>
      </c>
      <c r="J1187" s="150" t="s">
        <v>22369</v>
      </c>
      <c r="K1187" s="150"/>
      <c r="L1187" s="150"/>
      <c r="M1187" s="150" t="str" cm="1">
        <f t="array" ref="M1187">LOOKUP(2,1/(C1187:L1187&lt;&gt;""),C1187:L1187)</f>
        <v>Pennisetum villosum</v>
      </c>
      <c r="N1187" s="150"/>
      <c r="O1187" s="150"/>
      <c r="P1187" s="150"/>
      <c r="Q1187" s="150"/>
      <c r="R1187" s="150"/>
      <c r="S1187" s="150"/>
      <c r="T1187" s="150"/>
      <c r="U1187" s="150" t="s">
        <v>22369</v>
      </c>
      <c r="V1187" s="150"/>
      <c r="W1187" s="150"/>
      <c r="X1187" s="150"/>
      <c r="Y1187" s="150"/>
      <c r="Z1187" s="150"/>
      <c r="AA1187" s="150"/>
      <c r="AB1187" s="150"/>
      <c r="AC1187" s="150"/>
      <c r="AD1187" t="str">
        <f>IFERROR(IF(COUNTIF(C1187:L1187,"Feed Ingredient")&gt;0,INDEX(ani_diet!U:U,MATCH(M1187,ani_diet!E:E,0)),""),"")</f>
        <v>Pennisetum villosum</v>
      </c>
      <c r="AE1187" s="129" t="str">
        <f>IF(IFERROR(IF(MATCH("Feed Ingredient", AOM[[#This Row],[L1]:[L10]],0)&gt;0, TRUE, FALSE), FALSE)=TRUE,IFERROR(VLOOKUP(M1187, ani_diet!D:D, 1, FALSE), "No Match"),FALSE)</f>
        <v>Pennisetum villosum</v>
      </c>
    </row>
    <row r="1188" spans="1:31" ht="14.5" x14ac:dyDescent="0.35">
      <c r="A1188" s="150"/>
      <c r="B1188" s="150" t="s">
        <v>22370</v>
      </c>
      <c r="C1188" s="150" t="s">
        <v>19447</v>
      </c>
      <c r="D1188" s="150" t="s">
        <v>19449</v>
      </c>
      <c r="E1188" s="150" t="s">
        <v>19707</v>
      </c>
      <c r="F1188" s="150" t="s">
        <v>20565</v>
      </c>
      <c r="G1188" s="150" t="s">
        <v>20566</v>
      </c>
      <c r="H1188" s="150" t="s">
        <v>22065</v>
      </c>
      <c r="I1188" s="150" t="s">
        <v>22125</v>
      </c>
      <c r="J1188" s="150" t="s">
        <v>22371</v>
      </c>
      <c r="K1188" s="150"/>
      <c r="L1188" s="150"/>
      <c r="M1188" s="150" t="str" cm="1">
        <f t="array" ref="M1188">LOOKUP(2,1/(C1188:L1188&lt;&gt;""),C1188:L1188)</f>
        <v>Phalaris aquatica</v>
      </c>
      <c r="N1188" s="150"/>
      <c r="O1188" s="150"/>
      <c r="P1188" s="150"/>
      <c r="Q1188" s="150"/>
      <c r="R1188" s="150"/>
      <c r="S1188" s="150"/>
      <c r="T1188" s="150"/>
      <c r="U1188" s="150" t="s">
        <v>22371</v>
      </c>
      <c r="V1188" s="150"/>
      <c r="W1188" s="150"/>
      <c r="X1188" s="150"/>
      <c r="Y1188" s="150"/>
      <c r="Z1188" s="150"/>
      <c r="AA1188" s="150"/>
      <c r="AB1188" s="150"/>
      <c r="AC1188" s="150"/>
      <c r="AD1188" t="str">
        <f>IFERROR(IF(COUNTIF(C1188:L1188,"Feed Ingredient")&gt;0,INDEX(ani_diet!U:U,MATCH(M1188,ani_diet!E:E,0)),""),"")</f>
        <v>Phalaris aquatica</v>
      </c>
      <c r="AE1188" s="129" t="str">
        <f>IF(IFERROR(IF(MATCH("Feed Ingredient", AOM[[#This Row],[L1]:[L10]],0)&gt;0, TRUE, FALSE), FALSE)=TRUE,IFERROR(VLOOKUP(M1188, ani_diet!D:D, 1, FALSE), "No Match"),FALSE)</f>
        <v>Phalaris aquatica</v>
      </c>
    </row>
    <row r="1189" spans="1:31" ht="14.5" x14ac:dyDescent="0.35">
      <c r="A1189" s="150"/>
      <c r="B1189" s="150" t="s">
        <v>22372</v>
      </c>
      <c r="C1189" s="150" t="s">
        <v>19447</v>
      </c>
      <c r="D1189" s="150" t="s">
        <v>19449</v>
      </c>
      <c r="E1189" s="150" t="s">
        <v>19707</v>
      </c>
      <c r="F1189" s="150" t="s">
        <v>20565</v>
      </c>
      <c r="G1189" s="150" t="s">
        <v>20566</v>
      </c>
      <c r="H1189" s="150" t="s">
        <v>22065</v>
      </c>
      <c r="I1189" s="150" t="s">
        <v>22125</v>
      </c>
      <c r="J1189" s="150" t="s">
        <v>22373</v>
      </c>
      <c r="K1189" s="150"/>
      <c r="L1189" s="150"/>
      <c r="M1189" s="150" t="str" cm="1">
        <f t="array" ref="M1189">LOOKUP(2,1/(C1189:L1189&lt;&gt;""),C1189:L1189)</f>
        <v>Plantago albicans</v>
      </c>
      <c r="N1189" s="150"/>
      <c r="O1189" s="150"/>
      <c r="P1189" s="150"/>
      <c r="Q1189" s="150"/>
      <c r="R1189" s="150"/>
      <c r="S1189" s="150"/>
      <c r="T1189" s="150"/>
      <c r="U1189" s="150" t="s">
        <v>22373</v>
      </c>
      <c r="V1189" s="150"/>
      <c r="W1189" s="150"/>
      <c r="X1189" s="150"/>
      <c r="Y1189" s="150"/>
      <c r="Z1189" s="150"/>
      <c r="AA1189" s="150"/>
      <c r="AB1189" s="150"/>
      <c r="AC1189" s="150"/>
      <c r="AD1189" t="str">
        <f>IFERROR(IF(COUNTIF(C1189:L1189,"Feed Ingredient")&gt;0,INDEX(ani_diet!U:U,MATCH(M1189,ani_diet!E:E,0)),""),"")</f>
        <v>Plantago albicans</v>
      </c>
      <c r="AE1189" s="129" t="str">
        <f>IF(IFERROR(IF(MATCH("Feed Ingredient", AOM[[#This Row],[L1]:[L10]],0)&gt;0, TRUE, FALSE), FALSE)=TRUE,IFERROR(VLOOKUP(M1189, ani_diet!D:D, 1, FALSE), "No Match"),FALSE)</f>
        <v>Plantago albicans</v>
      </c>
    </row>
    <row r="1190" spans="1:31" ht="14.5" x14ac:dyDescent="0.35">
      <c r="A1190" s="150"/>
      <c r="B1190" s="150" t="s">
        <v>22374</v>
      </c>
      <c r="C1190" s="150" t="s">
        <v>19447</v>
      </c>
      <c r="D1190" s="150" t="s">
        <v>19449</v>
      </c>
      <c r="E1190" s="150" t="s">
        <v>19707</v>
      </c>
      <c r="F1190" s="150" t="s">
        <v>20565</v>
      </c>
      <c r="G1190" s="150" t="s">
        <v>20566</v>
      </c>
      <c r="H1190" s="150" t="s">
        <v>22065</v>
      </c>
      <c r="I1190" s="150" t="s">
        <v>22125</v>
      </c>
      <c r="J1190" s="150" t="s">
        <v>22375</v>
      </c>
      <c r="K1190" s="150"/>
      <c r="L1190" s="150"/>
      <c r="M1190" s="150" t="str" cm="1">
        <f t="array" ref="M1190">LOOKUP(2,1/(C1190:L1190&lt;&gt;""),C1190:L1190)</f>
        <v>Poaceae</v>
      </c>
      <c r="N1190" s="150"/>
      <c r="O1190" s="150"/>
      <c r="P1190" s="150"/>
      <c r="Q1190" s="150"/>
      <c r="R1190" s="150"/>
      <c r="S1190" s="150"/>
      <c r="T1190" s="150"/>
      <c r="U1190" s="150" t="s">
        <v>22375</v>
      </c>
      <c r="V1190" s="150"/>
      <c r="W1190" s="150"/>
      <c r="X1190" s="150"/>
      <c r="Y1190" s="150"/>
      <c r="Z1190" s="150"/>
      <c r="AA1190" s="150"/>
      <c r="AB1190" s="150"/>
      <c r="AC1190" s="150"/>
      <c r="AD1190" t="str">
        <f>IFERROR(IF(COUNTIF(C1190:L1190,"Feed Ingredient")&gt;0,INDEX(ani_diet!U:U,MATCH(M1190,ani_diet!E:E,0)),""),"")</f>
        <v>Poaceae</v>
      </c>
      <c r="AE1190" s="129" t="str">
        <f>IF(IFERROR(IF(MATCH("Feed Ingredient", AOM[[#This Row],[L1]:[L10]],0)&gt;0, TRUE, FALSE), FALSE)=TRUE,IFERROR(VLOOKUP(M1190, ani_diet!D:D, 1, FALSE), "No Match"),FALSE)</f>
        <v>Poaceae</v>
      </c>
    </row>
    <row r="1191" spans="1:31" ht="14.5" x14ac:dyDescent="0.35">
      <c r="A1191" s="150"/>
      <c r="B1191" s="150" t="s">
        <v>22376</v>
      </c>
      <c r="C1191" s="150" t="s">
        <v>19447</v>
      </c>
      <c r="D1191" s="150" t="s">
        <v>19449</v>
      </c>
      <c r="E1191" s="150" t="s">
        <v>19707</v>
      </c>
      <c r="F1191" s="150" t="s">
        <v>20565</v>
      </c>
      <c r="G1191" s="150" t="s">
        <v>20566</v>
      </c>
      <c r="H1191" s="150" t="s">
        <v>22065</v>
      </c>
      <c r="I1191" s="150" t="s">
        <v>22125</v>
      </c>
      <c r="J1191" s="150" t="s">
        <v>4464</v>
      </c>
      <c r="K1191" s="150"/>
      <c r="L1191" s="150"/>
      <c r="M1191" s="150" t="str" cm="1">
        <f t="array" ref="M1191">LOOKUP(2,1/(C1191:L1191&lt;&gt;""),C1191:L1191)</f>
        <v>Pogonarthria squarrosa</v>
      </c>
      <c r="N1191" s="150"/>
      <c r="O1191" s="150"/>
      <c r="P1191" s="150"/>
      <c r="Q1191" s="150"/>
      <c r="R1191" s="150"/>
      <c r="S1191" s="150"/>
      <c r="T1191" s="150"/>
      <c r="U1191" s="150" t="s">
        <v>4464</v>
      </c>
      <c r="V1191" s="150"/>
      <c r="W1191" s="150"/>
      <c r="X1191" s="150"/>
      <c r="Y1191" s="150"/>
      <c r="Z1191" s="150"/>
      <c r="AA1191" s="150"/>
      <c r="AB1191" s="150"/>
      <c r="AC1191" s="150"/>
      <c r="AD1191" t="str">
        <f>IFERROR(IF(COUNTIF(C1191:L1191,"Feed Ingredient")&gt;0,INDEX(ani_diet!U:U,MATCH(M1191,ani_diet!E:E,0)),""),"")</f>
        <v>Pogonarthria squarrosa</v>
      </c>
      <c r="AE1191" s="129" t="str">
        <f>IF(IFERROR(IF(MATCH("Feed Ingredient", AOM[[#This Row],[L1]:[L10]],0)&gt;0, TRUE, FALSE), FALSE)=TRUE,IFERROR(VLOOKUP(M1191, ani_diet!D:D, 1, FALSE), "No Match"),FALSE)</f>
        <v>Pogonarthria squarrosa</v>
      </c>
    </row>
    <row r="1192" spans="1:31" ht="14.5" x14ac:dyDescent="0.35">
      <c r="A1192" s="150"/>
      <c r="B1192" s="150" t="s">
        <v>22377</v>
      </c>
      <c r="C1192" s="150" t="s">
        <v>19447</v>
      </c>
      <c r="D1192" s="150" t="s">
        <v>19449</v>
      </c>
      <c r="E1192" s="150" t="s">
        <v>19707</v>
      </c>
      <c r="F1192" s="150" t="s">
        <v>20565</v>
      </c>
      <c r="G1192" s="150" t="s">
        <v>20566</v>
      </c>
      <c r="H1192" s="150" t="s">
        <v>22065</v>
      </c>
      <c r="I1192" s="150" t="s">
        <v>22125</v>
      </c>
      <c r="J1192" s="150" t="s">
        <v>22378</v>
      </c>
      <c r="K1192" s="150"/>
      <c r="L1192" s="150"/>
      <c r="M1192" s="150" t="str" cm="1">
        <f t="array" ref="M1192">LOOKUP(2,1/(C1192:L1192&lt;&gt;""),C1192:L1192)</f>
        <v>Rottboellia cochinchinensis</v>
      </c>
      <c r="N1192" s="150" t="s">
        <v>22379</v>
      </c>
      <c r="O1192" s="150"/>
      <c r="P1192" s="150"/>
      <c r="Q1192" s="150"/>
      <c r="R1192" s="150"/>
      <c r="S1192" s="150"/>
      <c r="T1192" s="150"/>
      <c r="U1192" s="150" t="s">
        <v>22378</v>
      </c>
      <c r="V1192" s="150"/>
      <c r="W1192" s="150"/>
      <c r="X1192" s="150"/>
      <c r="Y1192" s="150"/>
      <c r="Z1192" s="150"/>
      <c r="AA1192" s="150"/>
      <c r="AB1192" s="150"/>
      <c r="AC1192" s="150"/>
      <c r="AD1192" t="str">
        <f>IFERROR(IF(COUNTIF(C1192:L1192,"Feed Ingredient")&gt;0,INDEX(ani_diet!U:U,MATCH(M1192,ani_diet!E:E,0)),""),"")</f>
        <v>Rottboellia cochinchinensis</v>
      </c>
      <c r="AE1192" s="129" t="str">
        <f>IF(IFERROR(IF(MATCH("Feed Ingredient", AOM[[#This Row],[L1]:[L10]],0)&gt;0, TRUE, FALSE), FALSE)=TRUE,IFERROR(VLOOKUP(M1192, ani_diet!D:D, 1, FALSE), "No Match"),FALSE)</f>
        <v>Rottboellia cochinchinensis</v>
      </c>
    </row>
    <row r="1193" spans="1:31" ht="14.5" x14ac:dyDescent="0.35">
      <c r="A1193" s="150"/>
      <c r="B1193" s="150" t="s">
        <v>22380</v>
      </c>
      <c r="C1193" s="150" t="s">
        <v>19447</v>
      </c>
      <c r="D1193" s="150" t="s">
        <v>19449</v>
      </c>
      <c r="E1193" s="150" t="s">
        <v>19707</v>
      </c>
      <c r="F1193" s="150" t="s">
        <v>20565</v>
      </c>
      <c r="G1193" s="150" t="s">
        <v>20566</v>
      </c>
      <c r="H1193" s="150" t="s">
        <v>22065</v>
      </c>
      <c r="I1193" s="150" t="s">
        <v>22125</v>
      </c>
      <c r="J1193" s="150" t="s">
        <v>22381</v>
      </c>
      <c r="K1193" s="150" t="s">
        <v>22382</v>
      </c>
      <c r="L1193" s="150"/>
      <c r="M1193" s="150" t="str" cm="1">
        <f t="array" ref="M1193">LOOKUP(2,1/(C1193:L1193&lt;&gt;""),C1193:L1193)</f>
        <v>Schizachyrium exile Urea Treated</v>
      </c>
      <c r="N1193" s="150"/>
      <c r="O1193" s="150"/>
      <c r="P1193" s="150"/>
      <c r="Q1193" s="150"/>
      <c r="R1193" s="150"/>
      <c r="S1193" s="150"/>
      <c r="T1193" s="150"/>
      <c r="U1193" s="150" t="s">
        <v>22381</v>
      </c>
      <c r="V1193" s="150"/>
      <c r="W1193" s="150"/>
      <c r="X1193" s="150"/>
      <c r="Y1193" s="150"/>
      <c r="Z1193" s="150"/>
      <c r="AA1193" s="150"/>
      <c r="AB1193" s="150"/>
      <c r="AC1193" s="150"/>
      <c r="AD1193" t="str">
        <f>IFERROR(IF(COUNTIF(C1193:L1193,"Feed Ingredient")&gt;0,INDEX(ani_diet!U:U,MATCH(M1193,ani_diet!E:E,0)),""),"")</f>
        <v>Schizachyrium exile</v>
      </c>
      <c r="AE1193" s="129" t="str">
        <f>IF(IFERROR(IF(MATCH("Feed Ingredient", AOM[[#This Row],[L1]:[L10]],0)&gt;0, TRUE, FALSE), FALSE)=TRUE,IFERROR(VLOOKUP(M1193, ani_diet!D:D, 1, FALSE), "No Match"),FALSE)</f>
        <v>No Match</v>
      </c>
    </row>
    <row r="1194" spans="1:31" ht="14.5" x14ac:dyDescent="0.35">
      <c r="A1194" s="150"/>
      <c r="B1194" s="150" t="s">
        <v>22383</v>
      </c>
      <c r="C1194" s="150" t="s">
        <v>19447</v>
      </c>
      <c r="D1194" s="150" t="s">
        <v>19449</v>
      </c>
      <c r="E1194" s="150" t="s">
        <v>19707</v>
      </c>
      <c r="F1194" s="150" t="s">
        <v>20565</v>
      </c>
      <c r="G1194" s="150" t="s">
        <v>20566</v>
      </c>
      <c r="H1194" s="150" t="s">
        <v>22065</v>
      </c>
      <c r="I1194" s="150" t="s">
        <v>22125</v>
      </c>
      <c r="J1194" s="150" t="s">
        <v>22381</v>
      </c>
      <c r="K1194" s="150"/>
      <c r="L1194" s="150"/>
      <c r="M1194" s="150" t="str" cm="1">
        <f t="array" ref="M1194">LOOKUP(2,1/(C1194:L1194&lt;&gt;""),C1194:L1194)</f>
        <v>Schizachyrium exile</v>
      </c>
      <c r="N1194" s="150"/>
      <c r="O1194" s="150"/>
      <c r="P1194" s="150"/>
      <c r="Q1194" s="150"/>
      <c r="R1194" s="150"/>
      <c r="S1194" s="150"/>
      <c r="T1194" s="150"/>
      <c r="U1194" s="150" t="s">
        <v>22381</v>
      </c>
      <c r="V1194" s="150"/>
      <c r="W1194" s="150"/>
      <c r="X1194" s="150"/>
      <c r="Y1194" s="150"/>
      <c r="Z1194" s="150"/>
      <c r="AA1194" s="150"/>
      <c r="AB1194" s="150"/>
      <c r="AC1194" s="150"/>
      <c r="AD1194" t="str">
        <f>IFERROR(IF(COUNTIF(C1194:L1194,"Feed Ingredient")&gt;0,INDEX(ani_diet!U:U,MATCH(M1194,ani_diet!E:E,0)),""),"")</f>
        <v>Schizachyrium exile</v>
      </c>
      <c r="AE1194" s="129" t="str">
        <f>IF(IFERROR(IF(MATCH("Feed Ingredient", AOM[[#This Row],[L1]:[L10]],0)&gt;0, TRUE, FALSE), FALSE)=TRUE,IFERROR(VLOOKUP(M1194, ani_diet!D:D, 1, FALSE), "No Match"),FALSE)</f>
        <v>Schizachyrium exile</v>
      </c>
    </row>
    <row r="1195" spans="1:31" ht="14.5" x14ac:dyDescent="0.35">
      <c r="A1195" s="150"/>
      <c r="B1195" s="150" t="s">
        <v>22384</v>
      </c>
      <c r="C1195" s="150" t="s">
        <v>19447</v>
      </c>
      <c r="D1195" s="150" t="s">
        <v>19449</v>
      </c>
      <c r="E1195" s="150" t="s">
        <v>19707</v>
      </c>
      <c r="F1195" s="150" t="s">
        <v>20565</v>
      </c>
      <c r="G1195" s="150" t="s">
        <v>20566</v>
      </c>
      <c r="H1195" s="150" t="s">
        <v>22065</v>
      </c>
      <c r="I1195" s="150" t="s">
        <v>22125</v>
      </c>
      <c r="J1195" s="150" t="s">
        <v>22385</v>
      </c>
      <c r="K1195" s="150"/>
      <c r="L1195" s="150"/>
      <c r="M1195" s="150" t="str" cm="1">
        <f t="array" ref="M1195">LOOKUP(2,1/(C1195:L1195&lt;&gt;""),C1195:L1195)</f>
        <v>Schizachyrium jeffreysii</v>
      </c>
      <c r="N1195" s="150"/>
      <c r="O1195" s="150"/>
      <c r="P1195" s="150"/>
      <c r="Q1195" s="150"/>
      <c r="R1195" s="150"/>
      <c r="S1195" s="150"/>
      <c r="T1195" s="150"/>
      <c r="U1195" s="150" t="s">
        <v>22385</v>
      </c>
      <c r="V1195" s="150"/>
      <c r="W1195" s="150"/>
      <c r="X1195" s="150"/>
      <c r="Y1195" s="150"/>
      <c r="Z1195" s="150"/>
      <c r="AA1195" s="150"/>
      <c r="AB1195" s="150"/>
      <c r="AC1195" s="150"/>
      <c r="AD1195" t="str">
        <f>IFERROR(IF(COUNTIF(C1195:L1195,"Feed Ingredient")&gt;0,INDEX(ani_diet!U:U,MATCH(M1195,ani_diet!E:E,0)),""),"")</f>
        <v>Schizachyrium jeffreysii</v>
      </c>
      <c r="AE1195" s="129" t="str">
        <f>IF(IFERROR(IF(MATCH("Feed Ingredient", AOM[[#This Row],[L1]:[L10]],0)&gt;0, TRUE, FALSE), FALSE)=TRUE,IFERROR(VLOOKUP(M1195, ani_diet!D:D, 1, FALSE), "No Match"),FALSE)</f>
        <v>Schizachyrium jeffreysii</v>
      </c>
    </row>
    <row r="1196" spans="1:31" ht="14.5" x14ac:dyDescent="0.35">
      <c r="A1196" s="150"/>
      <c r="B1196" s="150" t="s">
        <v>22386</v>
      </c>
      <c r="C1196" s="150" t="s">
        <v>19447</v>
      </c>
      <c r="D1196" s="150" t="s">
        <v>19449</v>
      </c>
      <c r="E1196" s="150" t="s">
        <v>19707</v>
      </c>
      <c r="F1196" s="150" t="s">
        <v>20565</v>
      </c>
      <c r="G1196" s="150" t="s">
        <v>20566</v>
      </c>
      <c r="H1196" s="150" t="s">
        <v>22065</v>
      </c>
      <c r="I1196" s="150" t="s">
        <v>22125</v>
      </c>
      <c r="J1196" s="150" t="s">
        <v>22387</v>
      </c>
      <c r="K1196" s="150" t="s">
        <v>22388</v>
      </c>
      <c r="L1196" s="150"/>
      <c r="M1196" s="150" t="str" cm="1">
        <f t="array" ref="M1196">LOOKUP(2,1/(C1196:L1196&lt;&gt;""),C1196:L1196)</f>
        <v>Schoenefeldia gracilis Dried</v>
      </c>
      <c r="N1196" s="150" t="s">
        <v>22389</v>
      </c>
      <c r="O1196" s="150"/>
      <c r="P1196" s="150"/>
      <c r="Q1196" s="150"/>
      <c r="R1196" s="150"/>
      <c r="S1196" s="150"/>
      <c r="T1196" s="150"/>
      <c r="U1196" s="150" t="s">
        <v>22387</v>
      </c>
      <c r="V1196" s="150"/>
      <c r="W1196" s="150"/>
      <c r="X1196" s="150"/>
      <c r="Y1196" s="150"/>
      <c r="Z1196" s="150"/>
      <c r="AA1196" s="150"/>
      <c r="AB1196" s="150"/>
      <c r="AC1196" s="150"/>
      <c r="AD1196" t="str">
        <f>IFERROR(IF(COUNTIF(C1196:L1196,"Feed Ingredient")&gt;0,INDEX(ani_diet!U:U,MATCH(M1196,ani_diet!E:E,0)),""),"")</f>
        <v>Schoenefeldia gracilis</v>
      </c>
      <c r="AE1196" s="129" t="str">
        <f>IF(IFERROR(IF(MATCH("Feed Ingredient", AOM[[#This Row],[L1]:[L10]],0)&gt;0, TRUE, FALSE), FALSE)=TRUE,IFERROR(VLOOKUP(M1196, ani_diet!D:D, 1, FALSE), "No Match"),FALSE)</f>
        <v>No Match</v>
      </c>
    </row>
    <row r="1197" spans="1:31" ht="14.5" x14ac:dyDescent="0.35">
      <c r="A1197" s="150"/>
      <c r="B1197" s="150" t="s">
        <v>22390</v>
      </c>
      <c r="C1197" s="150" t="s">
        <v>19447</v>
      </c>
      <c r="D1197" s="150" t="s">
        <v>19449</v>
      </c>
      <c r="E1197" s="150" t="s">
        <v>19707</v>
      </c>
      <c r="F1197" s="150" t="s">
        <v>20565</v>
      </c>
      <c r="G1197" s="150" t="s">
        <v>20566</v>
      </c>
      <c r="H1197" s="150" t="s">
        <v>22065</v>
      </c>
      <c r="I1197" s="150" t="s">
        <v>22125</v>
      </c>
      <c r="J1197" s="150" t="s">
        <v>22387</v>
      </c>
      <c r="K1197" s="150"/>
      <c r="L1197" s="150"/>
      <c r="M1197" s="150" t="str" cm="1">
        <f t="array" ref="M1197">LOOKUP(2,1/(C1197:L1197&lt;&gt;""),C1197:L1197)</f>
        <v>Schoenefeldia gracilis</v>
      </c>
      <c r="N1197" s="150"/>
      <c r="O1197" s="150"/>
      <c r="P1197" s="150"/>
      <c r="Q1197" s="150"/>
      <c r="R1197" s="150"/>
      <c r="S1197" s="150"/>
      <c r="T1197" s="150"/>
      <c r="U1197" s="150" t="s">
        <v>22387</v>
      </c>
      <c r="V1197" s="150"/>
      <c r="W1197" s="150"/>
      <c r="X1197" s="150"/>
      <c r="Y1197" s="150"/>
      <c r="Z1197" s="150"/>
      <c r="AA1197" s="150"/>
      <c r="AB1197" s="150"/>
      <c r="AC1197" s="150"/>
      <c r="AD1197" t="str">
        <f>IFERROR(IF(COUNTIF(C1197:L1197,"Feed Ingredient")&gt;0,INDEX(ani_diet!U:U,MATCH(M1197,ani_diet!E:E,0)),""),"")</f>
        <v/>
      </c>
      <c r="AE1197" s="129" t="str">
        <f>IF(IFERROR(IF(MATCH("Feed Ingredient", AOM[[#This Row],[L1]:[L10]],0)&gt;0, TRUE, FALSE), FALSE)=TRUE,IFERROR(VLOOKUP(M1197, ani_diet!D:D, 1, FALSE), "No Match"),FALSE)</f>
        <v>Schoenefeldia gracilis</v>
      </c>
    </row>
    <row r="1198" spans="1:31" ht="14.5" x14ac:dyDescent="0.35">
      <c r="A1198" s="150"/>
      <c r="B1198" s="150" t="s">
        <v>22391</v>
      </c>
      <c r="C1198" s="150" t="s">
        <v>19447</v>
      </c>
      <c r="D1198" s="150" t="s">
        <v>19449</v>
      </c>
      <c r="E1198" s="150" t="s">
        <v>19707</v>
      </c>
      <c r="F1198" s="150" t="s">
        <v>20565</v>
      </c>
      <c r="G1198" s="150" t="s">
        <v>20566</v>
      </c>
      <c r="H1198" s="150" t="s">
        <v>22065</v>
      </c>
      <c r="I1198" s="150" t="s">
        <v>22125</v>
      </c>
      <c r="J1198" s="150" t="s">
        <v>4502</v>
      </c>
      <c r="K1198" s="150"/>
      <c r="L1198" s="150"/>
      <c r="M1198" s="150" t="str" cm="1">
        <f t="array" ref="M1198">LOOKUP(2,1/(C1198:L1198&lt;&gt;""),C1198:L1198)</f>
        <v>Sorghum sudanense</v>
      </c>
      <c r="N1198" s="150"/>
      <c r="O1198" s="150"/>
      <c r="P1198" s="150"/>
      <c r="Q1198" s="150"/>
      <c r="R1198" s="150"/>
      <c r="S1198" s="150"/>
      <c r="T1198" s="150"/>
      <c r="U1198" s="150" t="s">
        <v>4502</v>
      </c>
      <c r="V1198" s="150"/>
      <c r="W1198" s="150"/>
      <c r="X1198" s="150"/>
      <c r="Y1198" s="150"/>
      <c r="Z1198" s="150"/>
      <c r="AA1198" s="150"/>
      <c r="AB1198" s="150"/>
      <c r="AC1198" s="150"/>
      <c r="AD1198" t="str">
        <f>IFERROR(IF(COUNTIF(C1198:L1198,"Feed Ingredient")&gt;0,INDEX(ani_diet!U:U,MATCH(M1198,ani_diet!E:E,0)),""),"")</f>
        <v>Sorghum sudanense</v>
      </c>
      <c r="AE1198" s="129" t="str">
        <f>IF(IFERROR(IF(MATCH("Feed Ingredient", AOM[[#This Row],[L1]:[L10]],0)&gt;0, TRUE, FALSE), FALSE)=TRUE,IFERROR(VLOOKUP(M1198, ani_diet!D:D, 1, FALSE), "No Match"),FALSE)</f>
        <v>Sorghum sudanense</v>
      </c>
    </row>
    <row r="1199" spans="1:31" ht="14.5" x14ac:dyDescent="0.35">
      <c r="A1199" s="150"/>
      <c r="B1199" s="150" t="s">
        <v>22392</v>
      </c>
      <c r="C1199" s="150" t="s">
        <v>19447</v>
      </c>
      <c r="D1199" s="150" t="s">
        <v>19449</v>
      </c>
      <c r="E1199" s="150" t="s">
        <v>19707</v>
      </c>
      <c r="F1199" s="150" t="s">
        <v>20565</v>
      </c>
      <c r="G1199" s="150" t="s">
        <v>20566</v>
      </c>
      <c r="H1199" s="150" t="s">
        <v>22065</v>
      </c>
      <c r="I1199" s="150" t="s">
        <v>22125</v>
      </c>
      <c r="J1199" s="150" t="s">
        <v>22393</v>
      </c>
      <c r="K1199" s="150"/>
      <c r="L1199" s="150"/>
      <c r="M1199" s="150" t="str" cm="1">
        <f t="array" ref="M1199">LOOKUP(2,1/(C1199:L1199&lt;&gt;""),C1199:L1199)</f>
        <v>Sporobolus natalensis</v>
      </c>
      <c r="N1199" s="150"/>
      <c r="O1199" s="150"/>
      <c r="P1199" s="150"/>
      <c r="Q1199" s="150"/>
      <c r="R1199" s="150"/>
      <c r="S1199" s="150"/>
      <c r="T1199" s="150"/>
      <c r="U1199" s="150" t="s">
        <v>22393</v>
      </c>
      <c r="V1199" s="150"/>
      <c r="W1199" s="150"/>
      <c r="X1199" s="150"/>
      <c r="Y1199" s="150"/>
      <c r="Z1199" s="150"/>
      <c r="AA1199" s="150"/>
      <c r="AB1199" s="150"/>
      <c r="AC1199" s="150"/>
      <c r="AD1199" t="str">
        <f>IFERROR(IF(COUNTIF(C1199:L1199,"Feed Ingredient")&gt;0,INDEX(ani_diet!U:U,MATCH(M1199,ani_diet!E:E,0)),""),"")</f>
        <v>Sporobolus natalensis</v>
      </c>
      <c r="AE1199" s="129" t="str">
        <f>IF(IFERROR(IF(MATCH("Feed Ingredient", AOM[[#This Row],[L1]:[L10]],0)&gt;0, TRUE, FALSE), FALSE)=TRUE,IFERROR(VLOOKUP(M1199, ani_diet!D:D, 1, FALSE), "No Match"),FALSE)</f>
        <v>Sporobolus natalensis</v>
      </c>
    </row>
    <row r="1200" spans="1:31" ht="14.5" x14ac:dyDescent="0.35">
      <c r="A1200" s="150"/>
      <c r="B1200" s="150" t="s">
        <v>22394</v>
      </c>
      <c r="C1200" s="150" t="s">
        <v>19447</v>
      </c>
      <c r="D1200" s="150" t="s">
        <v>19449</v>
      </c>
      <c r="E1200" s="150" t="s">
        <v>19707</v>
      </c>
      <c r="F1200" s="150" t="s">
        <v>20565</v>
      </c>
      <c r="G1200" s="150" t="s">
        <v>20566</v>
      </c>
      <c r="H1200" s="150" t="s">
        <v>22065</v>
      </c>
      <c r="I1200" s="150" t="s">
        <v>22125</v>
      </c>
      <c r="J1200" s="150" t="s">
        <v>22395</v>
      </c>
      <c r="K1200" s="150"/>
      <c r="L1200" s="150"/>
      <c r="M1200" s="150" t="str" cm="1">
        <f t="array" ref="M1200">LOOKUP(2,1/(C1200:L1200&lt;&gt;""),C1200:L1200)</f>
        <v>Sporobolus panicoides</v>
      </c>
      <c r="N1200" s="150"/>
      <c r="O1200" s="150"/>
      <c r="P1200" s="150"/>
      <c r="Q1200" s="150"/>
      <c r="R1200" s="150"/>
      <c r="S1200" s="150"/>
      <c r="T1200" s="150"/>
      <c r="U1200" s="150" t="s">
        <v>22395</v>
      </c>
      <c r="V1200" s="150"/>
      <c r="W1200" s="150"/>
      <c r="X1200" s="150"/>
      <c r="Y1200" s="150"/>
      <c r="Z1200" s="150"/>
      <c r="AA1200" s="150"/>
      <c r="AB1200" s="150"/>
      <c r="AC1200" s="150"/>
      <c r="AD1200" t="str">
        <f>IFERROR(IF(COUNTIF(C1200:L1200,"Feed Ingredient")&gt;0,INDEX(ani_diet!U:U,MATCH(M1200,ani_diet!E:E,0)),""),"")</f>
        <v>Sporobolus panicoides</v>
      </c>
      <c r="AE1200" s="129" t="str">
        <f>IF(IFERROR(IF(MATCH("Feed Ingredient", AOM[[#This Row],[L1]:[L10]],0)&gt;0, TRUE, FALSE), FALSE)=TRUE,IFERROR(VLOOKUP(M1200, ani_diet!D:D, 1, FALSE), "No Match"),FALSE)</f>
        <v>Sporobolus panicoides</v>
      </c>
    </row>
    <row r="1201" spans="1:31" ht="14.5" x14ac:dyDescent="0.35">
      <c r="A1201" s="150"/>
      <c r="B1201" s="150" t="s">
        <v>22396</v>
      </c>
      <c r="C1201" s="150" t="s">
        <v>19447</v>
      </c>
      <c r="D1201" s="150" t="s">
        <v>19449</v>
      </c>
      <c r="E1201" s="150" t="s">
        <v>19707</v>
      </c>
      <c r="F1201" s="150" t="s">
        <v>20565</v>
      </c>
      <c r="G1201" s="150" t="s">
        <v>20566</v>
      </c>
      <c r="H1201" s="150" t="s">
        <v>22065</v>
      </c>
      <c r="I1201" s="150" t="s">
        <v>22125</v>
      </c>
      <c r="J1201" s="150" t="s">
        <v>22397</v>
      </c>
      <c r="K1201" s="150"/>
      <c r="L1201" s="150"/>
      <c r="M1201" s="150" t="str" cm="1">
        <f t="array" ref="M1201">LOOKUP(2,1/(C1201:L1201&lt;&gt;""),C1201:L1201)</f>
        <v>Stereochlaena cameronii</v>
      </c>
      <c r="N1201" s="150"/>
      <c r="O1201" s="150"/>
      <c r="P1201" s="150"/>
      <c r="Q1201" s="150"/>
      <c r="R1201" s="150"/>
      <c r="S1201" s="150"/>
      <c r="T1201" s="150"/>
      <c r="U1201" s="150" t="s">
        <v>22397</v>
      </c>
      <c r="V1201" s="150"/>
      <c r="W1201" s="150"/>
      <c r="X1201" s="150"/>
      <c r="Y1201" s="150"/>
      <c r="Z1201" s="150"/>
      <c r="AA1201" s="150"/>
      <c r="AB1201" s="150"/>
      <c r="AC1201" s="150"/>
      <c r="AD1201" t="str">
        <f>IFERROR(IF(COUNTIF(C1201:L1201,"Feed Ingredient")&gt;0,INDEX(ani_diet!U:U,MATCH(M1201,ani_diet!E:E,0)),""),"")</f>
        <v>Stereochlaena cameronii</v>
      </c>
      <c r="AE1201" s="129" t="str">
        <f>IF(IFERROR(IF(MATCH("Feed Ingredient", AOM[[#This Row],[L1]:[L10]],0)&gt;0, TRUE, FALSE), FALSE)=TRUE,IFERROR(VLOOKUP(M1201, ani_diet!D:D, 1, FALSE), "No Match"),FALSE)</f>
        <v>Stereochlaena cameronii</v>
      </c>
    </row>
    <row r="1202" spans="1:31" ht="14.5" x14ac:dyDescent="0.35">
      <c r="A1202" s="150"/>
      <c r="B1202" s="150" t="s">
        <v>22398</v>
      </c>
      <c r="C1202" s="150" t="s">
        <v>19447</v>
      </c>
      <c r="D1202" s="150" t="s">
        <v>19449</v>
      </c>
      <c r="E1202" s="150" t="s">
        <v>19707</v>
      </c>
      <c r="F1202" s="150" t="s">
        <v>20565</v>
      </c>
      <c r="G1202" s="150" t="s">
        <v>20566</v>
      </c>
      <c r="H1202" s="150" t="s">
        <v>22065</v>
      </c>
      <c r="I1202" s="150" t="s">
        <v>22125</v>
      </c>
      <c r="J1202" s="150" t="s">
        <v>22399</v>
      </c>
      <c r="K1202" s="150"/>
      <c r="L1202" s="150"/>
      <c r="M1202" s="150" t="str" cm="1">
        <f t="array" ref="M1202">LOOKUP(2,1/(C1202:L1202&lt;&gt;""),C1202:L1202)</f>
        <v>Stipa parviflora</v>
      </c>
      <c r="N1202" s="150"/>
      <c r="O1202" s="150"/>
      <c r="P1202" s="150"/>
      <c r="Q1202" s="150"/>
      <c r="R1202" s="150"/>
      <c r="S1202" s="150"/>
      <c r="T1202" s="150"/>
      <c r="U1202" s="150" t="s">
        <v>22399</v>
      </c>
      <c r="V1202" s="150"/>
      <c r="W1202" s="150"/>
      <c r="X1202" s="150"/>
      <c r="Y1202" s="150"/>
      <c r="Z1202" s="150"/>
      <c r="AA1202" s="150"/>
      <c r="AB1202" s="150"/>
      <c r="AC1202" s="150"/>
      <c r="AD1202" t="str">
        <f>IFERROR(IF(COUNTIF(C1202:L1202,"Feed Ingredient")&gt;0,INDEX(ani_diet!U:U,MATCH(M1202,ani_diet!E:E,0)),""),"")</f>
        <v>Stipa parviflora</v>
      </c>
      <c r="AE1202" s="129" t="str">
        <f>IF(IFERROR(IF(MATCH("Feed Ingredient", AOM[[#This Row],[L1]:[L10]],0)&gt;0, TRUE, FALSE), FALSE)=TRUE,IFERROR(VLOOKUP(M1202, ani_diet!D:D, 1, FALSE), "No Match"),FALSE)</f>
        <v>Stipa parviflora</v>
      </c>
    </row>
    <row r="1203" spans="1:31" ht="14.5" x14ac:dyDescent="0.35">
      <c r="A1203" s="150"/>
      <c r="B1203" s="150" t="s">
        <v>22400</v>
      </c>
      <c r="C1203" s="150" t="s">
        <v>19447</v>
      </c>
      <c r="D1203" s="150" t="s">
        <v>19449</v>
      </c>
      <c r="E1203" s="150" t="s">
        <v>19707</v>
      </c>
      <c r="F1203" s="150" t="s">
        <v>20565</v>
      </c>
      <c r="G1203" s="150" t="s">
        <v>20566</v>
      </c>
      <c r="H1203" s="150" t="s">
        <v>22065</v>
      </c>
      <c r="I1203" s="150" t="s">
        <v>22125</v>
      </c>
      <c r="J1203" s="150" t="s">
        <v>22401</v>
      </c>
      <c r="K1203" s="150" t="s">
        <v>22402</v>
      </c>
      <c r="L1203" s="150"/>
      <c r="M1203" s="150" t="str" cm="1">
        <f t="array" ref="M1203">LOOKUP(2,1/(C1203:L1203&lt;&gt;""),C1203:L1203)</f>
        <v>Stipa tenacissima Dried</v>
      </c>
      <c r="N1203" s="150" t="s">
        <v>22403</v>
      </c>
      <c r="O1203" s="150"/>
      <c r="P1203" s="150"/>
      <c r="Q1203" s="150"/>
      <c r="R1203" s="150"/>
      <c r="S1203" s="150"/>
      <c r="T1203" s="150"/>
      <c r="U1203" s="150" t="s">
        <v>22401</v>
      </c>
      <c r="V1203" s="150"/>
      <c r="W1203" s="150"/>
      <c r="X1203" s="150"/>
      <c r="Y1203" s="150"/>
      <c r="Z1203" s="150"/>
      <c r="AA1203" s="150"/>
      <c r="AB1203" s="150"/>
      <c r="AC1203" s="150"/>
      <c r="AD1203" t="str">
        <f>IFERROR(IF(COUNTIF(C1203:L1203,"Feed Ingredient")&gt;0,INDEX(ani_diet!U:U,MATCH(M1203,ani_diet!E:E,0)),""),"")</f>
        <v>Stipa tenacissima</v>
      </c>
      <c r="AE1203" s="129" t="str">
        <f>IF(IFERROR(IF(MATCH("Feed Ingredient", AOM[[#This Row],[L1]:[L10]],0)&gt;0, TRUE, FALSE), FALSE)=TRUE,IFERROR(VLOOKUP(M1203, ani_diet!D:D, 1, FALSE), "No Match"),FALSE)</f>
        <v>No Match</v>
      </c>
    </row>
    <row r="1204" spans="1:31" ht="14.5" x14ac:dyDescent="0.35">
      <c r="A1204" s="150"/>
      <c r="B1204" s="150" t="s">
        <v>22404</v>
      </c>
      <c r="C1204" s="150" t="s">
        <v>19447</v>
      </c>
      <c r="D1204" s="150" t="s">
        <v>19449</v>
      </c>
      <c r="E1204" s="150" t="s">
        <v>19707</v>
      </c>
      <c r="F1204" s="150" t="s">
        <v>20565</v>
      </c>
      <c r="G1204" s="150" t="s">
        <v>20566</v>
      </c>
      <c r="H1204" s="150" t="s">
        <v>22065</v>
      </c>
      <c r="I1204" s="150" t="s">
        <v>22125</v>
      </c>
      <c r="J1204" s="150" t="s">
        <v>22401</v>
      </c>
      <c r="K1204" s="150"/>
      <c r="L1204" s="150"/>
      <c r="M1204" s="150" t="str" cm="1">
        <f t="array" ref="M1204">LOOKUP(2,1/(C1204:L1204&lt;&gt;""),C1204:L1204)</f>
        <v>Stipa tenacissima</v>
      </c>
      <c r="N1204" s="150"/>
      <c r="O1204" s="150"/>
      <c r="P1204" s="150"/>
      <c r="Q1204" s="150"/>
      <c r="R1204" s="150"/>
      <c r="S1204" s="150"/>
      <c r="T1204" s="150"/>
      <c r="U1204" s="150" t="s">
        <v>22401</v>
      </c>
      <c r="V1204" s="150"/>
      <c r="W1204" s="150"/>
      <c r="X1204" s="150"/>
      <c r="Y1204" s="150"/>
      <c r="Z1204" s="150"/>
      <c r="AA1204" s="150"/>
      <c r="AB1204" s="150"/>
      <c r="AC1204" s="150"/>
      <c r="AD1204" t="str">
        <f>IFERROR(IF(COUNTIF(C1204:L1204,"Feed Ingredient")&gt;0,INDEX(ani_diet!U:U,MATCH(M1204,ani_diet!E:E,0)),""),"")</f>
        <v>Stipa tenacissima</v>
      </c>
      <c r="AE1204" s="129" t="str">
        <f>IF(IFERROR(IF(MATCH("Feed Ingredient", AOM[[#This Row],[L1]:[L10]],0)&gt;0, TRUE, FALSE), FALSE)=TRUE,IFERROR(VLOOKUP(M1204, ani_diet!D:D, 1, FALSE), "No Match"),FALSE)</f>
        <v>Stipa tenacissima</v>
      </c>
    </row>
    <row r="1205" spans="1:31" ht="14.5" x14ac:dyDescent="0.35">
      <c r="A1205" s="150" t="s">
        <v>1485</v>
      </c>
      <c r="B1205" s="150" t="s">
        <v>22405</v>
      </c>
      <c r="C1205" s="150" t="s">
        <v>19447</v>
      </c>
      <c r="D1205" s="150" t="s">
        <v>19449</v>
      </c>
      <c r="E1205" s="150" t="s">
        <v>19707</v>
      </c>
      <c r="F1205" s="150" t="s">
        <v>20565</v>
      </c>
      <c r="G1205" s="150" t="s">
        <v>20566</v>
      </c>
      <c r="H1205" s="150" t="s">
        <v>22065</v>
      </c>
      <c r="I1205" s="150" t="s">
        <v>22125</v>
      </c>
      <c r="J1205" s="150" t="s">
        <v>18758</v>
      </c>
      <c r="K1205" s="150" t="s">
        <v>1485</v>
      </c>
      <c r="L1205" s="150"/>
      <c r="M1205" s="150" t="str" cm="1">
        <f t="array" ref="M1205">LOOKUP(2,1/(C1205:L1205&lt;&gt;""),C1205:L1205)</f>
        <v>Sudan Grass</v>
      </c>
      <c r="N1205" s="150" t="s">
        <v>22406</v>
      </c>
      <c r="O1205" s="150" t="s">
        <v>1485</v>
      </c>
      <c r="P1205" s="150" t="s">
        <v>1485</v>
      </c>
      <c r="Q1205" s="150" t="s">
        <v>1485</v>
      </c>
      <c r="R1205" s="150" t="s">
        <v>1485</v>
      </c>
      <c r="S1205" s="150" t="s">
        <v>1485</v>
      </c>
      <c r="T1205" s="150" t="s">
        <v>1485</v>
      </c>
      <c r="U1205" s="150" t="s">
        <v>22407</v>
      </c>
      <c r="V1205" s="150" t="s">
        <v>22408</v>
      </c>
      <c r="W1205" s="150" t="s">
        <v>1485</v>
      </c>
      <c r="X1205" s="150" t="s">
        <v>1485</v>
      </c>
      <c r="Y1205" s="150" t="s">
        <v>1485</v>
      </c>
      <c r="Z1205" s="150" t="s">
        <v>1485</v>
      </c>
      <c r="AA1205" s="150" t="s">
        <v>1485</v>
      </c>
      <c r="AB1205" s="150" t="s">
        <v>22409</v>
      </c>
      <c r="AC1205" s="150" t="s">
        <v>22410</v>
      </c>
      <c r="AD1205" t="str">
        <f>IFERROR(IF(COUNTIF(C1205:L1205,"Feed Ingredient")&gt;0,INDEX(ani_diet!U:U,MATCH(M1205,ani_diet!E:E,0)),""),"")</f>
        <v/>
      </c>
      <c r="AE1205" s="129" t="str">
        <f>IF(IFERROR(IF(MATCH("Feed Ingredient", AOM[[#This Row],[L1]:[L10]],0)&gt;0, TRUE, FALSE), FALSE)=TRUE,IFERROR(VLOOKUP(M1205, ani_diet!D:D, 1, FALSE), "No Match"),FALSE)</f>
        <v>No Match</v>
      </c>
    </row>
    <row r="1206" spans="1:31" ht="14.5" x14ac:dyDescent="0.35">
      <c r="A1206" s="150"/>
      <c r="B1206" s="150" t="s">
        <v>22411</v>
      </c>
      <c r="C1206" s="150" t="s">
        <v>19447</v>
      </c>
      <c r="D1206" s="150" t="s">
        <v>19449</v>
      </c>
      <c r="E1206" s="150" t="s">
        <v>19707</v>
      </c>
      <c r="F1206" s="150" t="s">
        <v>20565</v>
      </c>
      <c r="G1206" s="150" t="s">
        <v>20566</v>
      </c>
      <c r="H1206" s="150" t="s">
        <v>22065</v>
      </c>
      <c r="I1206" s="150" t="s">
        <v>22125</v>
      </c>
      <c r="J1206" s="150" t="s">
        <v>4523</v>
      </c>
      <c r="K1206" s="150"/>
      <c r="L1206" s="150"/>
      <c r="M1206" s="150" t="str" cm="1">
        <f t="array" ref="M1206">LOOKUP(2,1/(C1206:L1206&lt;&gt;""),C1206:L1206)</f>
        <v>Themeda triandra</v>
      </c>
      <c r="N1206" s="150"/>
      <c r="O1206" s="150"/>
      <c r="P1206" s="150"/>
      <c r="Q1206" s="150"/>
      <c r="R1206" s="150"/>
      <c r="S1206" s="150"/>
      <c r="T1206" s="150"/>
      <c r="U1206" s="150" t="s">
        <v>4523</v>
      </c>
      <c r="V1206" s="150"/>
      <c r="W1206" s="150"/>
      <c r="X1206" s="150"/>
      <c r="Y1206" s="150"/>
      <c r="Z1206" s="150"/>
      <c r="AA1206" s="150"/>
      <c r="AB1206" s="150"/>
      <c r="AC1206" s="150"/>
      <c r="AD1206" t="str">
        <f>IFERROR(IF(COUNTIF(C1206:L1206,"Feed Ingredient")&gt;0,INDEX(ani_diet!U:U,MATCH(M1206,ani_diet!E:E,0)),""),"")</f>
        <v>Themeda triandra</v>
      </c>
      <c r="AE1206" s="129" t="str">
        <f>IF(IFERROR(IF(MATCH("Feed Ingredient", AOM[[#This Row],[L1]:[L10]],0)&gt;0, TRUE, FALSE), FALSE)=TRUE,IFERROR(VLOOKUP(M1206, ani_diet!D:D, 1, FALSE), "No Match"),FALSE)</f>
        <v>Themeda triandra</v>
      </c>
    </row>
    <row r="1207" spans="1:31" ht="14.5" x14ac:dyDescent="0.35">
      <c r="A1207" s="150"/>
      <c r="B1207" s="150" t="s">
        <v>22412</v>
      </c>
      <c r="C1207" s="150" t="s">
        <v>19447</v>
      </c>
      <c r="D1207" s="150" t="s">
        <v>19449</v>
      </c>
      <c r="E1207" s="150" t="s">
        <v>19707</v>
      </c>
      <c r="F1207" s="150" t="s">
        <v>20565</v>
      </c>
      <c r="G1207" s="150" t="s">
        <v>20566</v>
      </c>
      <c r="H1207" s="150" t="s">
        <v>22065</v>
      </c>
      <c r="I1207" s="150" t="s">
        <v>22125</v>
      </c>
      <c r="J1207" s="150" t="s">
        <v>22413</v>
      </c>
      <c r="K1207" s="150"/>
      <c r="L1207" s="150"/>
      <c r="M1207" s="150" t="str" cm="1">
        <f t="array" ref="M1207">LOOKUP(2,1/(C1207:L1207&lt;&gt;""),C1207:L1207)</f>
        <v>Tripsacum laxum</v>
      </c>
      <c r="N1207" s="150"/>
      <c r="O1207" s="150"/>
      <c r="P1207" s="150"/>
      <c r="Q1207" s="150"/>
      <c r="R1207" s="150"/>
      <c r="S1207" s="150"/>
      <c r="T1207" s="150"/>
      <c r="U1207" s="150" t="s">
        <v>22413</v>
      </c>
      <c r="V1207" s="150"/>
      <c r="W1207" s="150"/>
      <c r="X1207" s="150"/>
      <c r="Y1207" s="150"/>
      <c r="Z1207" s="150"/>
      <c r="AA1207" s="150"/>
      <c r="AB1207" s="150"/>
      <c r="AC1207" s="150"/>
      <c r="AD1207" t="str">
        <f>IFERROR(IF(COUNTIF(C1207:L1207,"Feed Ingredient")&gt;0,INDEX(ani_diet!U:U,MATCH(M1207,ani_diet!E:E,0)),""),"")</f>
        <v>Tripsacum laxum</v>
      </c>
      <c r="AE1207" s="129" t="str">
        <f>IF(IFERROR(IF(MATCH("Feed Ingredient", AOM[[#This Row],[L1]:[L10]],0)&gt;0, TRUE, FALSE), FALSE)=TRUE,IFERROR(VLOOKUP(M1207, ani_diet!D:D, 1, FALSE), "No Match"),FALSE)</f>
        <v>Tripsacum laxum</v>
      </c>
    </row>
    <row r="1208" spans="1:31" ht="14.5" x14ac:dyDescent="0.35">
      <c r="A1208" s="169"/>
      <c r="B1208" s="150" t="s">
        <v>28913</v>
      </c>
      <c r="C1208" s="150" t="s">
        <v>19447</v>
      </c>
      <c r="D1208" s="150" t="s">
        <v>19449</v>
      </c>
      <c r="E1208" s="150" t="s">
        <v>19707</v>
      </c>
      <c r="F1208" s="150" t="s">
        <v>20565</v>
      </c>
      <c r="G1208" s="150" t="s">
        <v>20566</v>
      </c>
      <c r="H1208" s="150" t="s">
        <v>22065</v>
      </c>
      <c r="I1208" s="150" t="s">
        <v>22125</v>
      </c>
      <c r="J1208" s="169" t="s">
        <v>28912</v>
      </c>
      <c r="K1208" s="169"/>
      <c r="L1208" s="169"/>
      <c r="M1208" s="150" t="str" cm="1">
        <f t="array" ref="M1208">LOOKUP(2,1/(C1208:L1208&lt;&gt;""),C1208:L1208)</f>
        <v>Tristachya leucothrix</v>
      </c>
      <c r="N1208" s="169"/>
      <c r="O1208" s="169"/>
      <c r="P1208" s="169"/>
      <c r="Q1208" s="169"/>
      <c r="R1208" s="169"/>
      <c r="S1208" s="169"/>
      <c r="T1208" s="169"/>
      <c r="U1208" s="169"/>
      <c r="V1208" s="169"/>
      <c r="W1208" s="169"/>
      <c r="X1208" s="169"/>
      <c r="Y1208" s="169"/>
      <c r="Z1208" s="169"/>
      <c r="AA1208" s="169"/>
      <c r="AB1208" s="169"/>
      <c r="AC1208" s="169"/>
      <c r="AD1208" s="166" t="str">
        <f>IFERROR(IF(COUNTIF(C1208:L1208,"Feed Ingredient")&gt;0,INDEX(ani_diet!U:U,MATCH(M1208,ani_diet!E:E,0)),""),"")</f>
        <v/>
      </c>
      <c r="AE1208" s="167" t="str">
        <f>IF(IFERROR(IF(MATCH("Feed Ingredient", AOM[[#This Row],[L1]:[L10]],0)&gt;0, TRUE, FALSE), FALSE)=TRUE,IFERROR(VLOOKUP(M1208, ani_diet!D:D, 1, FALSE), "No Match"),FALSE)</f>
        <v>No Match</v>
      </c>
    </row>
    <row r="1209" spans="1:31" ht="14.5" x14ac:dyDescent="0.35">
      <c r="A1209" s="150"/>
      <c r="B1209" s="150" t="s">
        <v>22414</v>
      </c>
      <c r="C1209" s="150" t="s">
        <v>19447</v>
      </c>
      <c r="D1209" s="150" t="s">
        <v>19449</v>
      </c>
      <c r="E1209" s="150" t="s">
        <v>19707</v>
      </c>
      <c r="F1209" s="150" t="s">
        <v>20565</v>
      </c>
      <c r="G1209" s="150" t="s">
        <v>20566</v>
      </c>
      <c r="H1209" s="150" t="s">
        <v>22065</v>
      </c>
      <c r="I1209" s="150" t="s">
        <v>22125</v>
      </c>
      <c r="J1209" s="150" t="s">
        <v>3890</v>
      </c>
      <c r="K1209" s="150"/>
      <c r="L1209" s="150"/>
      <c r="M1209" s="150" t="str" cm="1">
        <f t="array" ref="M1209">LOOKUP(2,1/(C1209:L1209&lt;&gt;""),C1209:L1209)</f>
        <v>Triticale</v>
      </c>
      <c r="N1209" s="150"/>
      <c r="O1209" s="150"/>
      <c r="P1209" s="150"/>
      <c r="Q1209" s="150"/>
      <c r="R1209" s="150"/>
      <c r="S1209" s="150"/>
      <c r="T1209" s="150"/>
      <c r="U1209" s="150"/>
      <c r="V1209" s="150"/>
      <c r="W1209" s="150"/>
      <c r="X1209" s="150"/>
      <c r="Y1209" s="150"/>
      <c r="Z1209" s="150"/>
      <c r="AA1209" s="150"/>
      <c r="AB1209" s="150"/>
      <c r="AC1209" s="150"/>
      <c r="AD1209" t="str">
        <f>IFERROR(IF(COUNTIF(C1209:L1209,"Feed Ingredient")&gt;0,INDEX(ani_diet!U:U,MATCH(M1209,ani_diet!E:E,0)),""),"")</f>
        <v/>
      </c>
      <c r="AE1209" s="129" t="str">
        <f>IF(IFERROR(IF(MATCH("Feed Ingredient", AOM[[#This Row],[L1]:[L10]],0)&gt;0, TRUE, FALSE), FALSE)=TRUE,IFERROR(VLOOKUP(M1209, ani_diet!D:D, 1, FALSE), "No Match"),FALSE)</f>
        <v>Triticale</v>
      </c>
    </row>
    <row r="1210" spans="1:31" ht="14.5" x14ac:dyDescent="0.35">
      <c r="A1210" s="150"/>
      <c r="B1210" s="150" t="s">
        <v>22415</v>
      </c>
      <c r="C1210" s="150" t="s">
        <v>19447</v>
      </c>
      <c r="D1210" s="150" t="s">
        <v>19449</v>
      </c>
      <c r="E1210" s="150" t="s">
        <v>19707</v>
      </c>
      <c r="F1210" s="150" t="s">
        <v>20565</v>
      </c>
      <c r="G1210" s="150" t="s">
        <v>20566</v>
      </c>
      <c r="H1210" s="150" t="s">
        <v>22065</v>
      </c>
      <c r="I1210" s="150" t="s">
        <v>22125</v>
      </c>
      <c r="J1210" s="150" t="s">
        <v>22416</v>
      </c>
      <c r="K1210" s="150"/>
      <c r="L1210" s="150"/>
      <c r="M1210" s="150" t="str" cm="1">
        <f t="array" ref="M1210">LOOKUP(2,1/(C1210:L1210&lt;&gt;""),C1210:L1210)</f>
        <v>Triticum</v>
      </c>
      <c r="N1210" s="150"/>
      <c r="O1210" s="150"/>
      <c r="P1210" s="150"/>
      <c r="Q1210" s="150"/>
      <c r="R1210" s="150"/>
      <c r="S1210" s="150"/>
      <c r="T1210" s="150"/>
      <c r="U1210" s="164" t="s">
        <v>22417</v>
      </c>
      <c r="V1210" s="150"/>
      <c r="W1210" s="150"/>
      <c r="X1210" s="150"/>
      <c r="Y1210" s="150"/>
      <c r="Z1210" s="150"/>
      <c r="AA1210" s="150"/>
      <c r="AB1210" s="150"/>
      <c r="AC1210" s="150"/>
      <c r="AD1210" t="str">
        <f>IFERROR(IF(COUNTIF(C1210:L1210,"Feed Ingredient")&gt;0,INDEX(ani_diet!U:U,MATCH(M1210,ani_diet!E:E,0)),""),"")</f>
        <v/>
      </c>
      <c r="AE1210" s="129" t="str">
        <f>IF(IFERROR(IF(MATCH("Feed Ingredient", AOM[[#This Row],[L1]:[L10]],0)&gt;0, TRUE, FALSE), FALSE)=TRUE,IFERROR(VLOOKUP(M1210, ani_diet!D:D, 1, FALSE), "No Match"),FALSE)</f>
        <v>No Match</v>
      </c>
    </row>
    <row r="1211" spans="1:31" ht="14.5" x14ac:dyDescent="0.35">
      <c r="A1211" s="150"/>
      <c r="B1211" s="150" t="s">
        <v>22418</v>
      </c>
      <c r="C1211" s="150" t="s">
        <v>19447</v>
      </c>
      <c r="D1211" s="150" t="s">
        <v>19449</v>
      </c>
      <c r="E1211" s="150" t="s">
        <v>19707</v>
      </c>
      <c r="F1211" s="150" t="s">
        <v>20565</v>
      </c>
      <c r="G1211" s="150" t="s">
        <v>20566</v>
      </c>
      <c r="H1211" s="150" t="s">
        <v>22065</v>
      </c>
      <c r="I1211" s="150" t="s">
        <v>22125</v>
      </c>
      <c r="J1211" s="150" t="s">
        <v>22419</v>
      </c>
      <c r="K1211" s="150"/>
      <c r="L1211" s="150"/>
      <c r="M1211" s="150" t="str" cm="1">
        <f t="array" ref="M1211">LOOKUP(2,1/(C1211:L1211&lt;&gt;""),C1211:L1211)</f>
        <v>Trypsacum</v>
      </c>
      <c r="N1211" s="150"/>
      <c r="O1211" s="150"/>
      <c r="P1211" s="150"/>
      <c r="Q1211" s="150"/>
      <c r="R1211" s="150"/>
      <c r="S1211" s="150"/>
      <c r="T1211" s="150"/>
      <c r="U1211" s="164" t="s">
        <v>22420</v>
      </c>
      <c r="V1211" s="150"/>
      <c r="W1211" s="150"/>
      <c r="X1211" s="150"/>
      <c r="Y1211" s="150"/>
      <c r="Z1211" s="150"/>
      <c r="AA1211" s="150"/>
      <c r="AB1211" s="150"/>
      <c r="AC1211" s="150"/>
      <c r="AD1211" t="str">
        <f>IFERROR(IF(COUNTIF(C1211:L1211,"Feed Ingredient")&gt;0,INDEX(ani_diet!U:U,MATCH(M1211,ani_diet!E:E,0)),""),"")</f>
        <v>Tripsacum spp.</v>
      </c>
      <c r="AE1211" s="129" t="str">
        <f>IF(IFERROR(IF(MATCH("Feed Ingredient", AOM[[#This Row],[L1]:[L10]],0)&gt;0, TRUE, FALSE), FALSE)=TRUE,IFERROR(VLOOKUP(M1211, ani_diet!D:D, 1, FALSE), "No Match"),FALSE)</f>
        <v>Trypsacum</v>
      </c>
    </row>
    <row r="1212" spans="1:31" ht="14.5" x14ac:dyDescent="0.35">
      <c r="A1212" s="150"/>
      <c r="B1212" s="150" t="s">
        <v>22421</v>
      </c>
      <c r="C1212" s="150" t="s">
        <v>19447</v>
      </c>
      <c r="D1212" s="150" t="s">
        <v>19449</v>
      </c>
      <c r="E1212" s="150" t="s">
        <v>19707</v>
      </c>
      <c r="F1212" s="150" t="s">
        <v>20565</v>
      </c>
      <c r="G1212" s="150" t="s">
        <v>20566</v>
      </c>
      <c r="H1212" s="150" t="s">
        <v>22065</v>
      </c>
      <c r="I1212" s="150" t="s">
        <v>22125</v>
      </c>
      <c r="J1212" s="150" t="s">
        <v>22422</v>
      </c>
      <c r="K1212" s="150"/>
      <c r="L1212" s="150"/>
      <c r="M1212" s="150" t="str" cm="1">
        <f t="array" ref="M1212">LOOKUP(2,1/(C1212:L1212&lt;&gt;""),C1212:L1212)</f>
        <v>Trypsacum laxum</v>
      </c>
      <c r="N1212" s="150"/>
      <c r="O1212" s="150"/>
      <c r="P1212" s="150"/>
      <c r="Q1212" s="150"/>
      <c r="R1212" s="150"/>
      <c r="S1212" s="150"/>
      <c r="T1212" s="150"/>
      <c r="U1212" s="150" t="s">
        <v>22422</v>
      </c>
      <c r="V1212" s="150"/>
      <c r="W1212" s="150"/>
      <c r="X1212" s="150"/>
      <c r="Y1212" s="150"/>
      <c r="Z1212" s="150"/>
      <c r="AA1212" s="150"/>
      <c r="AB1212" s="150"/>
      <c r="AC1212" s="150"/>
      <c r="AD1212" t="str">
        <f>IFERROR(IF(COUNTIF(C1212:L1212,"Feed Ingredient")&gt;0,INDEX(ani_diet!U:U,MATCH(M1212,ani_diet!E:E,0)),""),"")</f>
        <v>Trypsacum laxum</v>
      </c>
      <c r="AE1212" s="129" t="str">
        <f>IF(IFERROR(IF(MATCH("Feed Ingredient", AOM[[#This Row],[L1]:[L10]],0)&gt;0, TRUE, FALSE), FALSE)=TRUE,IFERROR(VLOOKUP(M1212, ani_diet!D:D, 1, FALSE), "No Match"),FALSE)</f>
        <v>Trypsacum laxum</v>
      </c>
    </row>
    <row r="1213" spans="1:31" ht="14.5" x14ac:dyDescent="0.35">
      <c r="A1213" s="150" t="s">
        <v>1485</v>
      </c>
      <c r="B1213" s="150" t="s">
        <v>22423</v>
      </c>
      <c r="C1213" s="150" t="s">
        <v>19447</v>
      </c>
      <c r="D1213" s="150" t="s">
        <v>19449</v>
      </c>
      <c r="E1213" s="150" t="s">
        <v>19707</v>
      </c>
      <c r="F1213" s="150" t="s">
        <v>20565</v>
      </c>
      <c r="G1213" s="150" t="s">
        <v>20566</v>
      </c>
      <c r="H1213" s="150" t="s">
        <v>22065</v>
      </c>
      <c r="I1213" s="150" t="s">
        <v>22125</v>
      </c>
      <c r="J1213" s="150" t="s">
        <v>22424</v>
      </c>
      <c r="K1213" s="150" t="s">
        <v>22425</v>
      </c>
      <c r="L1213" s="150"/>
      <c r="M1213" s="150" t="str" cm="1">
        <f t="array" ref="M1213">LOOKUP(2,1/(C1213:L1213&lt;&gt;""),C1213:L1213)</f>
        <v>Unspecified Grass Dried Ground</v>
      </c>
      <c r="N1213" s="150" t="s">
        <v>22426</v>
      </c>
      <c r="O1213" s="150" t="s">
        <v>1485</v>
      </c>
      <c r="P1213" s="150" t="s">
        <v>1485</v>
      </c>
      <c r="Q1213" s="150" t="s">
        <v>1485</v>
      </c>
      <c r="R1213" s="150" t="s">
        <v>1485</v>
      </c>
      <c r="S1213" s="150" t="s">
        <v>1485</v>
      </c>
      <c r="T1213" s="150" t="s">
        <v>1485</v>
      </c>
      <c r="U1213" s="150"/>
      <c r="V1213" s="150" t="s">
        <v>1485</v>
      </c>
      <c r="W1213" s="150" t="s">
        <v>1485</v>
      </c>
      <c r="X1213" s="150" t="s">
        <v>1485</v>
      </c>
      <c r="Y1213" s="150" t="s">
        <v>1485</v>
      </c>
      <c r="Z1213" s="150" t="s">
        <v>1485</v>
      </c>
      <c r="AA1213" s="150" t="s">
        <v>1485</v>
      </c>
      <c r="AB1213" s="150" t="s">
        <v>1485</v>
      </c>
      <c r="AC1213" s="150" t="s">
        <v>3607</v>
      </c>
      <c r="AD1213" t="str">
        <f>IFERROR(IF(COUNTIF(C1213:L1213,"Feed Ingredient")&gt;0,INDEX(ani_diet!U:U,MATCH(M1213,ani_diet!E:E,0)),""),"")</f>
        <v/>
      </c>
      <c r="AE1213" s="129" t="str">
        <f>IF(IFERROR(IF(MATCH("Feed Ingredient", AOM[[#This Row],[L1]:[L10]],0)&gt;0, TRUE, FALSE), FALSE)=TRUE,IFERROR(VLOOKUP(M1213, ani_diet!D:D, 1, FALSE), "No Match"),FALSE)</f>
        <v>No Match</v>
      </c>
    </row>
    <row r="1214" spans="1:31" ht="14.5" x14ac:dyDescent="0.35">
      <c r="A1214" s="150" t="s">
        <v>1485</v>
      </c>
      <c r="B1214" s="150" t="s">
        <v>22427</v>
      </c>
      <c r="C1214" s="150" t="s">
        <v>19447</v>
      </c>
      <c r="D1214" s="150" t="s">
        <v>19449</v>
      </c>
      <c r="E1214" s="150" t="s">
        <v>19707</v>
      </c>
      <c r="F1214" s="150" t="s">
        <v>20565</v>
      </c>
      <c r="G1214" s="150" t="s">
        <v>20566</v>
      </c>
      <c r="H1214" s="150" t="s">
        <v>22065</v>
      </c>
      <c r="I1214" s="150" t="s">
        <v>22125</v>
      </c>
      <c r="J1214" s="150" t="s">
        <v>22424</v>
      </c>
      <c r="K1214" s="150" t="s">
        <v>22428</v>
      </c>
      <c r="L1214" s="150"/>
      <c r="M1214" s="150" t="str" cm="1">
        <f t="array" ref="M1214">LOOKUP(2,1/(C1214:L1214&lt;&gt;""),C1214:L1214)</f>
        <v>Unspecified Grass Dried</v>
      </c>
      <c r="N1214" s="150" t="s">
        <v>22429</v>
      </c>
      <c r="O1214" s="150" t="s">
        <v>1485</v>
      </c>
      <c r="P1214" s="150" t="s">
        <v>1485</v>
      </c>
      <c r="Q1214" s="150" t="s">
        <v>1485</v>
      </c>
      <c r="R1214" s="150" t="s">
        <v>1485</v>
      </c>
      <c r="S1214" s="150" t="s">
        <v>1485</v>
      </c>
      <c r="T1214" s="150" t="s">
        <v>1485</v>
      </c>
      <c r="U1214" s="150"/>
      <c r="V1214" s="150" t="s">
        <v>1485</v>
      </c>
      <c r="W1214" s="150" t="s">
        <v>1485</v>
      </c>
      <c r="X1214" s="150" t="s">
        <v>1485</v>
      </c>
      <c r="Y1214" s="150" t="s">
        <v>1485</v>
      </c>
      <c r="Z1214" s="150" t="s">
        <v>1485</v>
      </c>
      <c r="AA1214" s="150" t="s">
        <v>1485</v>
      </c>
      <c r="AB1214" s="150" t="s">
        <v>1485</v>
      </c>
      <c r="AC1214" s="150" t="s">
        <v>3607</v>
      </c>
      <c r="AD1214" t="str">
        <f>IFERROR(IF(COUNTIF(C1214:L1214,"Feed Ingredient")&gt;0,INDEX(ani_diet!U:U,MATCH(M1214,ani_diet!E:E,0)),""),"")</f>
        <v/>
      </c>
      <c r="AE1214" s="129" t="str">
        <f>IF(IFERROR(IF(MATCH("Feed Ingredient", AOM[[#This Row],[L1]:[L10]],0)&gt;0, TRUE, FALSE), FALSE)=TRUE,IFERROR(VLOOKUP(M1214, ani_diet!D:D, 1, FALSE), "No Match"),FALSE)</f>
        <v>No Match</v>
      </c>
    </row>
    <row r="1215" spans="1:31" ht="14.5" x14ac:dyDescent="0.35">
      <c r="A1215" s="150" t="s">
        <v>1485</v>
      </c>
      <c r="B1215" s="150" t="s">
        <v>22430</v>
      </c>
      <c r="C1215" s="150" t="s">
        <v>19447</v>
      </c>
      <c r="D1215" s="150" t="s">
        <v>19449</v>
      </c>
      <c r="E1215" s="150" t="s">
        <v>19707</v>
      </c>
      <c r="F1215" s="150" t="s">
        <v>20565</v>
      </c>
      <c r="G1215" s="150" t="s">
        <v>20566</v>
      </c>
      <c r="H1215" s="150" t="s">
        <v>22065</v>
      </c>
      <c r="I1215" s="150" t="s">
        <v>22125</v>
      </c>
      <c r="J1215" s="150" t="s">
        <v>22424</v>
      </c>
      <c r="K1215" s="150" t="s">
        <v>1485</v>
      </c>
      <c r="L1215" s="150"/>
      <c r="M1215" s="150" t="str" cm="1">
        <f t="array" ref="M1215">LOOKUP(2,1/(C1215:L1215&lt;&gt;""),C1215:L1215)</f>
        <v>Unspecified Grass</v>
      </c>
      <c r="N1215" s="150"/>
      <c r="O1215" s="150" t="s">
        <v>1485</v>
      </c>
      <c r="P1215" s="150" t="s">
        <v>1485</v>
      </c>
      <c r="Q1215" s="150" t="s">
        <v>1485</v>
      </c>
      <c r="R1215" s="150" t="s">
        <v>1485</v>
      </c>
      <c r="S1215" s="150" t="s">
        <v>1485</v>
      </c>
      <c r="T1215" s="150" t="s">
        <v>1485</v>
      </c>
      <c r="U1215" s="150"/>
      <c r="V1215" s="150" t="s">
        <v>1485</v>
      </c>
      <c r="W1215" s="150" t="s">
        <v>1485</v>
      </c>
      <c r="X1215" s="150" t="s">
        <v>1485</v>
      </c>
      <c r="Y1215" s="150" t="s">
        <v>1485</v>
      </c>
      <c r="Z1215" s="150" t="s">
        <v>1485</v>
      </c>
      <c r="AA1215" s="150" t="s">
        <v>1485</v>
      </c>
      <c r="AB1215" s="150" t="s">
        <v>1485</v>
      </c>
      <c r="AC1215" s="150" t="s">
        <v>3607</v>
      </c>
      <c r="AD1215" t="str">
        <f>IFERROR(IF(COUNTIF(C1215:L1215,"Feed Ingredient")&gt;0,INDEX(ani_diet!U:U,MATCH(M1215,ani_diet!E:E,0)),""),"")</f>
        <v/>
      </c>
      <c r="AE1215" s="129" t="str">
        <f>IF(IFERROR(IF(MATCH("Feed Ingredient", AOM[[#This Row],[L1]:[L10]],0)&gt;0, TRUE, FALSE), FALSE)=TRUE,IFERROR(VLOOKUP(M1215, ani_diet!D:D, 1, FALSE), "No Match"),FALSE)</f>
        <v>Unspecified Grass</v>
      </c>
    </row>
    <row r="1216" spans="1:31" ht="14.5" x14ac:dyDescent="0.35">
      <c r="A1216" s="150" t="s">
        <v>1485</v>
      </c>
      <c r="B1216" s="150" t="s">
        <v>22431</v>
      </c>
      <c r="C1216" s="150" t="s">
        <v>19447</v>
      </c>
      <c r="D1216" s="150" t="s">
        <v>19449</v>
      </c>
      <c r="E1216" s="150" t="s">
        <v>19707</v>
      </c>
      <c r="F1216" s="150" t="s">
        <v>20565</v>
      </c>
      <c r="G1216" s="150" t="s">
        <v>20566</v>
      </c>
      <c r="H1216" s="150" t="s">
        <v>22065</v>
      </c>
      <c r="I1216" s="150" t="s">
        <v>22125</v>
      </c>
      <c r="J1216" s="150" t="s">
        <v>22432</v>
      </c>
      <c r="K1216" s="150" t="s">
        <v>1485</v>
      </c>
      <c r="L1216" s="150"/>
      <c r="M1216" s="150" t="str" cm="1">
        <f t="array" ref="M1216">LOOKUP(2,1/(C1216:L1216&lt;&gt;""),C1216:L1216)</f>
        <v>Unspecified Grazing</v>
      </c>
      <c r="N1216" s="150" t="s">
        <v>1485</v>
      </c>
      <c r="O1216" s="150" t="s">
        <v>1485</v>
      </c>
      <c r="P1216" s="150" t="s">
        <v>1485</v>
      </c>
      <c r="Q1216" s="150" t="s">
        <v>1485</v>
      </c>
      <c r="R1216" s="150" t="s">
        <v>1485</v>
      </c>
      <c r="S1216" s="150" t="s">
        <v>1485</v>
      </c>
      <c r="T1216" s="150" t="s">
        <v>1485</v>
      </c>
      <c r="U1216" s="150"/>
      <c r="V1216" s="150" t="s">
        <v>1485</v>
      </c>
      <c r="W1216" s="150" t="s">
        <v>1485</v>
      </c>
      <c r="X1216" s="150" t="s">
        <v>1485</v>
      </c>
      <c r="Y1216" s="150" t="s">
        <v>1485</v>
      </c>
      <c r="Z1216" s="150" t="s">
        <v>1485</v>
      </c>
      <c r="AA1216" s="150" t="s">
        <v>1485</v>
      </c>
      <c r="AB1216" s="150" t="s">
        <v>1485</v>
      </c>
      <c r="AC1216" s="150" t="s">
        <v>3607</v>
      </c>
      <c r="AD1216" t="str">
        <f>IFERROR(IF(COUNTIF(C1216:L1216,"Feed Ingredient")&gt;0,INDEX(ani_diet!U:U,MATCH(M1216,ani_diet!E:E,0)),""),"")</f>
        <v/>
      </c>
      <c r="AE1216" s="129" t="str">
        <f>IF(IFERROR(IF(MATCH("Feed Ingredient", AOM[[#This Row],[L1]:[L10]],0)&gt;0, TRUE, FALSE), FALSE)=TRUE,IFERROR(VLOOKUP(M1216, ani_diet!D:D, 1, FALSE), "No Match"),FALSE)</f>
        <v>No Match</v>
      </c>
    </row>
    <row r="1217" spans="1:31" ht="14.5" x14ac:dyDescent="0.35">
      <c r="A1217" s="150"/>
      <c r="B1217" s="150" t="s">
        <v>22433</v>
      </c>
      <c r="C1217" s="150" t="s">
        <v>19447</v>
      </c>
      <c r="D1217" s="150" t="s">
        <v>19449</v>
      </c>
      <c r="E1217" s="150" t="s">
        <v>19707</v>
      </c>
      <c r="F1217" s="150" t="s">
        <v>20565</v>
      </c>
      <c r="G1217" s="150" t="s">
        <v>20566</v>
      </c>
      <c r="H1217" s="150" t="s">
        <v>22065</v>
      </c>
      <c r="I1217" s="150" t="s">
        <v>22125</v>
      </c>
      <c r="J1217" s="150" t="s">
        <v>22434</v>
      </c>
      <c r="K1217" s="150" t="s">
        <v>22435</v>
      </c>
      <c r="L1217" s="150"/>
      <c r="M1217" s="150" t="str" cm="1">
        <f t="array" ref="M1217">LOOKUP(2,1/(C1217:L1217&lt;&gt;""),C1217:L1217)</f>
        <v>Urochloa mosambicensis Dried</v>
      </c>
      <c r="N1217" s="150" t="s">
        <v>22436</v>
      </c>
      <c r="O1217" s="150"/>
      <c r="P1217" s="150"/>
      <c r="Q1217" s="150"/>
      <c r="R1217" s="150"/>
      <c r="S1217" s="150"/>
      <c r="T1217" s="150"/>
      <c r="U1217" s="150" t="s">
        <v>22434</v>
      </c>
      <c r="V1217" s="150"/>
      <c r="W1217" s="150"/>
      <c r="X1217" s="150"/>
      <c r="Y1217" s="150"/>
      <c r="Z1217" s="150"/>
      <c r="AA1217" s="150"/>
      <c r="AB1217" s="150"/>
      <c r="AC1217" s="150"/>
      <c r="AD1217" t="str">
        <f>IFERROR(IF(COUNTIF(C1217:L1217,"Feed Ingredient")&gt;0,INDEX(ani_diet!U:U,MATCH(M1217,ani_diet!E:E,0)),""),"")</f>
        <v>Urochloa mosambicensis</v>
      </c>
      <c r="AE1217" s="129" t="str">
        <f>IF(IFERROR(IF(MATCH("Feed Ingredient", AOM[[#This Row],[L1]:[L10]],0)&gt;0, TRUE, FALSE), FALSE)=TRUE,IFERROR(VLOOKUP(M1217, ani_diet!D:D, 1, FALSE), "No Match"),FALSE)</f>
        <v>No Match</v>
      </c>
    </row>
    <row r="1218" spans="1:31" ht="14.5" x14ac:dyDescent="0.35">
      <c r="A1218" s="150"/>
      <c r="B1218" s="150" t="s">
        <v>22437</v>
      </c>
      <c r="C1218" s="150" t="s">
        <v>19447</v>
      </c>
      <c r="D1218" s="150" t="s">
        <v>19449</v>
      </c>
      <c r="E1218" s="150" t="s">
        <v>19707</v>
      </c>
      <c r="F1218" s="150" t="s">
        <v>20565</v>
      </c>
      <c r="G1218" s="150" t="s">
        <v>20566</v>
      </c>
      <c r="H1218" s="150" t="s">
        <v>22065</v>
      </c>
      <c r="I1218" s="150" t="s">
        <v>22125</v>
      </c>
      <c r="J1218" s="150" t="s">
        <v>22434</v>
      </c>
      <c r="K1218" s="150"/>
      <c r="L1218" s="150"/>
      <c r="M1218" s="150" t="str" cm="1">
        <f t="array" ref="M1218">LOOKUP(2,1/(C1218:L1218&lt;&gt;""),C1218:L1218)</f>
        <v>Urochloa mosambicensis</v>
      </c>
      <c r="N1218" s="150"/>
      <c r="O1218" s="150"/>
      <c r="P1218" s="150"/>
      <c r="Q1218" s="150"/>
      <c r="R1218" s="150"/>
      <c r="S1218" s="150"/>
      <c r="T1218" s="150"/>
      <c r="U1218" s="150" t="s">
        <v>22434</v>
      </c>
      <c r="V1218" s="150"/>
      <c r="W1218" s="150"/>
      <c r="X1218" s="150"/>
      <c r="Y1218" s="150"/>
      <c r="Z1218" s="150"/>
      <c r="AA1218" s="150"/>
      <c r="AB1218" s="150"/>
      <c r="AC1218" s="150"/>
      <c r="AD1218" t="str">
        <f>IFERROR(IF(COUNTIF(C1218:L1218,"Feed Ingredient")&gt;0,INDEX(ani_diet!U:U,MATCH(M1218,ani_diet!E:E,0)),""),"")</f>
        <v>Urochloa mosambicensis</v>
      </c>
      <c r="AE1218" s="129" t="str">
        <f>IF(IFERROR(IF(MATCH("Feed Ingredient", AOM[[#This Row],[L1]:[L10]],0)&gt;0, TRUE, FALSE), FALSE)=TRUE,IFERROR(VLOOKUP(M1218, ani_diet!D:D, 1, FALSE), "No Match"),FALSE)</f>
        <v>Urochloa mosambicensis</v>
      </c>
    </row>
    <row r="1219" spans="1:31" ht="14.5" x14ac:dyDescent="0.35">
      <c r="A1219" s="150" t="s">
        <v>1485</v>
      </c>
      <c r="B1219" s="150" t="s">
        <v>22438</v>
      </c>
      <c r="C1219" s="150" t="s">
        <v>19447</v>
      </c>
      <c r="D1219" s="150" t="s">
        <v>19449</v>
      </c>
      <c r="E1219" s="150" t="s">
        <v>19707</v>
      </c>
      <c r="F1219" s="150" t="s">
        <v>20565</v>
      </c>
      <c r="G1219" s="150" t="s">
        <v>20566</v>
      </c>
      <c r="H1219" s="150" t="s">
        <v>22065</v>
      </c>
      <c r="I1219" s="150" t="s">
        <v>22439</v>
      </c>
      <c r="J1219" s="150" t="s">
        <v>1485</v>
      </c>
      <c r="K1219" s="150" t="s">
        <v>1485</v>
      </c>
      <c r="L1219" s="150"/>
      <c r="M1219" s="150" t="str" cm="1">
        <f t="array" ref="M1219">LOOKUP(2,1/(C1219:L1219&lt;&gt;""),C1219:L1219)</f>
        <v>Forage Trees</v>
      </c>
      <c r="N1219" s="150" t="s">
        <v>1485</v>
      </c>
      <c r="O1219" s="150" t="s">
        <v>1485</v>
      </c>
      <c r="P1219" s="150" t="s">
        <v>1485</v>
      </c>
      <c r="Q1219" s="150" t="s">
        <v>1485</v>
      </c>
      <c r="R1219" s="150" t="s">
        <v>1485</v>
      </c>
      <c r="S1219" s="150" t="s">
        <v>1485</v>
      </c>
      <c r="T1219" s="150" t="s">
        <v>1485</v>
      </c>
      <c r="U1219" s="150"/>
      <c r="V1219" s="150" t="s">
        <v>1485</v>
      </c>
      <c r="W1219" s="150" t="s">
        <v>1485</v>
      </c>
      <c r="X1219" s="150" t="s">
        <v>1485</v>
      </c>
      <c r="Y1219" s="150" t="s">
        <v>1485</v>
      </c>
      <c r="Z1219" s="150" t="s">
        <v>1485</v>
      </c>
      <c r="AA1219" s="150" t="s">
        <v>1485</v>
      </c>
      <c r="AB1219" s="150" t="s">
        <v>1485</v>
      </c>
      <c r="AC1219" s="150" t="s">
        <v>1485</v>
      </c>
      <c r="AD1219" t="str">
        <f>IFERROR(IF(COUNTIF(C1219:L1219,"Feed Ingredient")&gt;0,INDEX(ani_diet!U:U,MATCH(M1219,ani_diet!E:E,0)),""),"")</f>
        <v/>
      </c>
      <c r="AE1219" s="129" t="str">
        <f>IF(IFERROR(IF(MATCH("Feed Ingredient", AOM[[#This Row],[L1]:[L10]],0)&gt;0, TRUE, FALSE), FALSE)=TRUE,IFERROR(VLOOKUP(M1219, ani_diet!D:D, 1, FALSE), "No Match"),FALSE)</f>
        <v>No Match</v>
      </c>
    </row>
    <row r="1220" spans="1:31" ht="14.5" x14ac:dyDescent="0.35">
      <c r="A1220" s="150" t="s">
        <v>1485</v>
      </c>
      <c r="B1220" s="150" t="s">
        <v>22440</v>
      </c>
      <c r="C1220" s="150" t="s">
        <v>19447</v>
      </c>
      <c r="D1220" s="150" t="s">
        <v>19449</v>
      </c>
      <c r="E1220" s="150" t="s">
        <v>19707</v>
      </c>
      <c r="F1220" s="150" t="s">
        <v>20565</v>
      </c>
      <c r="G1220" s="150" t="s">
        <v>20566</v>
      </c>
      <c r="H1220" s="150" t="s">
        <v>22065</v>
      </c>
      <c r="I1220" s="150" t="s">
        <v>22439</v>
      </c>
      <c r="J1220" s="150" t="s">
        <v>14021</v>
      </c>
      <c r="K1220" s="150" t="s">
        <v>22441</v>
      </c>
      <c r="L1220" s="150"/>
      <c r="M1220" s="150" t="str" cm="1">
        <f t="array" ref="M1220">LOOKUP(2,1/(C1220:L1220&lt;&gt;""),C1220:L1220)</f>
        <v>Acacia angustissima Dried</v>
      </c>
      <c r="N1220" s="150" t="s">
        <v>22442</v>
      </c>
      <c r="O1220" s="150" t="s">
        <v>1485</v>
      </c>
      <c r="P1220" s="150" t="s">
        <v>1485</v>
      </c>
      <c r="Q1220" s="150" t="s">
        <v>1485</v>
      </c>
      <c r="R1220" s="150" t="s">
        <v>1485</v>
      </c>
      <c r="S1220" s="150" t="s">
        <v>1485</v>
      </c>
      <c r="T1220" s="150" t="s">
        <v>1485</v>
      </c>
      <c r="U1220" s="150" t="s">
        <v>14021</v>
      </c>
      <c r="V1220" s="150" t="s">
        <v>22443</v>
      </c>
      <c r="W1220" s="150" t="s">
        <v>1485</v>
      </c>
      <c r="X1220" s="150" t="s">
        <v>1485</v>
      </c>
      <c r="Y1220" s="150" t="s">
        <v>1485</v>
      </c>
      <c r="Z1220" s="150" t="s">
        <v>1485</v>
      </c>
      <c r="AA1220" s="150" t="s">
        <v>1485</v>
      </c>
      <c r="AB1220" s="150" t="s">
        <v>1485</v>
      </c>
      <c r="AC1220" s="150" t="s">
        <v>14021</v>
      </c>
      <c r="AD1220" t="str">
        <f>IFERROR(IF(COUNTIF(C1220:L1220,"Feed Ingredient")&gt;0,INDEX(ani_diet!U:U,MATCH(M1220,ani_diet!E:E,0)),""),"")</f>
        <v>Acacia angustissima</v>
      </c>
      <c r="AE1220" s="129" t="str">
        <f>IF(IFERROR(IF(MATCH("Feed Ingredient", AOM[[#This Row],[L1]:[L10]],0)&gt;0, TRUE, FALSE), FALSE)=TRUE,IFERROR(VLOOKUP(M1220, ani_diet!D:D, 1, FALSE), "No Match"),FALSE)</f>
        <v>No Match</v>
      </c>
    </row>
    <row r="1221" spans="1:31" ht="14.5" x14ac:dyDescent="0.35">
      <c r="A1221" s="150" t="s">
        <v>1485</v>
      </c>
      <c r="B1221" s="150" t="s">
        <v>22444</v>
      </c>
      <c r="C1221" s="150" t="s">
        <v>19447</v>
      </c>
      <c r="D1221" s="150" t="s">
        <v>19449</v>
      </c>
      <c r="E1221" s="150" t="s">
        <v>19707</v>
      </c>
      <c r="F1221" s="150" t="s">
        <v>20565</v>
      </c>
      <c r="G1221" s="150" t="s">
        <v>20566</v>
      </c>
      <c r="H1221" s="150" t="s">
        <v>22065</v>
      </c>
      <c r="I1221" s="150" t="s">
        <v>22439</v>
      </c>
      <c r="J1221" s="150" t="s">
        <v>14021</v>
      </c>
      <c r="K1221" s="150" t="s">
        <v>22445</v>
      </c>
      <c r="L1221" s="150" t="s">
        <v>22446</v>
      </c>
      <c r="M1221" s="150" t="str" cm="1">
        <f t="array" ref="M1221">LOOKUP(2,1/(C1221:L1221&lt;&gt;""),C1221:L1221)</f>
        <v>Acacia angusitissima Leaves Dried Ensiled</v>
      </c>
      <c r="N1221" s="150" t="s">
        <v>22447</v>
      </c>
      <c r="O1221" s="150" t="s">
        <v>1485</v>
      </c>
      <c r="P1221" s="150" t="s">
        <v>1485</v>
      </c>
      <c r="Q1221" s="150" t="s">
        <v>1485</v>
      </c>
      <c r="R1221" s="150" t="s">
        <v>1485</v>
      </c>
      <c r="S1221" s="150" t="s">
        <v>1485</v>
      </c>
      <c r="T1221" s="150" t="s">
        <v>1485</v>
      </c>
      <c r="U1221" s="150" t="s">
        <v>14021</v>
      </c>
      <c r="V1221" s="150" t="s">
        <v>22443</v>
      </c>
      <c r="W1221" s="150" t="s">
        <v>1485</v>
      </c>
      <c r="X1221" s="150" t="s">
        <v>1485</v>
      </c>
      <c r="Y1221" s="150" t="s">
        <v>1485</v>
      </c>
      <c r="Z1221" s="150" t="s">
        <v>1485</v>
      </c>
      <c r="AA1221" s="150" t="s">
        <v>1485</v>
      </c>
      <c r="AB1221" s="150" t="s">
        <v>1485</v>
      </c>
      <c r="AC1221" s="150" t="s">
        <v>14021</v>
      </c>
      <c r="AD1221" t="str">
        <f>IFERROR(IF(COUNTIF(C1221:L1221,"Feed Ingredient")&gt;0,INDEX(ani_diet!U:U,MATCH(M1221,ani_diet!E:E,0)),""),"")</f>
        <v>Acacia angustissima Leaves</v>
      </c>
      <c r="AE1221" s="129" t="str">
        <f>IF(IFERROR(IF(MATCH("Feed Ingredient", AOM[[#This Row],[L1]:[L10]],0)&gt;0, TRUE, FALSE), FALSE)=TRUE,IFERROR(VLOOKUP(M1221, ani_diet!D:D, 1, FALSE), "No Match"),FALSE)</f>
        <v>No Match</v>
      </c>
    </row>
    <row r="1222" spans="1:31" ht="14.5" x14ac:dyDescent="0.35">
      <c r="A1222" s="150" t="s">
        <v>1485</v>
      </c>
      <c r="B1222" s="150" t="s">
        <v>22448</v>
      </c>
      <c r="C1222" s="150" t="s">
        <v>19447</v>
      </c>
      <c r="D1222" s="150" t="s">
        <v>19449</v>
      </c>
      <c r="E1222" s="150" t="s">
        <v>19707</v>
      </c>
      <c r="F1222" s="150" t="s">
        <v>20565</v>
      </c>
      <c r="G1222" s="150" t="s">
        <v>20566</v>
      </c>
      <c r="H1222" s="150" t="s">
        <v>22065</v>
      </c>
      <c r="I1222" s="150" t="s">
        <v>22439</v>
      </c>
      <c r="J1222" s="150" t="s">
        <v>14021</v>
      </c>
      <c r="K1222" s="150" t="s">
        <v>22445</v>
      </c>
      <c r="L1222" s="150"/>
      <c r="M1222" s="150" t="str" cm="1">
        <f t="array" ref="M1222">LOOKUP(2,1/(C1222:L1222&lt;&gt;""),C1222:L1222)</f>
        <v>Acacia angustissima Leaves</v>
      </c>
      <c r="N1222" s="150" t="s">
        <v>1485</v>
      </c>
      <c r="O1222" s="150" t="s">
        <v>1485</v>
      </c>
      <c r="P1222" s="150" t="s">
        <v>1485</v>
      </c>
      <c r="Q1222" s="150" t="s">
        <v>1485</v>
      </c>
      <c r="R1222" s="150" t="s">
        <v>1485</v>
      </c>
      <c r="S1222" s="150" t="s">
        <v>1485</v>
      </c>
      <c r="T1222" s="150" t="s">
        <v>1485</v>
      </c>
      <c r="U1222" s="150" t="s">
        <v>14021</v>
      </c>
      <c r="V1222" s="150" t="s">
        <v>22443</v>
      </c>
      <c r="W1222" s="150" t="s">
        <v>1485</v>
      </c>
      <c r="X1222" s="150" t="s">
        <v>1485</v>
      </c>
      <c r="Y1222" s="150" t="s">
        <v>1485</v>
      </c>
      <c r="Z1222" s="150" t="s">
        <v>1485</v>
      </c>
      <c r="AA1222" s="150" t="s">
        <v>1485</v>
      </c>
      <c r="AB1222" s="150" t="s">
        <v>1485</v>
      </c>
      <c r="AC1222" s="150" t="s">
        <v>14021</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ht="14.5" x14ac:dyDescent="0.35">
      <c r="A1223" s="150" t="s">
        <v>1485</v>
      </c>
      <c r="B1223" s="150" t="s">
        <v>22449</v>
      </c>
      <c r="C1223" s="150" t="s">
        <v>19447</v>
      </c>
      <c r="D1223" s="150" t="s">
        <v>19449</v>
      </c>
      <c r="E1223" s="150" t="s">
        <v>19707</v>
      </c>
      <c r="F1223" s="150" t="s">
        <v>20565</v>
      </c>
      <c r="G1223" s="150" t="s">
        <v>20566</v>
      </c>
      <c r="H1223" s="150" t="s">
        <v>22065</v>
      </c>
      <c r="I1223" s="150" t="s">
        <v>22439</v>
      </c>
      <c r="J1223" s="150" t="s">
        <v>14021</v>
      </c>
      <c r="K1223" s="150"/>
      <c r="L1223" s="150"/>
      <c r="M1223" s="150" t="str" cm="1">
        <f t="array" ref="M1223">LOOKUP(2,1/(C1223:L1223&lt;&gt;""),C1223:L1223)</f>
        <v>Acacia angustissima</v>
      </c>
      <c r="N1223" s="150" t="s">
        <v>1485</v>
      </c>
      <c r="O1223" s="150" t="s">
        <v>1485</v>
      </c>
      <c r="P1223" s="150" t="s">
        <v>1485</v>
      </c>
      <c r="Q1223" s="150" t="s">
        <v>1485</v>
      </c>
      <c r="R1223" s="150" t="s">
        <v>1485</v>
      </c>
      <c r="S1223" s="150" t="s">
        <v>1485</v>
      </c>
      <c r="T1223" s="150" t="s">
        <v>1485</v>
      </c>
      <c r="U1223" s="150" t="s">
        <v>14021</v>
      </c>
      <c r="V1223" s="150" t="s">
        <v>22443</v>
      </c>
      <c r="W1223" s="150" t="s">
        <v>1485</v>
      </c>
      <c r="X1223" s="150" t="s">
        <v>1485</v>
      </c>
      <c r="Y1223" s="150" t="s">
        <v>1485</v>
      </c>
      <c r="Z1223" s="150" t="s">
        <v>1485</v>
      </c>
      <c r="AA1223" s="150" t="s">
        <v>1485</v>
      </c>
      <c r="AB1223" s="150" t="s">
        <v>1485</v>
      </c>
      <c r="AC1223" s="150" t="s">
        <v>14021</v>
      </c>
      <c r="AD1223" t="str">
        <f>IFERROR(IF(COUNTIF(C1223:L1223,"Feed Ingredient")&gt;0,INDEX(ani_diet!U:U,MATCH(M1223,ani_diet!E:E,0)),""),"")</f>
        <v>Acacia angustissima</v>
      </c>
      <c r="AE1223" s="129" t="str">
        <f>IF(IFERROR(IF(MATCH("Feed Ingredient", AOM[[#This Row],[L1]:[L10]],0)&gt;0, TRUE, FALSE), FALSE)=TRUE,IFERROR(VLOOKUP(M1223, ani_diet!D:D, 1, FALSE), "No Match"),FALSE)</f>
        <v>Acacia angustissima</v>
      </c>
    </row>
    <row r="1224" spans="1:31" ht="14.5" x14ac:dyDescent="0.35">
      <c r="A1224" s="150" t="s">
        <v>1485</v>
      </c>
      <c r="B1224" s="150" t="s">
        <v>22450</v>
      </c>
      <c r="C1224" s="150" t="s">
        <v>19447</v>
      </c>
      <c r="D1224" s="150" t="s">
        <v>19449</v>
      </c>
      <c r="E1224" s="150" t="s">
        <v>19707</v>
      </c>
      <c r="F1224" s="150" t="s">
        <v>20565</v>
      </c>
      <c r="G1224" s="150" t="s">
        <v>20566</v>
      </c>
      <c r="H1224" s="150" t="s">
        <v>22065</v>
      </c>
      <c r="I1224" s="150" t="s">
        <v>22439</v>
      </c>
      <c r="J1224" s="150" t="s">
        <v>14252</v>
      </c>
      <c r="K1224" s="150" t="s">
        <v>1485</v>
      </c>
      <c r="L1224" s="150"/>
      <c r="M1224" s="150" t="str" cm="1">
        <f t="array" ref="M1224">LOOKUP(2,1/(C1224:L1224&lt;&gt;""),C1224:L1224)</f>
        <v>Acacia brevispica</v>
      </c>
      <c r="N1224" s="150" t="s">
        <v>1485</v>
      </c>
      <c r="O1224" s="150" t="s">
        <v>1485</v>
      </c>
      <c r="P1224" s="150" t="s">
        <v>1485</v>
      </c>
      <c r="Q1224" s="150" t="s">
        <v>1485</v>
      </c>
      <c r="R1224" s="150" t="s">
        <v>1485</v>
      </c>
      <c r="S1224" s="150" t="s">
        <v>22451</v>
      </c>
      <c r="T1224" s="150" t="s">
        <v>1485</v>
      </c>
      <c r="U1224" s="150" t="s">
        <v>14252</v>
      </c>
      <c r="V1224" s="150" t="s">
        <v>22452</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
      </c>
      <c r="AE1224" s="129" t="str">
        <f>IF(IFERROR(IF(MATCH("Feed Ingredient", AOM[[#This Row],[L1]:[L10]],0)&gt;0, TRUE, FALSE), FALSE)=TRUE,IFERROR(VLOOKUP(M1224, ani_diet!D:D, 1, FALSE), "No Match"),FALSE)</f>
        <v>No Match</v>
      </c>
    </row>
    <row r="1225" spans="1:31" ht="14.5" x14ac:dyDescent="0.35">
      <c r="A1225" s="150" t="s">
        <v>1485</v>
      </c>
      <c r="B1225" s="150" t="s">
        <v>22453</v>
      </c>
      <c r="C1225" s="150" t="s">
        <v>19447</v>
      </c>
      <c r="D1225" s="150" t="s">
        <v>19449</v>
      </c>
      <c r="E1225" s="150" t="s">
        <v>19707</v>
      </c>
      <c r="F1225" s="150" t="s">
        <v>20565</v>
      </c>
      <c r="G1225" s="150" t="s">
        <v>20566</v>
      </c>
      <c r="H1225" s="150" t="s">
        <v>22065</v>
      </c>
      <c r="I1225" s="150" t="s">
        <v>22439</v>
      </c>
      <c r="J1225" s="150" t="s">
        <v>14252</v>
      </c>
      <c r="K1225" s="153" t="s">
        <v>22454</v>
      </c>
      <c r="L1225" s="150" t="s">
        <v>22455</v>
      </c>
      <c r="M1225" s="150" t="str" cm="1">
        <f t="array" ref="M1225">LOOKUP(2,1/(C1225:L1225&lt;&gt;""),C1225:L1225)</f>
        <v>Acacia brevispica Leaves Dried</v>
      </c>
      <c r="N1225" s="150" t="s">
        <v>22456</v>
      </c>
      <c r="O1225" s="150" t="s">
        <v>1485</v>
      </c>
      <c r="P1225" s="150" t="s">
        <v>1485</v>
      </c>
      <c r="Q1225" s="150" t="s">
        <v>1485</v>
      </c>
      <c r="R1225" s="150" t="s">
        <v>1485</v>
      </c>
      <c r="S1225" s="150" t="s">
        <v>22451</v>
      </c>
      <c r="T1225" s="150" t="s">
        <v>1485</v>
      </c>
      <c r="U1225" s="150" t="s">
        <v>14252</v>
      </c>
      <c r="V1225" s="150" t="s">
        <v>22452</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Acacia brevispica Leaves</v>
      </c>
      <c r="AE1225" s="129" t="str">
        <f>IF(IFERROR(IF(MATCH("Feed Ingredient", AOM[[#This Row],[L1]:[L10]],0)&gt;0, TRUE, FALSE), FALSE)=TRUE,IFERROR(VLOOKUP(M1225, ani_diet!D:D, 1, FALSE), "No Match"),FALSE)</f>
        <v>No Match</v>
      </c>
    </row>
    <row r="1226" spans="1:31" ht="14.5" x14ac:dyDescent="0.35">
      <c r="A1226" s="150" t="s">
        <v>1485</v>
      </c>
      <c r="B1226" s="150" t="s">
        <v>22457</v>
      </c>
      <c r="C1226" s="150" t="s">
        <v>19447</v>
      </c>
      <c r="D1226" s="150" t="s">
        <v>19449</v>
      </c>
      <c r="E1226" s="150" t="s">
        <v>19707</v>
      </c>
      <c r="F1226" s="150" t="s">
        <v>20565</v>
      </c>
      <c r="G1226" s="150" t="s">
        <v>20566</v>
      </c>
      <c r="H1226" s="150" t="s">
        <v>22065</v>
      </c>
      <c r="I1226" s="150" t="s">
        <v>22439</v>
      </c>
      <c r="J1226" s="153" t="s">
        <v>14252</v>
      </c>
      <c r="K1226" s="150" t="s">
        <v>22454</v>
      </c>
      <c r="L1226" s="150"/>
      <c r="M1226" s="150" t="str" cm="1">
        <f t="array" ref="M1226">LOOKUP(2,1/(C1226:L1226&lt;&gt;""),C1226:L1226)</f>
        <v>Acacia brevispica Leaves</v>
      </c>
      <c r="N1226" s="150" t="s">
        <v>1485</v>
      </c>
      <c r="O1226" s="150" t="s">
        <v>1485</v>
      </c>
      <c r="P1226" s="150" t="s">
        <v>1485</v>
      </c>
      <c r="Q1226" s="150" t="s">
        <v>1485</v>
      </c>
      <c r="R1226" s="150" t="s">
        <v>1485</v>
      </c>
      <c r="S1226" s="150" t="s">
        <v>22451</v>
      </c>
      <c r="T1226" s="150" t="s">
        <v>1485</v>
      </c>
      <c r="U1226" s="150" t="s">
        <v>14252</v>
      </c>
      <c r="V1226" s="150" t="s">
        <v>22452</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
      </c>
      <c r="AE1226" s="129" t="str">
        <f>IF(IFERROR(IF(MATCH("Feed Ingredient", AOM[[#This Row],[L1]:[L10]],0)&gt;0, TRUE, FALSE), FALSE)=TRUE,IFERROR(VLOOKUP(M1226, ani_diet!D:D, 1, FALSE), "No Match"),FALSE)</f>
        <v>Acacia brevispica Leaves</v>
      </c>
    </row>
    <row r="1227" spans="1:31" ht="14.5" x14ac:dyDescent="0.35">
      <c r="A1227" s="150" t="s">
        <v>1485</v>
      </c>
      <c r="B1227" s="150" t="s">
        <v>22458</v>
      </c>
      <c r="C1227" s="150" t="s">
        <v>19447</v>
      </c>
      <c r="D1227" s="150" t="s">
        <v>19449</v>
      </c>
      <c r="E1227" s="150" t="s">
        <v>19707</v>
      </c>
      <c r="F1227" s="150" t="s">
        <v>20565</v>
      </c>
      <c r="G1227" s="150" t="s">
        <v>20566</v>
      </c>
      <c r="H1227" s="150" t="s">
        <v>22065</v>
      </c>
      <c r="I1227" s="150" t="s">
        <v>22439</v>
      </c>
      <c r="J1227" s="150" t="s">
        <v>14252</v>
      </c>
      <c r="K1227" s="153" t="s">
        <v>22459</v>
      </c>
      <c r="L1227" s="150" t="s">
        <v>22460</v>
      </c>
      <c r="M1227" s="150" t="str" cm="1">
        <f t="array" ref="M1227">LOOKUP(2,1/(C1227:L1227&lt;&gt;""),C1227:L1227)</f>
        <v>Acacia brevispica Pods Dried</v>
      </c>
      <c r="N1227" s="150" t="s">
        <v>1485</v>
      </c>
      <c r="O1227" s="150" t="s">
        <v>1485</v>
      </c>
      <c r="P1227" s="150" t="s">
        <v>1485</v>
      </c>
      <c r="Q1227" s="150" t="s">
        <v>1485</v>
      </c>
      <c r="R1227" s="150" t="s">
        <v>1485</v>
      </c>
      <c r="S1227" s="150" t="s">
        <v>22451</v>
      </c>
      <c r="T1227" s="150" t="s">
        <v>1485</v>
      </c>
      <c r="U1227" s="150" t="s">
        <v>14252</v>
      </c>
      <c r="V1227" s="150" t="s">
        <v>22452</v>
      </c>
      <c r="W1227" s="150" t="s">
        <v>1485</v>
      </c>
      <c r="X1227" s="150" t="s">
        <v>1485</v>
      </c>
      <c r="Y1227" s="150" t="s">
        <v>1485</v>
      </c>
      <c r="Z1227" s="150" t="s">
        <v>1485</v>
      </c>
      <c r="AA1227" s="150" t="s">
        <v>1485</v>
      </c>
      <c r="AB1227" s="150" t="s">
        <v>1485</v>
      </c>
      <c r="AC1227" s="150" t="s">
        <v>13984</v>
      </c>
      <c r="AD1227" t="str">
        <f>IFERROR(IF(COUNTIF(C1227:L1227,"Feed Ingredient")&gt;0,INDEX(ani_diet!U:U,MATCH(M1227,ani_diet!E:E,0)),""),"")</f>
        <v>Acacia brevispica Pods</v>
      </c>
      <c r="AE1227" s="129" t="str">
        <f>IF(IFERROR(IF(MATCH("Feed Ingredient", AOM[[#This Row],[L1]:[L10]],0)&gt;0, TRUE, FALSE), FALSE)=TRUE,IFERROR(VLOOKUP(M1227, ani_diet!D:D, 1, FALSE), "No Match"),FALSE)</f>
        <v>No Match</v>
      </c>
    </row>
    <row r="1228" spans="1:31" ht="14.5" x14ac:dyDescent="0.35">
      <c r="A1228" s="150" t="s">
        <v>1485</v>
      </c>
      <c r="B1228" s="150" t="s">
        <v>22461</v>
      </c>
      <c r="C1228" s="150" t="s">
        <v>19447</v>
      </c>
      <c r="D1228" s="150" t="s">
        <v>19449</v>
      </c>
      <c r="E1228" s="150" t="s">
        <v>19707</v>
      </c>
      <c r="F1228" s="150" t="s">
        <v>20565</v>
      </c>
      <c r="G1228" s="150" t="s">
        <v>20566</v>
      </c>
      <c r="H1228" s="150" t="s">
        <v>22065</v>
      </c>
      <c r="I1228" s="150" t="s">
        <v>22439</v>
      </c>
      <c r="J1228" s="153" t="s">
        <v>14252</v>
      </c>
      <c r="K1228" s="150" t="s">
        <v>22459</v>
      </c>
      <c r="L1228" s="150"/>
      <c r="M1228" s="150" t="str" cm="1">
        <f t="array" ref="M1228">LOOKUP(2,1/(C1228:L1228&lt;&gt;""),C1228:L1228)</f>
        <v>Acacia brevispica Pods</v>
      </c>
      <c r="N1228" s="150" t="s">
        <v>1485</v>
      </c>
      <c r="O1228" s="150" t="s">
        <v>1485</v>
      </c>
      <c r="P1228" s="150" t="s">
        <v>1485</v>
      </c>
      <c r="Q1228" s="150" t="s">
        <v>1485</v>
      </c>
      <c r="R1228" s="150" t="s">
        <v>1485</v>
      </c>
      <c r="S1228" s="150" t="s">
        <v>22451</v>
      </c>
      <c r="T1228" s="150" t="s">
        <v>1485</v>
      </c>
      <c r="U1228" s="150" t="s">
        <v>14252</v>
      </c>
      <c r="V1228" s="150" t="s">
        <v>22452</v>
      </c>
      <c r="W1228" s="150" t="s">
        <v>1485</v>
      </c>
      <c r="X1228" s="150" t="s">
        <v>1485</v>
      </c>
      <c r="Y1228" s="150" t="s">
        <v>1485</v>
      </c>
      <c r="Z1228" s="150" t="s">
        <v>1485</v>
      </c>
      <c r="AA1228" s="150" t="s">
        <v>1485</v>
      </c>
      <c r="AB1228" s="150" t="s">
        <v>1485</v>
      </c>
      <c r="AC1228" s="150" t="s">
        <v>13984</v>
      </c>
      <c r="AD1228" t="str">
        <f>IFERROR(IF(COUNTIF(C1228:L1228,"Feed Ingredient")&gt;0,INDEX(ani_diet!U:U,MATCH(M1228,ani_diet!E:E,0)),""),"")</f>
        <v/>
      </c>
      <c r="AE1228" s="129" t="str">
        <f>IF(IFERROR(IF(MATCH("Feed Ingredient", AOM[[#This Row],[L1]:[L10]],0)&gt;0, TRUE, FALSE), FALSE)=TRUE,IFERROR(VLOOKUP(M1228, ani_diet!D:D, 1, FALSE), "No Match"),FALSE)</f>
        <v>Acacia brevispica Pods</v>
      </c>
    </row>
    <row r="1229" spans="1:31" ht="14.5" x14ac:dyDescent="0.35">
      <c r="A1229" s="150"/>
      <c r="B1229" s="150" t="s">
        <v>22462</v>
      </c>
      <c r="C1229" s="150" t="s">
        <v>19447</v>
      </c>
      <c r="D1229" s="150" t="s">
        <v>19449</v>
      </c>
      <c r="E1229" s="150" t="s">
        <v>19707</v>
      </c>
      <c r="F1229" s="150" t="s">
        <v>20565</v>
      </c>
      <c r="G1229" s="150" t="s">
        <v>20566</v>
      </c>
      <c r="H1229" s="150" t="s">
        <v>22065</v>
      </c>
      <c r="I1229" s="150" t="s">
        <v>22439</v>
      </c>
      <c r="J1229" s="150" t="s">
        <v>14337</v>
      </c>
      <c r="K1229" s="150"/>
      <c r="L1229" s="150"/>
      <c r="M1229" s="150" t="str" cm="1">
        <f t="array" ref="M1229">LOOKUP(2,1/(C1229:L1229&lt;&gt;""),C1229:L1229)</f>
        <v>Acacia cyanophylla</v>
      </c>
      <c r="N1229" s="150"/>
      <c r="O1229" s="150"/>
      <c r="P1229" s="150"/>
      <c r="Q1229" s="150"/>
      <c r="R1229" s="150"/>
      <c r="S1229" s="150"/>
      <c r="T1229" s="150"/>
      <c r="U1229" s="150" t="s">
        <v>14337</v>
      </c>
      <c r="V1229" s="150"/>
      <c r="W1229" s="150"/>
      <c r="X1229" s="150"/>
      <c r="Y1229" s="150"/>
      <c r="Z1229" s="150"/>
      <c r="AA1229" s="150"/>
      <c r="AB1229" s="150"/>
      <c r="AC1229" s="150"/>
      <c r="AD1229" t="str">
        <f>IFERROR(IF(COUNTIF(C1229:L1229,"Feed Ingredient")&gt;0,INDEX(ani_diet!U:U,MATCH(M1229,ani_diet!E:E,0)),""),"")</f>
        <v>Acacia cyanophylla</v>
      </c>
      <c r="AE1229" s="129" t="str">
        <f>IF(IFERROR(IF(MATCH("Feed Ingredient", AOM[[#This Row],[L1]:[L10]],0)&gt;0, TRUE, FALSE), FALSE)=TRUE,IFERROR(VLOOKUP(M1229, ani_diet!D:D, 1, FALSE), "No Match"),FALSE)</f>
        <v>Acacia cyanophylla</v>
      </c>
    </row>
    <row r="1230" spans="1:31" ht="14.5" x14ac:dyDescent="0.35">
      <c r="A1230" s="150" t="s">
        <v>1485</v>
      </c>
      <c r="B1230" s="150" t="s">
        <v>22463</v>
      </c>
      <c r="C1230" s="150" t="s">
        <v>19447</v>
      </c>
      <c r="D1230" s="150" t="s">
        <v>19449</v>
      </c>
      <c r="E1230" s="150" t="s">
        <v>19707</v>
      </c>
      <c r="F1230" s="150" t="s">
        <v>20565</v>
      </c>
      <c r="G1230" s="150" t="s">
        <v>20566</v>
      </c>
      <c r="H1230" s="150" t="s">
        <v>22065</v>
      </c>
      <c r="I1230" s="150" t="s">
        <v>22439</v>
      </c>
      <c r="J1230" s="150" t="s">
        <v>22464</v>
      </c>
      <c r="K1230" s="153" t="s">
        <v>22465</v>
      </c>
      <c r="L1230" s="150" t="s">
        <v>22466</v>
      </c>
      <c r="M1230" s="150" t="str" cm="1">
        <f t="array" ref="M1230">LOOKUP(2,1/(C1230:L1230&lt;&gt;""),C1230:L1230)</f>
        <v>Acacia etbaica Fruits Dried</v>
      </c>
      <c r="N1230" s="150" t="s">
        <v>1485</v>
      </c>
      <c r="O1230" s="150" t="s">
        <v>1485</v>
      </c>
      <c r="P1230" s="150" t="s">
        <v>1485</v>
      </c>
      <c r="Q1230" s="150" t="s">
        <v>1485</v>
      </c>
      <c r="R1230" s="150" t="s">
        <v>1485</v>
      </c>
      <c r="S1230" s="150" t="s">
        <v>22451</v>
      </c>
      <c r="T1230" s="150" t="s">
        <v>1485</v>
      </c>
      <c r="U1230" s="150" t="s">
        <v>22464</v>
      </c>
      <c r="V1230" s="150" t="s">
        <v>22452</v>
      </c>
      <c r="W1230" s="150" t="s">
        <v>1485</v>
      </c>
      <c r="X1230" s="150" t="s">
        <v>1485</v>
      </c>
      <c r="Y1230" s="150" t="s">
        <v>1485</v>
      </c>
      <c r="Z1230" s="150" t="s">
        <v>1485</v>
      </c>
      <c r="AA1230" s="150" t="s">
        <v>1485</v>
      </c>
      <c r="AB1230" s="150" t="s">
        <v>1485</v>
      </c>
      <c r="AC1230" s="150" t="s">
        <v>13984</v>
      </c>
      <c r="AD1230" t="str">
        <f>IFERROR(IF(COUNTIF(C1230:L1230,"Feed Ingredient")&gt;0,INDEX(ani_diet!U:U,MATCH(M1230,ani_diet!E:E,0)),""),"")</f>
        <v>Acacia etbaica Fruits</v>
      </c>
      <c r="AE1230" s="129" t="str">
        <f>IF(IFERROR(IF(MATCH("Feed Ingredient", AOM[[#This Row],[L1]:[L10]],0)&gt;0, TRUE, FALSE), FALSE)=TRUE,IFERROR(VLOOKUP(M1230, ani_diet!D:D, 1, FALSE), "No Match"),FALSE)</f>
        <v>No Match</v>
      </c>
    </row>
    <row r="1231" spans="1:31" ht="14.5" x14ac:dyDescent="0.35">
      <c r="A1231" s="150" t="s">
        <v>1485</v>
      </c>
      <c r="B1231" s="150" t="s">
        <v>22467</v>
      </c>
      <c r="C1231" s="150" t="s">
        <v>19447</v>
      </c>
      <c r="D1231" s="150" t="s">
        <v>19449</v>
      </c>
      <c r="E1231" s="150" t="s">
        <v>19707</v>
      </c>
      <c r="F1231" s="150" t="s">
        <v>20565</v>
      </c>
      <c r="G1231" s="150" t="s">
        <v>20566</v>
      </c>
      <c r="H1231" s="150" t="s">
        <v>22065</v>
      </c>
      <c r="I1231" s="150" t="s">
        <v>22439</v>
      </c>
      <c r="J1231" s="153" t="s">
        <v>22464</v>
      </c>
      <c r="K1231" s="150" t="s">
        <v>22465</v>
      </c>
      <c r="L1231" s="150"/>
      <c r="M1231" s="150" t="str" cm="1">
        <f t="array" ref="M1231">LOOKUP(2,1/(C1231:L1231&lt;&gt;""),C1231:L1231)</f>
        <v>Acacia etbaica Fruits</v>
      </c>
      <c r="N1231" s="150" t="s">
        <v>1485</v>
      </c>
      <c r="O1231" s="150" t="s">
        <v>1485</v>
      </c>
      <c r="P1231" s="150" t="s">
        <v>1485</v>
      </c>
      <c r="Q1231" s="150" t="s">
        <v>1485</v>
      </c>
      <c r="R1231" s="150" t="s">
        <v>1485</v>
      </c>
      <c r="S1231" s="150" t="s">
        <v>22451</v>
      </c>
      <c r="T1231" s="150" t="s">
        <v>1485</v>
      </c>
      <c r="U1231" s="150" t="s">
        <v>22464</v>
      </c>
      <c r="V1231" s="150" t="s">
        <v>22452</v>
      </c>
      <c r="W1231" s="150" t="s">
        <v>1485</v>
      </c>
      <c r="X1231" s="150" t="s">
        <v>1485</v>
      </c>
      <c r="Y1231" s="150" t="s">
        <v>1485</v>
      </c>
      <c r="Z1231" s="150" t="s">
        <v>1485</v>
      </c>
      <c r="AA1231" s="150" t="s">
        <v>1485</v>
      </c>
      <c r="AB1231" s="150" t="s">
        <v>1485</v>
      </c>
      <c r="AC1231" s="150" t="s">
        <v>13984</v>
      </c>
      <c r="AD1231" t="str">
        <f>IFERROR(IF(COUNTIF(C1231:L1231,"Feed Ingredient")&gt;0,INDEX(ani_diet!U:U,MATCH(M1231,ani_diet!E:E,0)),""),"")</f>
        <v/>
      </c>
      <c r="AE1231" s="129" t="str">
        <f>IF(IFERROR(IF(MATCH("Feed Ingredient", AOM[[#This Row],[L1]:[L10]],0)&gt;0, TRUE, FALSE), FALSE)=TRUE,IFERROR(VLOOKUP(M1231, ani_diet!D:D, 1, FALSE), "No Match"),FALSE)</f>
        <v>Acacia etbaica Fruits</v>
      </c>
    </row>
    <row r="1232" spans="1:31" ht="14.5" x14ac:dyDescent="0.35">
      <c r="A1232" s="150" t="s">
        <v>1485</v>
      </c>
      <c r="B1232" s="150" t="s">
        <v>22468</v>
      </c>
      <c r="C1232" s="150" t="s">
        <v>19447</v>
      </c>
      <c r="D1232" s="150" t="s">
        <v>19449</v>
      </c>
      <c r="E1232" s="150" t="s">
        <v>19707</v>
      </c>
      <c r="F1232" s="150" t="s">
        <v>20565</v>
      </c>
      <c r="G1232" s="150" t="s">
        <v>20566</v>
      </c>
      <c r="H1232" s="150" t="s">
        <v>22065</v>
      </c>
      <c r="I1232" s="150" t="s">
        <v>22439</v>
      </c>
      <c r="J1232" s="153" t="s">
        <v>22464</v>
      </c>
      <c r="K1232" s="150"/>
      <c r="L1232" s="150"/>
      <c r="M1232" s="150" t="str" cm="1">
        <f t="array" ref="M1232">LOOKUP(2,1/(C1232:L1232&lt;&gt;""),C1232:L1232)</f>
        <v>Acacia etbaica</v>
      </c>
      <c r="N1232" s="150" t="s">
        <v>1485</v>
      </c>
      <c r="O1232" s="150" t="s">
        <v>1485</v>
      </c>
      <c r="P1232" s="150" t="s">
        <v>1485</v>
      </c>
      <c r="Q1232" s="150" t="s">
        <v>1485</v>
      </c>
      <c r="R1232" s="150" t="s">
        <v>1485</v>
      </c>
      <c r="S1232" s="150" t="s">
        <v>22451</v>
      </c>
      <c r="T1232" s="150" t="s">
        <v>1485</v>
      </c>
      <c r="U1232" s="150" t="s">
        <v>22464</v>
      </c>
      <c r="V1232" s="150" t="s">
        <v>22452</v>
      </c>
      <c r="W1232" s="150" t="s">
        <v>1485</v>
      </c>
      <c r="X1232" s="150" t="s">
        <v>1485</v>
      </c>
      <c r="Y1232" s="150" t="s">
        <v>1485</v>
      </c>
      <c r="Z1232" s="150" t="s">
        <v>1485</v>
      </c>
      <c r="AA1232" s="150" t="s">
        <v>1485</v>
      </c>
      <c r="AB1232" s="150" t="s">
        <v>1485</v>
      </c>
      <c r="AC1232" s="150" t="s">
        <v>13984</v>
      </c>
      <c r="AD1232" t="str">
        <f>IFERROR(IF(COUNTIF(C1232:L1232,"Feed Ingredient")&gt;0,INDEX(ani_diet!U:U,MATCH(M1232,ani_diet!E:E,0)),""),"")</f>
        <v/>
      </c>
      <c r="AE1232" s="129" t="str">
        <f>IF(IFERROR(IF(MATCH("Feed Ingredient", AOM[[#This Row],[L1]:[L10]],0)&gt;0, TRUE, FALSE), FALSE)=TRUE,IFERROR(VLOOKUP(M1232, ani_diet!D:D, 1, FALSE), "No Match"),FALSE)</f>
        <v>No Match</v>
      </c>
    </row>
    <row r="1233" spans="1:31" ht="14.5" x14ac:dyDescent="0.35">
      <c r="A1233" s="150" t="s">
        <v>1485</v>
      </c>
      <c r="B1233" s="150" t="s">
        <v>22469</v>
      </c>
      <c r="C1233" s="150" t="s">
        <v>19447</v>
      </c>
      <c r="D1233" s="150" t="s">
        <v>19449</v>
      </c>
      <c r="E1233" s="150" t="s">
        <v>19707</v>
      </c>
      <c r="F1233" s="150" t="s">
        <v>20565</v>
      </c>
      <c r="G1233" s="150" t="s">
        <v>20566</v>
      </c>
      <c r="H1233" s="150" t="s">
        <v>22065</v>
      </c>
      <c r="I1233" s="150" t="s">
        <v>22439</v>
      </c>
      <c r="J1233" s="150" t="s">
        <v>13778</v>
      </c>
      <c r="K1233" s="153" t="s">
        <v>22470</v>
      </c>
      <c r="L1233" s="150" t="s">
        <v>22471</v>
      </c>
      <c r="M1233" s="150" t="str" cm="1">
        <f t="array" ref="M1233">LOOKUP(2,1/(C1233:L1233&lt;&gt;""),C1233:L1233)</f>
        <v>Acacia karroo Leaves Dried Ground</v>
      </c>
      <c r="N1233" s="150" t="s">
        <v>22472</v>
      </c>
      <c r="O1233" s="150" t="s">
        <v>1485</v>
      </c>
      <c r="P1233" s="150" t="s">
        <v>1485</v>
      </c>
      <c r="Q1233" s="150" t="s">
        <v>1485</v>
      </c>
      <c r="R1233" s="150" t="s">
        <v>1485</v>
      </c>
      <c r="S1233" s="150" t="s">
        <v>22451</v>
      </c>
      <c r="T1233" s="150" t="s">
        <v>1485</v>
      </c>
      <c r="U1233" s="150" t="s">
        <v>13778</v>
      </c>
      <c r="V1233" s="150" t="s">
        <v>22452</v>
      </c>
      <c r="W1233" s="150" t="s">
        <v>1485</v>
      </c>
      <c r="X1233" s="150" t="s">
        <v>1485</v>
      </c>
      <c r="Y1233" s="150" t="s">
        <v>1485</v>
      </c>
      <c r="Z1233" s="150" t="s">
        <v>1485</v>
      </c>
      <c r="AA1233" s="150" t="s">
        <v>1485</v>
      </c>
      <c r="AB1233" s="150" t="s">
        <v>1485</v>
      </c>
      <c r="AC1233" s="150" t="s">
        <v>13984</v>
      </c>
      <c r="AD1233" t="str">
        <f>IFERROR(IF(COUNTIF(C1233:L1233,"Feed Ingredient")&gt;0,INDEX(ani_diet!U:U,MATCH(M1233,ani_diet!E:E,0)),""),"")</f>
        <v>Acacia karroo Leaves</v>
      </c>
      <c r="AE1233" s="129" t="str">
        <f>IF(IFERROR(IF(MATCH("Feed Ingredient", AOM[[#This Row],[L1]:[L10]],0)&gt;0, TRUE, FALSE), FALSE)=TRUE,IFERROR(VLOOKUP(M1233, ani_diet!D:D, 1, FALSE), "No Match"),FALSE)</f>
        <v>No Match</v>
      </c>
    </row>
    <row r="1234" spans="1:31" ht="14.5" x14ac:dyDescent="0.35">
      <c r="A1234" s="150" t="s">
        <v>1485</v>
      </c>
      <c r="B1234" s="150" t="s">
        <v>22473</v>
      </c>
      <c r="C1234" s="150" t="s">
        <v>19447</v>
      </c>
      <c r="D1234" s="150" t="s">
        <v>19449</v>
      </c>
      <c r="E1234" s="150" t="s">
        <v>19707</v>
      </c>
      <c r="F1234" s="150" t="s">
        <v>20565</v>
      </c>
      <c r="G1234" s="150" t="s">
        <v>20566</v>
      </c>
      <c r="H1234" s="150" t="s">
        <v>22065</v>
      </c>
      <c r="I1234" s="150" t="s">
        <v>22439</v>
      </c>
      <c r="J1234" s="153" t="s">
        <v>13778</v>
      </c>
      <c r="K1234" s="150" t="s">
        <v>22470</v>
      </c>
      <c r="L1234" s="150"/>
      <c r="M1234" s="150" t="str" cm="1">
        <f t="array" ref="M1234">LOOKUP(2,1/(C1234:L1234&lt;&gt;""),C1234:L1234)</f>
        <v>Acacia karroo Leaves</v>
      </c>
      <c r="N1234" s="150" t="s">
        <v>1485</v>
      </c>
      <c r="O1234" s="150" t="s">
        <v>1485</v>
      </c>
      <c r="P1234" s="150" t="s">
        <v>1485</v>
      </c>
      <c r="Q1234" s="150" t="s">
        <v>1485</v>
      </c>
      <c r="R1234" s="150" t="s">
        <v>1485</v>
      </c>
      <c r="S1234" s="150" t="s">
        <v>22451</v>
      </c>
      <c r="T1234" s="150" t="s">
        <v>1485</v>
      </c>
      <c r="U1234" s="150" t="s">
        <v>13778</v>
      </c>
      <c r="V1234" s="150" t="s">
        <v>22452</v>
      </c>
      <c r="W1234" s="150" t="s">
        <v>1485</v>
      </c>
      <c r="X1234" s="150" t="s">
        <v>1485</v>
      </c>
      <c r="Y1234" s="150" t="s">
        <v>1485</v>
      </c>
      <c r="Z1234" s="150" t="s">
        <v>1485</v>
      </c>
      <c r="AA1234" s="150" t="s">
        <v>1485</v>
      </c>
      <c r="AB1234" s="150" t="s">
        <v>1485</v>
      </c>
      <c r="AC1234" s="150" t="s">
        <v>13984</v>
      </c>
      <c r="AD1234" t="str">
        <f>IFERROR(IF(COUNTIF(C1234:L1234,"Feed Ingredient")&gt;0,INDEX(ani_diet!U:U,MATCH(M1234,ani_diet!E:E,0)),""),"")</f>
        <v/>
      </c>
      <c r="AE1234" s="129" t="str">
        <f>IF(IFERROR(IF(MATCH("Feed Ingredient", AOM[[#This Row],[L1]:[L10]],0)&gt;0, TRUE, FALSE), FALSE)=TRUE,IFERROR(VLOOKUP(M1234, ani_diet!D:D, 1, FALSE), "No Match"),FALSE)</f>
        <v>Acacia karroo Leaves</v>
      </c>
    </row>
    <row r="1235" spans="1:31" ht="14.5" x14ac:dyDescent="0.35">
      <c r="A1235" s="150" t="s">
        <v>1485</v>
      </c>
      <c r="B1235" s="150" t="s">
        <v>22474</v>
      </c>
      <c r="C1235" s="150" t="s">
        <v>19447</v>
      </c>
      <c r="D1235" s="150" t="s">
        <v>19449</v>
      </c>
      <c r="E1235" s="150" t="s">
        <v>19707</v>
      </c>
      <c r="F1235" s="150" t="s">
        <v>20565</v>
      </c>
      <c r="G1235" s="150" t="s">
        <v>20566</v>
      </c>
      <c r="H1235" s="150" t="s">
        <v>22065</v>
      </c>
      <c r="I1235" s="150" t="s">
        <v>22439</v>
      </c>
      <c r="J1235" s="153" t="s">
        <v>13778</v>
      </c>
      <c r="K1235" s="150"/>
      <c r="L1235" s="150"/>
      <c r="M1235" s="150" t="str" cm="1">
        <f t="array" ref="M1235">LOOKUP(2,1/(C1235:L1235&lt;&gt;""),C1235:L1235)</f>
        <v>Acacia karroo</v>
      </c>
      <c r="N1235" s="150" t="s">
        <v>1485</v>
      </c>
      <c r="O1235" s="150" t="s">
        <v>1485</v>
      </c>
      <c r="P1235" s="150" t="s">
        <v>1485</v>
      </c>
      <c r="Q1235" s="150" t="s">
        <v>1485</v>
      </c>
      <c r="R1235" s="150" t="s">
        <v>1485</v>
      </c>
      <c r="S1235" s="150" t="s">
        <v>22451</v>
      </c>
      <c r="T1235" s="150" t="s">
        <v>1485</v>
      </c>
      <c r="U1235" s="150" t="s">
        <v>13778</v>
      </c>
      <c r="V1235" s="150" t="s">
        <v>22452</v>
      </c>
      <c r="W1235" s="150" t="s">
        <v>1485</v>
      </c>
      <c r="X1235" s="150" t="s">
        <v>1485</v>
      </c>
      <c r="Y1235" s="150" t="s">
        <v>1485</v>
      </c>
      <c r="Z1235" s="150" t="s">
        <v>1485</v>
      </c>
      <c r="AA1235" s="150" t="s">
        <v>1485</v>
      </c>
      <c r="AB1235" s="150" t="s">
        <v>1485</v>
      </c>
      <c r="AC1235" s="150" t="s">
        <v>13984</v>
      </c>
      <c r="AD1235" t="str">
        <f>IFERROR(IF(COUNTIF(C1235:L1235,"Feed Ingredient")&gt;0,INDEX(ani_diet!U:U,MATCH(M1235,ani_diet!E:E,0)),""),"")</f>
        <v/>
      </c>
      <c r="AE1235" s="129" t="str">
        <f>IF(IFERROR(IF(MATCH("Feed Ingredient", AOM[[#This Row],[L1]:[L10]],0)&gt;0, TRUE, FALSE), FALSE)=TRUE,IFERROR(VLOOKUP(M1235, ani_diet!D:D, 1, FALSE), "No Match"),FALSE)</f>
        <v>No Match</v>
      </c>
    </row>
    <row r="1236" spans="1:31" ht="14.5" x14ac:dyDescent="0.35">
      <c r="A1236" s="169"/>
      <c r="B1236" s="150" t="s">
        <v>28916</v>
      </c>
      <c r="C1236" s="150" t="s">
        <v>19447</v>
      </c>
      <c r="D1236" s="150" t="s">
        <v>19449</v>
      </c>
      <c r="E1236" s="150" t="s">
        <v>19707</v>
      </c>
      <c r="F1236" s="150" t="s">
        <v>20565</v>
      </c>
      <c r="G1236" s="150" t="s">
        <v>20566</v>
      </c>
      <c r="H1236" s="150" t="s">
        <v>22065</v>
      </c>
      <c r="I1236" s="150" t="s">
        <v>22439</v>
      </c>
      <c r="J1236" s="170" t="s">
        <v>28914</v>
      </c>
      <c r="K1236" s="169"/>
      <c r="L1236" s="169"/>
      <c r="M1236" s="158" t="str" cm="1">
        <f t="array" ref="M1236">LOOKUP(2,1/(C1236:L1236&lt;&gt;""),C1236:L1236)</f>
        <v xml:space="preserve">Acacia mearnsii </v>
      </c>
      <c r="N1236" s="169"/>
      <c r="O1236" s="169"/>
      <c r="P1236" s="169"/>
      <c r="Q1236" s="169"/>
      <c r="R1236" s="169"/>
      <c r="S1236" s="169"/>
      <c r="T1236" s="169"/>
      <c r="U1236" s="169"/>
      <c r="V1236" s="169"/>
      <c r="W1236" s="169"/>
      <c r="X1236" s="169"/>
      <c r="Y1236" s="169"/>
      <c r="Z1236" s="169"/>
      <c r="AA1236" s="169"/>
      <c r="AB1236" s="169"/>
      <c r="AC1236" s="169"/>
      <c r="AD1236" s="166" t="str">
        <f>IFERROR(IF(COUNTIF(C1236:L1236,"Feed Ingredient")&gt;0,INDEX(ani_diet!U:U,MATCH(M1236,ani_diet!E:E,0)),""),"")</f>
        <v/>
      </c>
      <c r="AE1236" s="167" t="str">
        <f>IF(IFERROR(IF(MATCH("Feed Ingredient", AOM[[#This Row],[L1]:[L10]],0)&gt;0, TRUE, FALSE), FALSE)=TRUE,IFERROR(VLOOKUP(M1236, ani_diet!D:D, 1, FALSE), "No Match"),FALSE)</f>
        <v>No Match</v>
      </c>
    </row>
    <row r="1237" spans="1:31" ht="14.5" x14ac:dyDescent="0.35">
      <c r="A1237" s="169"/>
      <c r="B1237" s="150" t="s">
        <v>28917</v>
      </c>
      <c r="C1237" s="150" t="s">
        <v>19447</v>
      </c>
      <c r="D1237" s="150" t="s">
        <v>19449</v>
      </c>
      <c r="E1237" s="150" t="s">
        <v>19707</v>
      </c>
      <c r="F1237" s="150" t="s">
        <v>20565</v>
      </c>
      <c r="G1237" s="150" t="s">
        <v>20566</v>
      </c>
      <c r="H1237" s="150" t="s">
        <v>22065</v>
      </c>
      <c r="I1237" s="150" t="s">
        <v>22439</v>
      </c>
      <c r="J1237" s="170" t="s">
        <v>28914</v>
      </c>
      <c r="K1237" s="170" t="s">
        <v>28915</v>
      </c>
      <c r="L1237" s="169"/>
      <c r="M1237" s="158" t="str" cm="1">
        <f t="array" ref="M1237">LOOKUP(2,1/(C1237:L1237&lt;&gt;""),C1237:L1237)</f>
        <v>Acacia mearnsii Leaves</v>
      </c>
      <c r="N1237" s="169"/>
      <c r="O1237" s="169"/>
      <c r="P1237" s="169"/>
      <c r="Q1237" s="169"/>
      <c r="R1237" s="169"/>
      <c r="S1237" s="169"/>
      <c r="T1237" s="169"/>
      <c r="U1237" s="169"/>
      <c r="V1237" s="169"/>
      <c r="W1237" s="169"/>
      <c r="X1237" s="169"/>
      <c r="Y1237" s="169"/>
      <c r="Z1237" s="169"/>
      <c r="AA1237" s="169"/>
      <c r="AB1237" s="169"/>
      <c r="AC1237" s="169"/>
      <c r="AD1237" s="166" t="str">
        <f>IFERROR(IF(COUNTIF(C1237:L1237,"Feed Ingredient")&gt;0,INDEX(ani_diet!U:U,MATCH(M1237,ani_diet!E:E,0)),""),"")</f>
        <v/>
      </c>
      <c r="AE1237" s="167" t="str">
        <f>IF(IFERROR(IF(MATCH("Feed Ingredient", AOM[[#This Row],[L1]:[L10]],0)&gt;0, TRUE, FALSE), FALSE)=TRUE,IFERROR(VLOOKUP(M1237, ani_diet!D:D, 1, FALSE), "No Match"),FALSE)</f>
        <v>No Match</v>
      </c>
    </row>
    <row r="1238" spans="1:31" ht="14.5" x14ac:dyDescent="0.35">
      <c r="A1238" s="150" t="s">
        <v>1485</v>
      </c>
      <c r="B1238" s="150" t="s">
        <v>22475</v>
      </c>
      <c r="C1238" s="150" t="s">
        <v>19447</v>
      </c>
      <c r="D1238" s="150" t="s">
        <v>19449</v>
      </c>
      <c r="E1238" s="150" t="s">
        <v>19707</v>
      </c>
      <c r="F1238" s="150" t="s">
        <v>20565</v>
      </c>
      <c r="G1238" s="150" t="s">
        <v>20566</v>
      </c>
      <c r="H1238" s="150" t="s">
        <v>22065</v>
      </c>
      <c r="I1238" s="150" t="s">
        <v>22439</v>
      </c>
      <c r="J1238" s="150" t="s">
        <v>13864</v>
      </c>
      <c r="K1238" s="150" t="s">
        <v>1485</v>
      </c>
      <c r="L1238" s="150"/>
      <c r="M1238" s="150" t="str" cm="1">
        <f t="array" ref="M1238">LOOKUP(2,1/(C1238:L1238&lt;&gt;""),C1238:L1238)</f>
        <v>Acacia nilotica</v>
      </c>
      <c r="N1238" s="150"/>
      <c r="O1238" s="150" t="s">
        <v>1485</v>
      </c>
      <c r="P1238" s="150" t="s">
        <v>1485</v>
      </c>
      <c r="Q1238" s="150" t="s">
        <v>1485</v>
      </c>
      <c r="R1238" s="150" t="s">
        <v>1485</v>
      </c>
      <c r="S1238" s="150" t="s">
        <v>22476</v>
      </c>
      <c r="T1238" s="150" t="s">
        <v>1485</v>
      </c>
      <c r="U1238" s="150" t="s">
        <v>22477</v>
      </c>
      <c r="V1238" s="150" t="s">
        <v>22478</v>
      </c>
      <c r="W1238" s="150" t="s">
        <v>1485</v>
      </c>
      <c r="X1238" s="150" t="s">
        <v>1485</v>
      </c>
      <c r="Y1238" s="150" t="s">
        <v>1485</v>
      </c>
      <c r="Z1238" s="150" t="s">
        <v>1485</v>
      </c>
      <c r="AA1238" s="150" t="s">
        <v>1485</v>
      </c>
      <c r="AB1238" s="150" t="s">
        <v>1485</v>
      </c>
      <c r="AC1238" s="150" t="s">
        <v>13864</v>
      </c>
      <c r="AD1238" t="str">
        <f>IFERROR(IF(COUNTIF(C1238:L1238,"Feed Ingredient")&gt;0,INDEX(ani_diet!U:U,MATCH(M1238,ani_diet!E:E,0)),""),"")</f>
        <v>Vachellia nilotica</v>
      </c>
      <c r="AE1238" s="129" t="str">
        <f>IF(IFERROR(IF(MATCH("Feed Ingredient", AOM[[#This Row],[L1]:[L10]],0)&gt;0, TRUE, FALSE), FALSE)=TRUE,IFERROR(VLOOKUP(M1238, ani_diet!D:D, 1, FALSE), "No Match"),FALSE)</f>
        <v>Acacia nilotica</v>
      </c>
    </row>
    <row r="1239" spans="1:31" ht="14.5" x14ac:dyDescent="0.35">
      <c r="A1239" s="150" t="s">
        <v>1485</v>
      </c>
      <c r="B1239" s="150" t="s">
        <v>22479</v>
      </c>
      <c r="C1239" s="150" t="s">
        <v>19447</v>
      </c>
      <c r="D1239" s="150" t="s">
        <v>19449</v>
      </c>
      <c r="E1239" s="150" t="s">
        <v>19707</v>
      </c>
      <c r="F1239" s="150" t="s">
        <v>20565</v>
      </c>
      <c r="G1239" s="150" t="s">
        <v>20566</v>
      </c>
      <c r="H1239" s="150" t="s">
        <v>22065</v>
      </c>
      <c r="I1239" s="150" t="s">
        <v>22439</v>
      </c>
      <c r="J1239" s="150" t="s">
        <v>13864</v>
      </c>
      <c r="K1239" s="150" t="s">
        <v>22480</v>
      </c>
      <c r="L1239" s="150" t="s">
        <v>22481</v>
      </c>
      <c r="M1239" s="150" t="str" cm="1">
        <f t="array" ref="M1239">LOOKUP(2,1/(C1239:L1239&lt;&gt;""),C1239:L1239)</f>
        <v>Acacia nilotica Leaves Dried</v>
      </c>
      <c r="N1239" s="150" t="s">
        <v>22482</v>
      </c>
      <c r="O1239" s="150" t="s">
        <v>1485</v>
      </c>
      <c r="P1239" s="150" t="s">
        <v>1485</v>
      </c>
      <c r="Q1239" s="150" t="s">
        <v>1485</v>
      </c>
      <c r="R1239" s="150" t="s">
        <v>1485</v>
      </c>
      <c r="S1239" s="150" t="s">
        <v>22476</v>
      </c>
      <c r="T1239" s="150" t="s">
        <v>1485</v>
      </c>
      <c r="U1239" s="150" t="s">
        <v>22477</v>
      </c>
      <c r="V1239" s="150" t="s">
        <v>22478</v>
      </c>
      <c r="W1239" s="150" t="s">
        <v>1485</v>
      </c>
      <c r="X1239" s="150" t="s">
        <v>1485</v>
      </c>
      <c r="Y1239" s="150" t="s">
        <v>1485</v>
      </c>
      <c r="Z1239" s="150" t="s">
        <v>1485</v>
      </c>
      <c r="AA1239" s="150" t="s">
        <v>1485</v>
      </c>
      <c r="AB1239" s="150" t="s">
        <v>1485</v>
      </c>
      <c r="AC1239" s="150" t="s">
        <v>13864</v>
      </c>
      <c r="AD1239" t="str">
        <f>IFERROR(IF(COUNTIF(C1239:L1239,"Feed Ingredient")&gt;0,INDEX(ani_diet!U:U,MATCH(M1239,ani_diet!E:E,0)),""),"")</f>
        <v/>
      </c>
      <c r="AE1239" s="129" t="str">
        <f>IF(IFERROR(IF(MATCH("Feed Ingredient", AOM[[#This Row],[L1]:[L10]],0)&gt;0, TRUE, FALSE), FALSE)=TRUE,IFERROR(VLOOKUP(M1239, ani_diet!D:D, 1, FALSE), "No Match"),FALSE)</f>
        <v>No Match</v>
      </c>
    </row>
    <row r="1240" spans="1:31" ht="14.5" x14ac:dyDescent="0.35">
      <c r="A1240" s="150" t="s">
        <v>1485</v>
      </c>
      <c r="B1240" s="150" t="s">
        <v>22483</v>
      </c>
      <c r="C1240" s="150" t="s">
        <v>19447</v>
      </c>
      <c r="D1240" s="150" t="s">
        <v>19449</v>
      </c>
      <c r="E1240" s="150" t="s">
        <v>19707</v>
      </c>
      <c r="F1240" s="150" t="s">
        <v>20565</v>
      </c>
      <c r="G1240" s="150" t="s">
        <v>20566</v>
      </c>
      <c r="H1240" s="150" t="s">
        <v>22065</v>
      </c>
      <c r="I1240" s="150" t="s">
        <v>22439</v>
      </c>
      <c r="J1240" s="150" t="s">
        <v>13864</v>
      </c>
      <c r="K1240" s="150" t="s">
        <v>22480</v>
      </c>
      <c r="L1240" s="150" t="s">
        <v>22484</v>
      </c>
      <c r="M1240" s="150" t="str" cm="1">
        <f t="array" ref="M1240">LOOKUP(2,1/(C1240:L1240&lt;&gt;""),C1240:L1240)</f>
        <v>Acacia nilotica Leaves Dried Ground</v>
      </c>
      <c r="N1240" s="150" t="s">
        <v>22485</v>
      </c>
      <c r="O1240" s="150" t="s">
        <v>1485</v>
      </c>
      <c r="P1240" s="150" t="s">
        <v>1485</v>
      </c>
      <c r="Q1240" s="150" t="s">
        <v>1485</v>
      </c>
      <c r="R1240" s="150" t="s">
        <v>1485</v>
      </c>
      <c r="S1240" s="150" t="s">
        <v>22476</v>
      </c>
      <c r="T1240" s="150" t="s">
        <v>1485</v>
      </c>
      <c r="U1240" s="150" t="s">
        <v>22477</v>
      </c>
      <c r="V1240" s="150" t="s">
        <v>22478</v>
      </c>
      <c r="W1240" s="150" t="s">
        <v>1485</v>
      </c>
      <c r="X1240" s="150" t="s">
        <v>1485</v>
      </c>
      <c r="Y1240" s="150" t="s">
        <v>1485</v>
      </c>
      <c r="Z1240" s="150" t="s">
        <v>1485</v>
      </c>
      <c r="AA1240" s="150" t="s">
        <v>1485</v>
      </c>
      <c r="AB1240" s="150" t="s">
        <v>1485</v>
      </c>
      <c r="AC1240" s="150" t="s">
        <v>13864</v>
      </c>
      <c r="AD1240" t="str">
        <f>IFERROR(IF(COUNTIF(C1240:L1240,"Feed Ingredient")&gt;0,INDEX(ani_diet!U:U,MATCH(M1240,ani_diet!E:E,0)),""),"")</f>
        <v>Vachellia nilotica Leaves</v>
      </c>
      <c r="AE1240" s="129" t="str">
        <f>IF(IFERROR(IF(MATCH("Feed Ingredient", AOM[[#This Row],[L1]:[L10]],0)&gt;0, TRUE, FALSE), FALSE)=TRUE,IFERROR(VLOOKUP(M1240, ani_diet!D:D, 1, FALSE), "No Match"),FALSE)</f>
        <v>No Match</v>
      </c>
    </row>
    <row r="1241" spans="1:31" ht="14.5" x14ac:dyDescent="0.35">
      <c r="A1241" s="150" t="s">
        <v>1485</v>
      </c>
      <c r="B1241" s="150" t="s">
        <v>22486</v>
      </c>
      <c r="C1241" s="150" t="s">
        <v>19447</v>
      </c>
      <c r="D1241" s="150" t="s">
        <v>19449</v>
      </c>
      <c r="E1241" s="150" t="s">
        <v>19707</v>
      </c>
      <c r="F1241" s="150" t="s">
        <v>20565</v>
      </c>
      <c r="G1241" s="150" t="s">
        <v>20566</v>
      </c>
      <c r="H1241" s="150" t="s">
        <v>22065</v>
      </c>
      <c r="I1241" s="150" t="s">
        <v>22439</v>
      </c>
      <c r="J1241" s="150" t="s">
        <v>13864</v>
      </c>
      <c r="K1241" s="150" t="s">
        <v>22480</v>
      </c>
      <c r="L1241" s="150"/>
      <c r="M1241" s="150" t="str" cm="1">
        <f t="array" ref="M1241">LOOKUP(2,1/(C1241:L1241&lt;&gt;""),C1241:L1241)</f>
        <v>Acacia nilotica Leaves</v>
      </c>
      <c r="N1241" s="150"/>
      <c r="O1241" s="150" t="s">
        <v>1485</v>
      </c>
      <c r="P1241" s="150" t="s">
        <v>1485</v>
      </c>
      <c r="Q1241" s="150" t="s">
        <v>1485</v>
      </c>
      <c r="R1241" s="150" t="s">
        <v>1485</v>
      </c>
      <c r="S1241" s="150" t="s">
        <v>22476</v>
      </c>
      <c r="T1241" s="150" t="s">
        <v>1485</v>
      </c>
      <c r="U1241" s="150" t="s">
        <v>22477</v>
      </c>
      <c r="V1241" s="150" t="s">
        <v>22478</v>
      </c>
      <c r="W1241" s="150" t="s">
        <v>1485</v>
      </c>
      <c r="X1241" s="150" t="s">
        <v>1485</v>
      </c>
      <c r="Y1241" s="150" t="s">
        <v>1485</v>
      </c>
      <c r="Z1241" s="150" t="s">
        <v>1485</v>
      </c>
      <c r="AA1241" s="150" t="s">
        <v>1485</v>
      </c>
      <c r="AB1241" s="150" t="s">
        <v>1485</v>
      </c>
      <c r="AC1241" s="150" t="s">
        <v>13864</v>
      </c>
      <c r="AD1241" t="str">
        <f>IFERROR(IF(COUNTIF(C1241:L1241,"Feed Ingredient")&gt;0,INDEX(ani_diet!U:U,MATCH(M1241,ani_diet!E:E,0)),""),"")</f>
        <v/>
      </c>
      <c r="AE1241" s="129" t="str">
        <f>IF(IFERROR(IF(MATCH("Feed Ingredient", AOM[[#This Row],[L1]:[L10]],0)&gt;0, TRUE, FALSE), FALSE)=TRUE,IFERROR(VLOOKUP(M1241, ani_diet!D:D, 1, FALSE), "No Match"),FALSE)</f>
        <v>Acacia nilotica Leaves</v>
      </c>
    </row>
    <row r="1242" spans="1:31" ht="14.5" x14ac:dyDescent="0.35">
      <c r="A1242" s="150" t="s">
        <v>1485</v>
      </c>
      <c r="B1242" s="150" t="s">
        <v>22487</v>
      </c>
      <c r="C1242" s="150" t="s">
        <v>19447</v>
      </c>
      <c r="D1242" s="150" t="s">
        <v>19449</v>
      </c>
      <c r="E1242" s="150" t="s">
        <v>19707</v>
      </c>
      <c r="F1242" s="150" t="s">
        <v>20565</v>
      </c>
      <c r="G1242" s="150" t="s">
        <v>20566</v>
      </c>
      <c r="H1242" s="150" t="s">
        <v>22065</v>
      </c>
      <c r="I1242" s="150" t="s">
        <v>22439</v>
      </c>
      <c r="J1242" s="150" t="s">
        <v>13864</v>
      </c>
      <c r="K1242" s="150" t="s">
        <v>22488</v>
      </c>
      <c r="L1242" s="150" t="s">
        <v>22489</v>
      </c>
      <c r="M1242" s="150" t="str" cm="1">
        <f t="array" ref="M1242">LOOKUP(2,1/(C1242:L1242&lt;&gt;""),C1242:L1242)</f>
        <v>Acacia nilotica Pods Dried</v>
      </c>
      <c r="N1242" s="150"/>
      <c r="O1242" s="150" t="s">
        <v>1485</v>
      </c>
      <c r="P1242" s="150" t="s">
        <v>1485</v>
      </c>
      <c r="Q1242" s="150" t="s">
        <v>1485</v>
      </c>
      <c r="R1242" s="150" t="s">
        <v>1485</v>
      </c>
      <c r="S1242" s="150" t="s">
        <v>22476</v>
      </c>
      <c r="T1242" s="150" t="s">
        <v>1485</v>
      </c>
      <c r="U1242" s="150" t="s">
        <v>22477</v>
      </c>
      <c r="V1242" s="150" t="s">
        <v>22478</v>
      </c>
      <c r="W1242" s="150" t="s">
        <v>1485</v>
      </c>
      <c r="X1242" s="150" t="s">
        <v>1485</v>
      </c>
      <c r="Y1242" s="150" t="s">
        <v>1485</v>
      </c>
      <c r="Z1242" s="150" t="s">
        <v>1485</v>
      </c>
      <c r="AA1242" s="150" t="s">
        <v>1485</v>
      </c>
      <c r="AB1242" s="150" t="s">
        <v>1485</v>
      </c>
      <c r="AC1242" s="150" t="s">
        <v>13864</v>
      </c>
      <c r="AD1242" t="str">
        <f>IFERROR(IF(COUNTIF(C1242:L1242,"Feed Ingredient")&gt;0,INDEX(ani_diet!U:U,MATCH(M1242,ani_diet!E:E,0)),""),"")</f>
        <v>Vachellia nilotica Pods</v>
      </c>
      <c r="AE1242" s="129" t="str">
        <f>IF(IFERROR(IF(MATCH("Feed Ingredient", AOM[[#This Row],[L1]:[L10]],0)&gt;0, TRUE, FALSE), FALSE)=TRUE,IFERROR(VLOOKUP(M1242, ani_diet!D:D, 1, FALSE), "No Match"),FALSE)</f>
        <v>No Match</v>
      </c>
    </row>
    <row r="1243" spans="1:31" ht="14.5" x14ac:dyDescent="0.35">
      <c r="A1243" s="150" t="s">
        <v>1485</v>
      </c>
      <c r="B1243" s="150" t="s">
        <v>22490</v>
      </c>
      <c r="C1243" s="150" t="s">
        <v>19447</v>
      </c>
      <c r="D1243" s="150" t="s">
        <v>19449</v>
      </c>
      <c r="E1243" s="150" t="s">
        <v>19707</v>
      </c>
      <c r="F1243" s="150" t="s">
        <v>20565</v>
      </c>
      <c r="G1243" s="150" t="s">
        <v>20566</v>
      </c>
      <c r="H1243" s="150" t="s">
        <v>22065</v>
      </c>
      <c r="I1243" s="150" t="s">
        <v>22439</v>
      </c>
      <c r="J1243" s="150" t="s">
        <v>13864</v>
      </c>
      <c r="K1243" s="150" t="s">
        <v>22488</v>
      </c>
      <c r="L1243" s="150"/>
      <c r="M1243" s="150" t="str" cm="1">
        <f t="array" ref="M1243">LOOKUP(2,1/(C1243:L1243&lt;&gt;""),C1243:L1243)</f>
        <v>Acacia nilotica Pods</v>
      </c>
      <c r="N1243" s="150"/>
      <c r="O1243" s="150" t="s">
        <v>1485</v>
      </c>
      <c r="P1243" s="150" t="s">
        <v>1485</v>
      </c>
      <c r="Q1243" s="150" t="s">
        <v>1485</v>
      </c>
      <c r="R1243" s="150" t="s">
        <v>1485</v>
      </c>
      <c r="S1243" s="150" t="s">
        <v>22476</v>
      </c>
      <c r="T1243" s="150" t="s">
        <v>1485</v>
      </c>
      <c r="U1243" s="150" t="s">
        <v>22477</v>
      </c>
      <c r="V1243" s="150" t="s">
        <v>22478</v>
      </c>
      <c r="W1243" s="150" t="s">
        <v>1485</v>
      </c>
      <c r="X1243" s="150" t="s">
        <v>1485</v>
      </c>
      <c r="Y1243" s="150" t="s">
        <v>1485</v>
      </c>
      <c r="Z1243" s="150" t="s">
        <v>1485</v>
      </c>
      <c r="AA1243" s="150" t="s">
        <v>1485</v>
      </c>
      <c r="AB1243" s="150" t="s">
        <v>1485</v>
      </c>
      <c r="AC1243" s="150" t="s">
        <v>13864</v>
      </c>
      <c r="AD1243" t="str">
        <f>IFERROR(IF(COUNTIF(C1243:L1243,"Feed Ingredient")&gt;0,INDEX(ani_diet!U:U,MATCH(M1243,ani_diet!E:E,0)),""),"")</f>
        <v/>
      </c>
      <c r="AE1243" s="129" t="str">
        <f>IF(IFERROR(IF(MATCH("Feed Ingredient", AOM[[#This Row],[L1]:[L10]],0)&gt;0, TRUE, FALSE), FALSE)=TRUE,IFERROR(VLOOKUP(M1243, ani_diet!D:D, 1, FALSE), "No Match"),FALSE)</f>
        <v>Acacia nilotica Pods</v>
      </c>
    </row>
    <row r="1244" spans="1:31" ht="14.5" x14ac:dyDescent="0.35">
      <c r="A1244" s="150" t="s">
        <v>1485</v>
      </c>
      <c r="B1244" s="150" t="s">
        <v>22491</v>
      </c>
      <c r="C1244" s="150" t="s">
        <v>19447</v>
      </c>
      <c r="D1244" s="150" t="s">
        <v>19449</v>
      </c>
      <c r="E1244" s="150" t="s">
        <v>19707</v>
      </c>
      <c r="F1244" s="150" t="s">
        <v>20565</v>
      </c>
      <c r="G1244" s="150" t="s">
        <v>20566</v>
      </c>
      <c r="H1244" s="150" t="s">
        <v>22065</v>
      </c>
      <c r="I1244" s="150" t="s">
        <v>22439</v>
      </c>
      <c r="J1244" s="150" t="s">
        <v>13899</v>
      </c>
      <c r="K1244" s="153" t="s">
        <v>22492</v>
      </c>
      <c r="L1244" s="150" t="s">
        <v>22493</v>
      </c>
      <c r="M1244" s="150" t="str" cm="1">
        <f t="array" ref="M1244">LOOKUP(2,1/(C1244:L1244&lt;&gt;""),C1244:L1244)</f>
        <v>Acacia polyacantha Leaves Dried Ground</v>
      </c>
      <c r="N1244" s="150" t="s">
        <v>22494</v>
      </c>
      <c r="O1244" s="150" t="s">
        <v>1485</v>
      </c>
      <c r="P1244" s="150" t="s">
        <v>1485</v>
      </c>
      <c r="Q1244" s="150" t="s">
        <v>1485</v>
      </c>
      <c r="R1244" s="150" t="s">
        <v>1485</v>
      </c>
      <c r="S1244" s="150" t="s">
        <v>22451</v>
      </c>
      <c r="T1244" s="150" t="s">
        <v>1485</v>
      </c>
      <c r="U1244" s="150" t="s">
        <v>13899</v>
      </c>
      <c r="V1244" s="150" t="s">
        <v>22452</v>
      </c>
      <c r="W1244" s="150" t="s">
        <v>1485</v>
      </c>
      <c r="X1244" s="150" t="s">
        <v>1485</v>
      </c>
      <c r="Y1244" s="150" t="s">
        <v>1485</v>
      </c>
      <c r="Z1244" s="150" t="s">
        <v>1485</v>
      </c>
      <c r="AA1244" s="150" t="s">
        <v>1485</v>
      </c>
      <c r="AB1244" s="150" t="s">
        <v>1485</v>
      </c>
      <c r="AC1244" s="150" t="s">
        <v>13984</v>
      </c>
      <c r="AD1244" t="str">
        <f>IFERROR(IF(COUNTIF(C1244:L1244,"Feed Ingredient")&gt;0,INDEX(ani_diet!U:U,MATCH(M1244,ani_diet!E:E,0)),""),"")</f>
        <v>Acacia polyacantha Leaves</v>
      </c>
      <c r="AE1244" s="129" t="str">
        <f>IF(IFERROR(IF(MATCH("Feed Ingredient", AOM[[#This Row],[L1]:[L10]],0)&gt;0, TRUE, FALSE), FALSE)=TRUE,IFERROR(VLOOKUP(M1244, ani_diet!D:D, 1, FALSE), "No Match"),FALSE)</f>
        <v>No Match</v>
      </c>
    </row>
    <row r="1245" spans="1:31" ht="14.5" x14ac:dyDescent="0.35">
      <c r="A1245" s="150" t="s">
        <v>1485</v>
      </c>
      <c r="B1245" s="150" t="s">
        <v>22495</v>
      </c>
      <c r="C1245" s="150" t="s">
        <v>19447</v>
      </c>
      <c r="D1245" s="150" t="s">
        <v>19449</v>
      </c>
      <c r="E1245" s="150" t="s">
        <v>19707</v>
      </c>
      <c r="F1245" s="150" t="s">
        <v>20565</v>
      </c>
      <c r="G1245" s="150" t="s">
        <v>20566</v>
      </c>
      <c r="H1245" s="150" t="s">
        <v>22065</v>
      </c>
      <c r="I1245" s="150" t="s">
        <v>22439</v>
      </c>
      <c r="J1245" s="153" t="s">
        <v>13899</v>
      </c>
      <c r="K1245" s="150" t="s">
        <v>22492</v>
      </c>
      <c r="L1245" s="150"/>
      <c r="M1245" s="150" t="str" cm="1">
        <f t="array" ref="M1245">LOOKUP(2,1/(C1245:L1245&lt;&gt;""),C1245:L1245)</f>
        <v xml:space="preserve">Acacia polyacantha Leaves </v>
      </c>
      <c r="N1245" s="150" t="s">
        <v>1485</v>
      </c>
      <c r="O1245" s="150" t="s">
        <v>1485</v>
      </c>
      <c r="P1245" s="150" t="s">
        <v>1485</v>
      </c>
      <c r="Q1245" s="150" t="s">
        <v>1485</v>
      </c>
      <c r="R1245" s="150" t="s">
        <v>1485</v>
      </c>
      <c r="S1245" s="150" t="s">
        <v>22451</v>
      </c>
      <c r="T1245" s="150" t="s">
        <v>1485</v>
      </c>
      <c r="U1245" s="150" t="s">
        <v>13899</v>
      </c>
      <c r="V1245" s="150" t="s">
        <v>22452</v>
      </c>
      <c r="W1245" s="150" t="s">
        <v>1485</v>
      </c>
      <c r="X1245" s="150" t="s">
        <v>1485</v>
      </c>
      <c r="Y1245" s="150" t="s">
        <v>1485</v>
      </c>
      <c r="Z1245" s="150" t="s">
        <v>1485</v>
      </c>
      <c r="AA1245" s="150" t="s">
        <v>1485</v>
      </c>
      <c r="AB1245" s="150" t="s">
        <v>1485</v>
      </c>
      <c r="AC1245" s="150" t="s">
        <v>13984</v>
      </c>
      <c r="AD1245" t="str">
        <f>IFERROR(IF(COUNTIF(C1245:L1245,"Feed Ingredient")&gt;0,INDEX(ani_diet!U:U,MATCH(M1245,ani_diet!E:E,0)),""),"")</f>
        <v/>
      </c>
      <c r="AE1245" s="129" t="str">
        <f>IF(IFERROR(IF(MATCH("Feed Ingredient", AOM[[#This Row],[L1]:[L10]],0)&gt;0, TRUE, FALSE), FALSE)=TRUE,IFERROR(VLOOKUP(M1245, ani_diet!D:D, 1, FALSE), "No Match"),FALSE)</f>
        <v>No Match</v>
      </c>
    </row>
    <row r="1246" spans="1:31" ht="14.5" x14ac:dyDescent="0.35">
      <c r="A1246" s="150" t="s">
        <v>1485</v>
      </c>
      <c r="B1246" s="150" t="s">
        <v>22496</v>
      </c>
      <c r="C1246" s="150" t="s">
        <v>19447</v>
      </c>
      <c r="D1246" s="150" t="s">
        <v>19449</v>
      </c>
      <c r="E1246" s="150" t="s">
        <v>19707</v>
      </c>
      <c r="F1246" s="150" t="s">
        <v>20565</v>
      </c>
      <c r="G1246" s="150" t="s">
        <v>20566</v>
      </c>
      <c r="H1246" s="150" t="s">
        <v>22065</v>
      </c>
      <c r="I1246" s="150" t="s">
        <v>22439</v>
      </c>
      <c r="J1246" s="153" t="s">
        <v>13899</v>
      </c>
      <c r="K1246" s="150"/>
      <c r="L1246" s="150"/>
      <c r="M1246" s="150" t="str" cm="1">
        <f t="array" ref="M1246">LOOKUP(2,1/(C1246:L1246&lt;&gt;""),C1246:L1246)</f>
        <v>Acacia polyacantha</v>
      </c>
      <c r="N1246" s="150" t="s">
        <v>1485</v>
      </c>
      <c r="O1246" s="150" t="s">
        <v>1485</v>
      </c>
      <c r="P1246" s="150" t="s">
        <v>1485</v>
      </c>
      <c r="Q1246" s="150" t="s">
        <v>1485</v>
      </c>
      <c r="R1246" s="150" t="s">
        <v>1485</v>
      </c>
      <c r="S1246" s="150" t="s">
        <v>22451</v>
      </c>
      <c r="T1246" s="150" t="s">
        <v>1485</v>
      </c>
      <c r="U1246" s="150" t="s">
        <v>13899</v>
      </c>
      <c r="V1246" s="150" t="s">
        <v>22452</v>
      </c>
      <c r="W1246" s="150" t="s">
        <v>1485</v>
      </c>
      <c r="X1246" s="150" t="s">
        <v>1485</v>
      </c>
      <c r="Y1246" s="150" t="s">
        <v>1485</v>
      </c>
      <c r="Z1246" s="150" t="s">
        <v>1485</v>
      </c>
      <c r="AA1246" s="150" t="s">
        <v>1485</v>
      </c>
      <c r="AB1246" s="150" t="s">
        <v>1485</v>
      </c>
      <c r="AC1246" s="150" t="s">
        <v>13984</v>
      </c>
      <c r="AD1246" t="str">
        <f>IFERROR(IF(COUNTIF(C1246:L1246,"Feed Ingredient")&gt;0,INDEX(ani_diet!U:U,MATCH(M1246,ani_diet!E:E,0)),""),"")</f>
        <v/>
      </c>
      <c r="AE1246" s="129" t="str">
        <f>IF(IFERROR(IF(MATCH("Feed Ingredient", AOM[[#This Row],[L1]:[L10]],0)&gt;0, TRUE, FALSE), FALSE)=TRUE,IFERROR(VLOOKUP(M1246, ani_diet!D:D, 1, FALSE), "No Match"),FALSE)</f>
        <v>No Match</v>
      </c>
    </row>
    <row r="1247" spans="1:31" ht="14.5" x14ac:dyDescent="0.35">
      <c r="A1247" s="150"/>
      <c r="B1247" s="150" t="s">
        <v>22497</v>
      </c>
      <c r="C1247" s="150" t="s">
        <v>19447</v>
      </c>
      <c r="D1247" s="150" t="s">
        <v>19449</v>
      </c>
      <c r="E1247" s="150" t="s">
        <v>19707</v>
      </c>
      <c r="F1247" s="150" t="s">
        <v>20565</v>
      </c>
      <c r="G1247" s="150" t="s">
        <v>20566</v>
      </c>
      <c r="H1247" s="150" t="s">
        <v>22065</v>
      </c>
      <c r="I1247" s="150" t="s">
        <v>22439</v>
      </c>
      <c r="J1247" s="150" t="s">
        <v>4111</v>
      </c>
      <c r="K1247" s="150" t="s">
        <v>22498</v>
      </c>
      <c r="L1247" s="150"/>
      <c r="M1247" s="150" t="str" cm="1">
        <f t="array" ref="M1247">LOOKUP(2,1/(C1247:L1247&lt;&gt;""),C1247:L1247)</f>
        <v>Acacia saligna Dried</v>
      </c>
      <c r="N1247" s="150" t="s">
        <v>22499</v>
      </c>
      <c r="O1247" s="150"/>
      <c r="P1247" s="150"/>
      <c r="Q1247" s="150"/>
      <c r="R1247" s="150"/>
      <c r="S1247" s="150"/>
      <c r="T1247" s="150"/>
      <c r="U1247" s="150" t="s">
        <v>4111</v>
      </c>
      <c r="V1247" s="150"/>
      <c r="W1247" s="150"/>
      <c r="X1247" s="150"/>
      <c r="Y1247" s="150"/>
      <c r="Z1247" s="150"/>
      <c r="AA1247" s="150"/>
      <c r="AB1247" s="150"/>
      <c r="AC1247" s="150"/>
      <c r="AD1247" t="str">
        <f>IFERROR(IF(COUNTIF(C1247:L1247,"Feed Ingredient")&gt;0,INDEX(ani_diet!U:U,MATCH(M1247,ani_diet!E:E,0)),""),"")</f>
        <v>Acacia saligna</v>
      </c>
      <c r="AE1247" s="129" t="str">
        <f>IF(IFERROR(IF(MATCH("Feed Ingredient", AOM[[#This Row],[L1]:[L10]],0)&gt;0, TRUE, FALSE), FALSE)=TRUE,IFERROR(VLOOKUP(M1247, ani_diet!D:D, 1, FALSE), "No Match"),FALSE)</f>
        <v>No Match</v>
      </c>
    </row>
    <row r="1248" spans="1:31" ht="14.5" x14ac:dyDescent="0.35">
      <c r="A1248" s="150"/>
      <c r="B1248" s="150" t="s">
        <v>22500</v>
      </c>
      <c r="C1248" s="150" t="s">
        <v>19447</v>
      </c>
      <c r="D1248" s="150" t="s">
        <v>19449</v>
      </c>
      <c r="E1248" s="150" t="s">
        <v>19707</v>
      </c>
      <c r="F1248" s="150" t="s">
        <v>20565</v>
      </c>
      <c r="G1248" s="150" t="s">
        <v>20566</v>
      </c>
      <c r="H1248" s="150" t="s">
        <v>22065</v>
      </c>
      <c r="I1248" s="150" t="s">
        <v>22439</v>
      </c>
      <c r="J1248" s="150" t="s">
        <v>4111</v>
      </c>
      <c r="K1248" s="150" t="s">
        <v>22501</v>
      </c>
      <c r="L1248" s="150"/>
      <c r="M1248" s="150" t="str" cm="1">
        <f t="array" ref="M1248">LOOKUP(2,1/(C1248:L1248&lt;&gt;""),C1248:L1248)</f>
        <v>Acacia saligna Leaves and Soft Twig</v>
      </c>
      <c r="N1248" s="150" t="s">
        <v>22502</v>
      </c>
      <c r="O1248" s="150"/>
      <c r="P1248" s="150"/>
      <c r="Q1248" s="150"/>
      <c r="R1248" s="150"/>
      <c r="S1248" s="150"/>
      <c r="T1248" s="150"/>
      <c r="U1248" s="150" t="s">
        <v>4111</v>
      </c>
      <c r="V1248" s="150"/>
      <c r="W1248" s="150"/>
      <c r="X1248" s="150"/>
      <c r="Y1248" s="150"/>
      <c r="Z1248" s="150"/>
      <c r="AA1248" s="150"/>
      <c r="AB1248" s="150"/>
      <c r="AC1248" s="150"/>
      <c r="AD1248" t="str">
        <f>IFERROR(IF(COUNTIF(C1248:L1248,"Feed Ingredient")&gt;0,INDEX(ani_diet!U:U,MATCH(M1248,ani_diet!E:E,0)),""),"")</f>
        <v>Acacia saligna Leaves and Soft Twig</v>
      </c>
      <c r="AE1248" s="129" t="str">
        <f>IF(IFERROR(IF(MATCH("Feed Ingredient", AOM[[#This Row],[L1]:[L10]],0)&gt;0, TRUE, FALSE), FALSE)=TRUE,IFERROR(VLOOKUP(M1248, ani_diet!D:D, 1, FALSE), "No Match"),FALSE)</f>
        <v>Acacia saligna Leaves and Soft Twig</v>
      </c>
    </row>
    <row r="1249" spans="1:31" ht="14.5" x14ac:dyDescent="0.35">
      <c r="A1249" s="150"/>
      <c r="B1249" s="150" t="s">
        <v>22503</v>
      </c>
      <c r="C1249" s="150" t="s">
        <v>19447</v>
      </c>
      <c r="D1249" s="150" t="s">
        <v>19449</v>
      </c>
      <c r="E1249" s="150" t="s">
        <v>19707</v>
      </c>
      <c r="F1249" s="150" t="s">
        <v>20565</v>
      </c>
      <c r="G1249" s="150" t="s">
        <v>20566</v>
      </c>
      <c r="H1249" s="150" t="s">
        <v>22065</v>
      </c>
      <c r="I1249" s="150" t="s">
        <v>22439</v>
      </c>
      <c r="J1249" s="150" t="s">
        <v>4111</v>
      </c>
      <c r="K1249" s="150"/>
      <c r="L1249" s="150"/>
      <c r="M1249" s="150" t="str" cm="1">
        <f t="array" ref="M1249">LOOKUP(2,1/(C1249:L1249&lt;&gt;""),C1249:L1249)</f>
        <v>Acacia saligna</v>
      </c>
      <c r="N1249" s="150" t="s">
        <v>22504</v>
      </c>
      <c r="O1249" s="150"/>
      <c r="P1249" s="150"/>
      <c r="Q1249" s="150"/>
      <c r="R1249" s="150"/>
      <c r="S1249" s="150"/>
      <c r="T1249" s="150"/>
      <c r="U1249" s="150" t="s">
        <v>4111</v>
      </c>
      <c r="V1249" s="150"/>
      <c r="W1249" s="150"/>
      <c r="X1249" s="150"/>
      <c r="Y1249" s="150"/>
      <c r="Z1249" s="150"/>
      <c r="AA1249" s="150"/>
      <c r="AB1249" s="150"/>
      <c r="AC1249" s="150"/>
      <c r="AD1249" t="str">
        <f>IFERROR(IF(COUNTIF(C1249:L1249,"Feed Ingredient")&gt;0,INDEX(ani_diet!U:U,MATCH(M1249,ani_diet!E:E,0)),""),"")</f>
        <v/>
      </c>
      <c r="AE1249" s="129" t="str">
        <f>IF(IFERROR(IF(MATCH("Feed Ingredient", AOM[[#This Row],[L1]:[L10]],0)&gt;0, TRUE, FALSE), FALSE)=TRUE,IFERROR(VLOOKUP(M1249, ani_diet!D:D, 1, FALSE), "No Match"),FALSE)</f>
        <v>Acacia saligna</v>
      </c>
    </row>
    <row r="1250" spans="1:31" ht="14.5" x14ac:dyDescent="0.35">
      <c r="A1250" s="150"/>
      <c r="B1250" s="150" t="s">
        <v>22505</v>
      </c>
      <c r="C1250" s="150" t="s">
        <v>19447</v>
      </c>
      <c r="D1250" s="150" t="s">
        <v>19449</v>
      </c>
      <c r="E1250" s="150" t="s">
        <v>19707</v>
      </c>
      <c r="F1250" s="150" t="s">
        <v>20565</v>
      </c>
      <c r="G1250" s="150" t="s">
        <v>20566</v>
      </c>
      <c r="H1250" s="150" t="s">
        <v>22065</v>
      </c>
      <c r="I1250" s="150" t="s">
        <v>22439</v>
      </c>
      <c r="J1250" s="150" t="s">
        <v>3649</v>
      </c>
      <c r="K1250" s="150" t="s">
        <v>22506</v>
      </c>
      <c r="L1250" s="150" t="s">
        <v>22507</v>
      </c>
      <c r="M1250" s="150" t="str" cm="1">
        <f t="array" ref="M1250">LOOKUP(2,1/(C1250:L1250&lt;&gt;""),C1250:L1250)</f>
        <v>Acacia senegal Leaves Dried</v>
      </c>
      <c r="N1250" s="150"/>
      <c r="O1250" s="150"/>
      <c r="P1250" s="150"/>
      <c r="Q1250" s="150"/>
      <c r="R1250" s="150"/>
      <c r="S1250" s="150"/>
      <c r="T1250" s="150"/>
      <c r="U1250" s="150" t="s">
        <v>3649</v>
      </c>
      <c r="V1250" s="150"/>
      <c r="W1250" s="150"/>
      <c r="X1250" s="150"/>
      <c r="Y1250" s="150"/>
      <c r="Z1250" s="150"/>
      <c r="AA1250" s="150"/>
      <c r="AB1250" s="150"/>
      <c r="AC1250" s="150"/>
      <c r="AD1250" t="str">
        <f>IFERROR(IF(COUNTIF(C1250:L1250,"Feed Ingredient")&gt;0,INDEX(ani_diet!U:U,MATCH(M1250,ani_diet!E:E,0)),""),"")</f>
        <v>Acacia senegal Leaves</v>
      </c>
      <c r="AE1250" s="129" t="str">
        <f>IF(IFERROR(IF(MATCH("Feed Ingredient", AOM[[#This Row],[L1]:[L10]],0)&gt;0, TRUE, FALSE), FALSE)=TRUE,IFERROR(VLOOKUP(M1250, ani_diet!D:D, 1, FALSE), "No Match"),FALSE)</f>
        <v>No Match</v>
      </c>
    </row>
    <row r="1251" spans="1:31" ht="14.5" x14ac:dyDescent="0.35">
      <c r="A1251" s="150"/>
      <c r="B1251" s="150" t="s">
        <v>22508</v>
      </c>
      <c r="C1251" s="150" t="s">
        <v>19447</v>
      </c>
      <c r="D1251" s="150" t="s">
        <v>19449</v>
      </c>
      <c r="E1251" s="150" t="s">
        <v>19707</v>
      </c>
      <c r="F1251" s="150" t="s">
        <v>20565</v>
      </c>
      <c r="G1251" s="150" t="s">
        <v>20566</v>
      </c>
      <c r="H1251" s="150" t="s">
        <v>22065</v>
      </c>
      <c r="I1251" s="150" t="s">
        <v>22439</v>
      </c>
      <c r="J1251" s="150" t="s">
        <v>3649</v>
      </c>
      <c r="K1251" s="150" t="s">
        <v>22506</v>
      </c>
      <c r="L1251" s="150"/>
      <c r="M1251" s="150" t="str" cm="1">
        <f t="array" ref="M1251">LOOKUP(2,1/(C1251:L1251&lt;&gt;""),C1251:L1251)</f>
        <v>Acacia senegal Leaves</v>
      </c>
      <c r="N1251" s="150"/>
      <c r="O1251" s="150"/>
      <c r="P1251" s="150"/>
      <c r="Q1251" s="150"/>
      <c r="R1251" s="150"/>
      <c r="S1251" s="150"/>
      <c r="T1251" s="150"/>
      <c r="U1251" s="150" t="s">
        <v>3649</v>
      </c>
      <c r="V1251" s="150"/>
      <c r="W1251" s="150"/>
      <c r="X1251" s="150"/>
      <c r="Y1251" s="150"/>
      <c r="Z1251" s="150"/>
      <c r="AA1251" s="150"/>
      <c r="AB1251" s="150"/>
      <c r="AC1251" s="150"/>
      <c r="AD1251" t="str">
        <f>IFERROR(IF(COUNTIF(C1251:L1251,"Feed Ingredient")&gt;0,INDEX(ani_diet!U:U,MATCH(M1251,ani_diet!E:E,0)),""),"")</f>
        <v>Acacia senegal Leaves</v>
      </c>
      <c r="AE1251" s="129" t="str">
        <f>IF(IFERROR(IF(MATCH("Feed Ingredient", AOM[[#This Row],[L1]:[L10]],0)&gt;0, TRUE, FALSE), FALSE)=TRUE,IFERROR(VLOOKUP(M1251, ani_diet!D:D, 1, FALSE), "No Match"),FALSE)</f>
        <v>Acacia senegal Leaves</v>
      </c>
    </row>
    <row r="1252" spans="1:31" ht="14.5" x14ac:dyDescent="0.35">
      <c r="A1252" s="150"/>
      <c r="B1252" s="150" t="s">
        <v>22509</v>
      </c>
      <c r="C1252" s="150" t="s">
        <v>19447</v>
      </c>
      <c r="D1252" s="150" t="s">
        <v>19449</v>
      </c>
      <c r="E1252" s="150" t="s">
        <v>19707</v>
      </c>
      <c r="F1252" s="150" t="s">
        <v>20565</v>
      </c>
      <c r="G1252" s="150" t="s">
        <v>20566</v>
      </c>
      <c r="H1252" s="150" t="s">
        <v>22065</v>
      </c>
      <c r="I1252" s="150" t="s">
        <v>22439</v>
      </c>
      <c r="J1252" s="150" t="s">
        <v>3649</v>
      </c>
      <c r="K1252" s="150" t="s">
        <v>22510</v>
      </c>
      <c r="L1252" s="150" t="s">
        <v>22511</v>
      </c>
      <c r="M1252" s="150" t="str" cm="1">
        <f t="array" ref="M1252">LOOKUP(2,1/(C1252:L1252&lt;&gt;""),C1252:L1252)</f>
        <v>Acacia senegal Pods Dried</v>
      </c>
      <c r="N1252" s="150"/>
      <c r="O1252" s="150"/>
      <c r="P1252" s="150"/>
      <c r="Q1252" s="150"/>
      <c r="R1252" s="150"/>
      <c r="S1252" s="150"/>
      <c r="T1252" s="150"/>
      <c r="U1252" s="150" t="s">
        <v>3649</v>
      </c>
      <c r="V1252" s="150"/>
      <c r="W1252" s="150"/>
      <c r="X1252" s="150"/>
      <c r="Y1252" s="150"/>
      <c r="Z1252" s="150"/>
      <c r="AA1252" s="150"/>
      <c r="AB1252" s="150"/>
      <c r="AC1252" s="150"/>
      <c r="AD1252" t="str">
        <f>IFERROR(IF(COUNTIF(C1252:L1252,"Feed Ingredient")&gt;0,INDEX(ani_diet!U:U,MATCH(M1252,ani_diet!E:E,0)),""),"")</f>
        <v>Acacia senegal Pods</v>
      </c>
      <c r="AE1252" s="129" t="str">
        <f>IF(IFERROR(IF(MATCH("Feed Ingredient", AOM[[#This Row],[L1]:[L10]],0)&gt;0, TRUE, FALSE), FALSE)=TRUE,IFERROR(VLOOKUP(M1252, ani_diet!D:D, 1, FALSE), "No Match"),FALSE)</f>
        <v>No Match</v>
      </c>
    </row>
    <row r="1253" spans="1:31" ht="14.5" x14ac:dyDescent="0.35">
      <c r="A1253" s="150"/>
      <c r="B1253" s="150" t="s">
        <v>22512</v>
      </c>
      <c r="C1253" s="150" t="s">
        <v>19447</v>
      </c>
      <c r="D1253" s="150" t="s">
        <v>19449</v>
      </c>
      <c r="E1253" s="150" t="s">
        <v>19707</v>
      </c>
      <c r="F1253" s="150" t="s">
        <v>20565</v>
      </c>
      <c r="G1253" s="150" t="s">
        <v>20566</v>
      </c>
      <c r="H1253" s="150" t="s">
        <v>22065</v>
      </c>
      <c r="I1253" s="150" t="s">
        <v>22439</v>
      </c>
      <c r="J1253" s="150" t="s">
        <v>3649</v>
      </c>
      <c r="K1253" s="150" t="s">
        <v>22510</v>
      </c>
      <c r="L1253" s="150"/>
      <c r="M1253" s="150" t="str" cm="1">
        <f t="array" ref="M1253">LOOKUP(2,1/(C1253:L1253&lt;&gt;""),C1253:L1253)</f>
        <v>Acacia senegal Pods</v>
      </c>
      <c r="N1253" s="150"/>
      <c r="O1253" s="150"/>
      <c r="P1253" s="150"/>
      <c r="Q1253" s="150"/>
      <c r="R1253" s="150"/>
      <c r="S1253" s="150"/>
      <c r="T1253" s="150"/>
      <c r="U1253" s="150" t="s">
        <v>3649</v>
      </c>
      <c r="V1253" s="150"/>
      <c r="W1253" s="150"/>
      <c r="X1253" s="150"/>
      <c r="Y1253" s="150"/>
      <c r="Z1253" s="150"/>
      <c r="AA1253" s="150"/>
      <c r="AB1253" s="150"/>
      <c r="AC1253" s="150"/>
      <c r="AD1253" t="str">
        <f>IFERROR(IF(COUNTIF(C1253:L1253,"Feed Ingredient")&gt;0,INDEX(ani_diet!U:U,MATCH(M1253,ani_diet!E:E,0)),""),"")</f>
        <v>Acacia senegal Pods</v>
      </c>
      <c r="AE1253" s="129" t="str">
        <f>IF(IFERROR(IF(MATCH("Feed Ingredient", AOM[[#This Row],[L1]:[L10]],0)&gt;0, TRUE, FALSE), FALSE)=TRUE,IFERROR(VLOOKUP(M1253, ani_diet!D:D, 1, FALSE), "No Match"),FALSE)</f>
        <v>Acacia senegal Pods</v>
      </c>
    </row>
    <row r="1254" spans="1:31" ht="14.5" x14ac:dyDescent="0.35">
      <c r="A1254" s="150"/>
      <c r="B1254" s="150" t="s">
        <v>22513</v>
      </c>
      <c r="C1254" s="150" t="s">
        <v>19447</v>
      </c>
      <c r="D1254" s="150" t="s">
        <v>19449</v>
      </c>
      <c r="E1254" s="150" t="s">
        <v>19707</v>
      </c>
      <c r="F1254" s="150" t="s">
        <v>20565</v>
      </c>
      <c r="G1254" s="150" t="s">
        <v>20566</v>
      </c>
      <c r="H1254" s="150" t="s">
        <v>22065</v>
      </c>
      <c r="I1254" s="150" t="s">
        <v>22439</v>
      </c>
      <c r="J1254" s="150" t="s">
        <v>3649</v>
      </c>
      <c r="K1254" s="150"/>
      <c r="L1254" s="150"/>
      <c r="M1254" s="150" t="str" cm="1">
        <f t="array" ref="M1254">LOOKUP(2,1/(C1254:L1254&lt;&gt;""),C1254:L1254)</f>
        <v>Acacia senegal</v>
      </c>
      <c r="N1254" s="150"/>
      <c r="O1254" s="150"/>
      <c r="P1254" s="150"/>
      <c r="Q1254" s="150"/>
      <c r="R1254" s="150"/>
      <c r="S1254" s="150"/>
      <c r="T1254" s="150"/>
      <c r="U1254" s="150" t="s">
        <v>3649</v>
      </c>
      <c r="V1254" s="150"/>
      <c r="W1254" s="150"/>
      <c r="X1254" s="150"/>
      <c r="Y1254" s="150"/>
      <c r="Z1254" s="150"/>
      <c r="AA1254" s="150"/>
      <c r="AB1254" s="150"/>
      <c r="AC1254" s="150"/>
      <c r="AD1254" t="str">
        <f>IFERROR(IF(COUNTIF(C1254:L1254,"Feed Ingredient")&gt;0,INDEX(ani_diet!U:U,MATCH(M1254,ani_diet!E:E,0)),""),"")</f>
        <v/>
      </c>
      <c r="AE1254" s="129" t="str">
        <f>IF(IFERROR(IF(MATCH("Feed Ingredient", AOM[[#This Row],[L1]:[L10]],0)&gt;0, TRUE, FALSE), FALSE)=TRUE,IFERROR(VLOOKUP(M1254, ani_diet!D:D, 1, FALSE), "No Match"),FALSE)</f>
        <v>No Match</v>
      </c>
    </row>
    <row r="1255" spans="1:31" ht="14.5" x14ac:dyDescent="0.35">
      <c r="A1255" s="150" t="s">
        <v>1485</v>
      </c>
      <c r="B1255" s="150" t="s">
        <v>22514</v>
      </c>
      <c r="C1255" s="150" t="s">
        <v>19447</v>
      </c>
      <c r="D1255" s="150" t="s">
        <v>19449</v>
      </c>
      <c r="E1255" s="150" t="s">
        <v>19707</v>
      </c>
      <c r="F1255" s="150" t="s">
        <v>20565</v>
      </c>
      <c r="G1255" s="150" t="s">
        <v>20566</v>
      </c>
      <c r="H1255" s="150" t="s">
        <v>22065</v>
      </c>
      <c r="I1255" s="150" t="s">
        <v>22439</v>
      </c>
      <c r="J1255" s="150" t="s">
        <v>13984</v>
      </c>
      <c r="K1255" s="150" t="s">
        <v>1485</v>
      </c>
      <c r="L1255" s="150"/>
      <c r="M1255" s="150" t="str" cm="1">
        <f t="array" ref="M1255">LOOKUP(2,1/(C1255:L1255&lt;&gt;""),C1255:L1255)</f>
        <v>Acacia sieberiana</v>
      </c>
      <c r="N1255" s="150" t="s">
        <v>1485</v>
      </c>
      <c r="O1255" s="150" t="s">
        <v>1485</v>
      </c>
      <c r="P1255" s="150" t="s">
        <v>1485</v>
      </c>
      <c r="Q1255" s="150" t="s">
        <v>1485</v>
      </c>
      <c r="R1255" s="150" t="s">
        <v>1485</v>
      </c>
      <c r="S1255" s="150" t="s">
        <v>22451</v>
      </c>
      <c r="T1255" s="150" t="s">
        <v>1485</v>
      </c>
      <c r="U1255" s="150" t="s">
        <v>22515</v>
      </c>
      <c r="V1255" s="150" t="s">
        <v>22452</v>
      </c>
      <c r="W1255" s="150" t="s">
        <v>1485</v>
      </c>
      <c r="X1255" s="150" t="s">
        <v>1485</v>
      </c>
      <c r="Y1255" s="150" t="s">
        <v>1485</v>
      </c>
      <c r="Z1255" s="150" t="s">
        <v>1485</v>
      </c>
      <c r="AA1255" s="150" t="s">
        <v>1485</v>
      </c>
      <c r="AB1255" s="150" t="s">
        <v>1485</v>
      </c>
      <c r="AC1255" s="150" t="s">
        <v>13984</v>
      </c>
      <c r="AD1255" t="str">
        <f>IFERROR(IF(COUNTIF(C1255:L1255,"Feed Ingredient")&gt;0,INDEX(ani_diet!U:U,MATCH(M1255,ani_diet!E:E,0)),""),"")</f>
        <v>Vachellia sieberiana</v>
      </c>
      <c r="AE1255" s="129" t="str">
        <f>IF(IFERROR(IF(MATCH("Feed Ingredient", AOM[[#This Row],[L1]:[L10]],0)&gt;0, TRUE, FALSE), FALSE)=TRUE,IFERROR(VLOOKUP(M1255, ani_diet!D:D, 1, FALSE), "No Match"),FALSE)</f>
        <v>Acacia sieberiana</v>
      </c>
    </row>
    <row r="1256" spans="1:31" ht="14.5" x14ac:dyDescent="0.35">
      <c r="A1256" s="150" t="s">
        <v>1485</v>
      </c>
      <c r="B1256" s="150" t="s">
        <v>22516</v>
      </c>
      <c r="C1256" s="150" t="s">
        <v>19447</v>
      </c>
      <c r="D1256" s="150" t="s">
        <v>19449</v>
      </c>
      <c r="E1256" s="150" t="s">
        <v>19707</v>
      </c>
      <c r="F1256" s="150" t="s">
        <v>20565</v>
      </c>
      <c r="G1256" s="150" t="s">
        <v>20566</v>
      </c>
      <c r="H1256" s="150" t="s">
        <v>22065</v>
      </c>
      <c r="I1256" s="150" t="s">
        <v>22439</v>
      </c>
      <c r="J1256" s="150" t="s">
        <v>13984</v>
      </c>
      <c r="K1256" s="150" t="s">
        <v>22517</v>
      </c>
      <c r="L1256" s="150"/>
      <c r="M1256" s="150" t="str" cm="1">
        <f t="array" ref="M1256">LOOKUP(2,1/(C1256:L1256&lt;&gt;""),C1256:L1256)</f>
        <v>Acacia sieberiana Dried Ensiled Ground</v>
      </c>
      <c r="N1256" s="150" t="s">
        <v>22518</v>
      </c>
      <c r="O1256" s="150" t="s">
        <v>1485</v>
      </c>
      <c r="P1256" s="150" t="s">
        <v>1485</v>
      </c>
      <c r="Q1256" s="150" t="s">
        <v>1485</v>
      </c>
      <c r="R1256" s="150" t="s">
        <v>1485</v>
      </c>
      <c r="S1256" s="150" t="s">
        <v>22451</v>
      </c>
      <c r="T1256" s="150" t="s">
        <v>1485</v>
      </c>
      <c r="U1256" s="150" t="s">
        <v>22515</v>
      </c>
      <c r="V1256" s="150" t="s">
        <v>22452</v>
      </c>
      <c r="W1256" s="150" t="s">
        <v>1485</v>
      </c>
      <c r="X1256" s="150" t="s">
        <v>1485</v>
      </c>
      <c r="Y1256" s="150" t="s">
        <v>1485</v>
      </c>
      <c r="Z1256" s="150" t="s">
        <v>1485</v>
      </c>
      <c r="AA1256" s="150" t="s">
        <v>1485</v>
      </c>
      <c r="AB1256" s="150" t="s">
        <v>1485</v>
      </c>
      <c r="AC1256" s="150" t="s">
        <v>13984</v>
      </c>
      <c r="AD1256" t="str">
        <f>IFERROR(IF(COUNTIF(C1256:L1256,"Feed Ingredient")&gt;0,INDEX(ani_diet!U:U,MATCH(M1256,ani_diet!E:E,0)),""),"")</f>
        <v>Vachellia sieberiana</v>
      </c>
      <c r="AE1256" s="129" t="str">
        <f>IF(IFERROR(IF(MATCH("Feed Ingredient", AOM[[#This Row],[L1]:[L10]],0)&gt;0, TRUE, FALSE), FALSE)=TRUE,IFERROR(VLOOKUP(M1256, ani_diet!D:D, 1, FALSE), "No Match"),FALSE)</f>
        <v>No Match</v>
      </c>
    </row>
    <row r="1257" spans="1:31" ht="14.5" x14ac:dyDescent="0.35">
      <c r="A1257" s="150" t="s">
        <v>1485</v>
      </c>
      <c r="B1257" s="150" t="s">
        <v>22519</v>
      </c>
      <c r="C1257" s="150" t="s">
        <v>19447</v>
      </c>
      <c r="D1257" s="150" t="s">
        <v>19449</v>
      </c>
      <c r="E1257" s="150" t="s">
        <v>19707</v>
      </c>
      <c r="F1257" s="150" t="s">
        <v>20565</v>
      </c>
      <c r="G1257" s="150" t="s">
        <v>20566</v>
      </c>
      <c r="H1257" s="150" t="s">
        <v>22065</v>
      </c>
      <c r="I1257" s="150" t="s">
        <v>22439</v>
      </c>
      <c r="J1257" s="150" t="s">
        <v>13984</v>
      </c>
      <c r="K1257" s="150" t="s">
        <v>22520</v>
      </c>
      <c r="L1257" s="150"/>
      <c r="M1257" s="150" t="str" cm="1">
        <f t="array" ref="M1257">LOOKUP(2,1/(C1257:L1257&lt;&gt;""),C1257:L1257)</f>
        <v>Acacia sieberiana Pods</v>
      </c>
      <c r="N1257" s="150"/>
      <c r="O1257" s="150" t="s">
        <v>1485</v>
      </c>
      <c r="P1257" s="150" t="s">
        <v>1485</v>
      </c>
      <c r="Q1257" s="150" t="s">
        <v>1485</v>
      </c>
      <c r="R1257" s="150" t="s">
        <v>1485</v>
      </c>
      <c r="S1257" s="150" t="s">
        <v>22451</v>
      </c>
      <c r="T1257" s="150" t="s">
        <v>1485</v>
      </c>
      <c r="U1257" s="150" t="s">
        <v>22515</v>
      </c>
      <c r="V1257" s="150" t="s">
        <v>22452</v>
      </c>
      <c r="W1257" s="150" t="s">
        <v>1485</v>
      </c>
      <c r="X1257" s="150" t="s">
        <v>1485</v>
      </c>
      <c r="Y1257" s="150" t="s">
        <v>1485</v>
      </c>
      <c r="Z1257" s="150" t="s">
        <v>1485</v>
      </c>
      <c r="AA1257" s="150" t="s">
        <v>1485</v>
      </c>
      <c r="AB1257" s="150" t="s">
        <v>1485</v>
      </c>
      <c r="AC1257" s="150" t="s">
        <v>13984</v>
      </c>
      <c r="AD1257" t="str">
        <f>IFERROR(IF(COUNTIF(C1257:L1257,"Feed Ingredient")&gt;0,INDEX(ani_diet!U:U,MATCH(M1257,ani_diet!E:E,0)),""),"")</f>
        <v>Vachellia sieberiana Pods</v>
      </c>
      <c r="AE1257" s="129" t="str">
        <f>IF(IFERROR(IF(MATCH("Feed Ingredient", AOM[[#This Row],[L1]:[L10]],0)&gt;0, TRUE, FALSE), FALSE)=TRUE,IFERROR(VLOOKUP(M1257, ani_diet!D:D, 1, FALSE), "No Match"),FALSE)</f>
        <v>Acacia sieberiana Pods</v>
      </c>
    </row>
    <row r="1258" spans="1:31" ht="14.5" x14ac:dyDescent="0.35">
      <c r="A1258" s="150" t="s">
        <v>1485</v>
      </c>
      <c r="B1258" s="150" t="s">
        <v>22521</v>
      </c>
      <c r="C1258" s="150" t="s">
        <v>19447</v>
      </c>
      <c r="D1258" s="150" t="s">
        <v>19449</v>
      </c>
      <c r="E1258" s="150" t="s">
        <v>19707</v>
      </c>
      <c r="F1258" s="150" t="s">
        <v>20565</v>
      </c>
      <c r="G1258" s="150" t="s">
        <v>20566</v>
      </c>
      <c r="H1258" s="150" t="s">
        <v>22065</v>
      </c>
      <c r="I1258" s="150" t="s">
        <v>22439</v>
      </c>
      <c r="J1258" s="150" t="s">
        <v>13984</v>
      </c>
      <c r="K1258" s="150" t="s">
        <v>22520</v>
      </c>
      <c r="L1258" s="150" t="s">
        <v>22522</v>
      </c>
      <c r="M1258" s="150" t="str" cm="1">
        <f t="array" ref="M1258">LOOKUP(2,1/(C1258:L1258&lt;&gt;""),C1258:L1258)</f>
        <v>Acacia sieberiana Pods Dried</v>
      </c>
      <c r="N1258" s="150"/>
      <c r="O1258" s="150" t="s">
        <v>1485</v>
      </c>
      <c r="P1258" s="150" t="s">
        <v>1485</v>
      </c>
      <c r="Q1258" s="150" t="s">
        <v>1485</v>
      </c>
      <c r="R1258" s="150" t="s">
        <v>1485</v>
      </c>
      <c r="S1258" s="150" t="s">
        <v>22451</v>
      </c>
      <c r="T1258" s="150" t="s">
        <v>1485</v>
      </c>
      <c r="U1258" s="150" t="s">
        <v>22515</v>
      </c>
      <c r="V1258" s="150" t="s">
        <v>22452</v>
      </c>
      <c r="W1258" s="150" t="s">
        <v>1485</v>
      </c>
      <c r="X1258" s="150" t="s">
        <v>1485</v>
      </c>
      <c r="Y1258" s="150" t="s">
        <v>1485</v>
      </c>
      <c r="Z1258" s="150" t="s">
        <v>1485</v>
      </c>
      <c r="AA1258" s="150" t="s">
        <v>1485</v>
      </c>
      <c r="AB1258" s="150" t="s">
        <v>1485</v>
      </c>
      <c r="AC1258" s="150" t="s">
        <v>13984</v>
      </c>
      <c r="AD1258" t="str">
        <f>IFERROR(IF(COUNTIF(C1258:L1258,"Feed Ingredient")&gt;0,INDEX(ani_diet!U:U,MATCH(M1258,ani_diet!E:E,0)),""),"")</f>
        <v>Vachellia sieberiana Pods</v>
      </c>
      <c r="AE1258" s="129" t="str">
        <f>IF(IFERROR(IF(MATCH("Feed Ingredient", AOM[[#This Row],[L1]:[L10]],0)&gt;0, TRUE, FALSE), FALSE)=TRUE,IFERROR(VLOOKUP(M1258, ani_diet!D:D, 1, FALSE), "No Match"),FALSE)</f>
        <v>No Match</v>
      </c>
    </row>
    <row r="1259" spans="1:31" ht="14.5" x14ac:dyDescent="0.35">
      <c r="A1259" s="150" t="s">
        <v>1485</v>
      </c>
      <c r="B1259" s="150" t="s">
        <v>22523</v>
      </c>
      <c r="C1259" s="150" t="s">
        <v>19447</v>
      </c>
      <c r="D1259" s="150" t="s">
        <v>19449</v>
      </c>
      <c r="E1259" s="150" t="s">
        <v>19707</v>
      </c>
      <c r="F1259" s="150" t="s">
        <v>20565</v>
      </c>
      <c r="G1259" s="150" t="s">
        <v>20566</v>
      </c>
      <c r="H1259" s="150" t="s">
        <v>22065</v>
      </c>
      <c r="I1259" s="150" t="s">
        <v>22439</v>
      </c>
      <c r="J1259" s="150" t="s">
        <v>13984</v>
      </c>
      <c r="K1259" s="150" t="s">
        <v>22520</v>
      </c>
      <c r="L1259" s="150" t="s">
        <v>22524</v>
      </c>
      <c r="M1259" s="150" t="str" cm="1">
        <f t="array" ref="M1259">LOOKUP(2,1/(C1259:L1259&lt;&gt;""),C1259:L1259)</f>
        <v>Acacia sieberiana Pods Dried Ground</v>
      </c>
      <c r="N1259" s="150" t="s">
        <v>22525</v>
      </c>
      <c r="O1259" s="150" t="s">
        <v>1485</v>
      </c>
      <c r="P1259" s="150" t="s">
        <v>1485</v>
      </c>
      <c r="Q1259" s="150" t="s">
        <v>1485</v>
      </c>
      <c r="R1259" s="150" t="s">
        <v>1485</v>
      </c>
      <c r="S1259" s="150" t="s">
        <v>22451</v>
      </c>
      <c r="T1259" s="150" t="s">
        <v>1485</v>
      </c>
      <c r="U1259" s="150" t="s">
        <v>22515</v>
      </c>
      <c r="V1259" s="150" t="s">
        <v>22452</v>
      </c>
      <c r="W1259" s="150" t="s">
        <v>1485</v>
      </c>
      <c r="X1259" s="150" t="s">
        <v>1485</v>
      </c>
      <c r="Y1259" s="150" t="s">
        <v>1485</v>
      </c>
      <c r="Z1259" s="150" t="s">
        <v>1485</v>
      </c>
      <c r="AA1259" s="150" t="s">
        <v>1485</v>
      </c>
      <c r="AB1259" s="150" t="s">
        <v>1485</v>
      </c>
      <c r="AC1259" s="150" t="s">
        <v>13984</v>
      </c>
      <c r="AD1259" t="str">
        <f>IFERROR(IF(COUNTIF(C1259:L1259,"Feed Ingredient")&gt;0,INDEX(ani_diet!U:U,MATCH(M1259,ani_diet!E:E,0)),""),"")</f>
        <v>Vachellia sieberiana Pods</v>
      </c>
      <c r="AE1259" s="129" t="str">
        <f>IF(IFERROR(IF(MATCH("Feed Ingredient", AOM[[#This Row],[L1]:[L10]],0)&gt;0, TRUE, FALSE), FALSE)=TRUE,IFERROR(VLOOKUP(M1259, ani_diet!D:D, 1, FALSE), "No Match"),FALSE)</f>
        <v>No Match</v>
      </c>
    </row>
    <row r="1260" spans="1:31" ht="14.5" x14ac:dyDescent="0.35">
      <c r="A1260" s="150" t="s">
        <v>1485</v>
      </c>
      <c r="B1260" s="150" t="s">
        <v>22526</v>
      </c>
      <c r="C1260" s="150" t="s">
        <v>19447</v>
      </c>
      <c r="D1260" s="150" t="s">
        <v>19449</v>
      </c>
      <c r="E1260" s="150" t="s">
        <v>19707</v>
      </c>
      <c r="F1260" s="150" t="s">
        <v>20565</v>
      </c>
      <c r="G1260" s="150" t="s">
        <v>20566</v>
      </c>
      <c r="H1260" s="150" t="s">
        <v>22065</v>
      </c>
      <c r="I1260" s="150" t="s">
        <v>22439</v>
      </c>
      <c r="J1260" s="150" t="s">
        <v>13931</v>
      </c>
      <c r="K1260" s="150" t="s">
        <v>1485</v>
      </c>
      <c r="L1260" s="150"/>
      <c r="M1260" s="150" t="str" cm="1">
        <f t="array" ref="M1260">LOOKUP(2,1/(C1260:L1260&lt;&gt;""),C1260:L1260)</f>
        <v>Acacia tortilis</v>
      </c>
      <c r="N1260" s="150" t="s">
        <v>1485</v>
      </c>
      <c r="O1260" s="150" t="s">
        <v>1485</v>
      </c>
      <c r="P1260" s="150" t="s">
        <v>1485</v>
      </c>
      <c r="Q1260" s="150" t="s">
        <v>1485</v>
      </c>
      <c r="R1260" s="150" t="s">
        <v>1485</v>
      </c>
      <c r="S1260" s="150" t="s">
        <v>22527</v>
      </c>
      <c r="T1260" s="150" t="s">
        <v>1485</v>
      </c>
      <c r="U1260" s="150" t="s">
        <v>22528</v>
      </c>
      <c r="V1260" s="150" t="s">
        <v>22529</v>
      </c>
      <c r="W1260" s="150" t="s">
        <v>1485</v>
      </c>
      <c r="X1260" s="150" t="s">
        <v>1485</v>
      </c>
      <c r="Y1260" s="150" t="s">
        <v>1485</v>
      </c>
      <c r="Z1260" s="150" t="s">
        <v>1485</v>
      </c>
      <c r="AA1260" s="150" t="s">
        <v>1485</v>
      </c>
      <c r="AB1260" s="150" t="s">
        <v>1485</v>
      </c>
      <c r="AC1260" s="150" t="s">
        <v>13931</v>
      </c>
      <c r="AD1260" t="str">
        <f>IFERROR(IF(COUNTIF(C1260:L1260,"Feed Ingredient")&gt;0,INDEX(ani_diet!U:U,MATCH(M1260,ani_diet!E:E,0)),""),"")</f>
        <v>Vachellia tortilis</v>
      </c>
      <c r="AE1260" s="129" t="str">
        <f>IF(IFERROR(IF(MATCH("Feed Ingredient", AOM[[#This Row],[L1]:[L10]],0)&gt;0, TRUE, FALSE), FALSE)=TRUE,IFERROR(VLOOKUP(M1260, ani_diet!D:D, 1, FALSE), "No Match"),FALSE)</f>
        <v>Acacia tortilis</v>
      </c>
    </row>
    <row r="1261" spans="1:31" ht="14.5" x14ac:dyDescent="0.35">
      <c r="A1261" s="150" t="s">
        <v>1485</v>
      </c>
      <c r="B1261" s="150" t="s">
        <v>22530</v>
      </c>
      <c r="C1261" s="150" t="s">
        <v>19447</v>
      </c>
      <c r="D1261" s="150" t="s">
        <v>19449</v>
      </c>
      <c r="E1261" s="150" t="s">
        <v>19707</v>
      </c>
      <c r="F1261" s="150" t="s">
        <v>20565</v>
      </c>
      <c r="G1261" s="150" t="s">
        <v>20566</v>
      </c>
      <c r="H1261" s="150" t="s">
        <v>22065</v>
      </c>
      <c r="I1261" s="150" t="s">
        <v>22439</v>
      </c>
      <c r="J1261" s="150" t="s">
        <v>13931</v>
      </c>
      <c r="K1261" s="150" t="s">
        <v>22531</v>
      </c>
      <c r="L1261" s="150" t="s">
        <v>22532</v>
      </c>
      <c r="M1261" s="150" t="str" cm="1">
        <f t="array" ref="M1261">LOOKUP(2,1/(C1261:L1261&lt;&gt;""),C1261:L1261)</f>
        <v>Acacia tortilis Fruits Dried</v>
      </c>
      <c r="N1261" s="150" t="s">
        <v>1485</v>
      </c>
      <c r="O1261" s="150" t="s">
        <v>1485</v>
      </c>
      <c r="P1261" s="150" t="s">
        <v>1485</v>
      </c>
      <c r="Q1261" s="150" t="s">
        <v>1485</v>
      </c>
      <c r="R1261" s="150" t="s">
        <v>1485</v>
      </c>
      <c r="S1261" s="150" t="s">
        <v>22527</v>
      </c>
      <c r="T1261" s="150" t="s">
        <v>1485</v>
      </c>
      <c r="U1261" s="150" t="s">
        <v>22528</v>
      </c>
      <c r="V1261" s="150" t="s">
        <v>22529</v>
      </c>
      <c r="W1261" s="150" t="s">
        <v>1485</v>
      </c>
      <c r="X1261" s="150" t="s">
        <v>1485</v>
      </c>
      <c r="Y1261" s="150" t="s">
        <v>1485</v>
      </c>
      <c r="Z1261" s="150" t="s">
        <v>1485</v>
      </c>
      <c r="AA1261" s="150" t="s">
        <v>1485</v>
      </c>
      <c r="AB1261" s="150" t="s">
        <v>1485</v>
      </c>
      <c r="AC1261" s="150" t="s">
        <v>13931</v>
      </c>
      <c r="AD1261" t="str">
        <f>IFERROR(IF(COUNTIF(C1261:L1261,"Feed Ingredient")&gt;0,INDEX(ani_diet!U:U,MATCH(M1261,ani_diet!E:E,0)),""),"")</f>
        <v>Vachellia tortilis Fruits</v>
      </c>
      <c r="AE1261" s="129" t="str">
        <f>IF(IFERROR(IF(MATCH("Feed Ingredient", AOM[[#This Row],[L1]:[L10]],0)&gt;0, TRUE, FALSE), FALSE)=TRUE,IFERROR(VLOOKUP(M1261, ani_diet!D:D, 1, FALSE), "No Match"),FALSE)</f>
        <v>No Match</v>
      </c>
    </row>
    <row r="1262" spans="1:31" ht="14.5" x14ac:dyDescent="0.35">
      <c r="A1262" s="150" t="s">
        <v>1485</v>
      </c>
      <c r="B1262" s="150" t="s">
        <v>22533</v>
      </c>
      <c r="C1262" s="150" t="s">
        <v>19447</v>
      </c>
      <c r="D1262" s="150" t="s">
        <v>19449</v>
      </c>
      <c r="E1262" s="150" t="s">
        <v>19707</v>
      </c>
      <c r="F1262" s="150" t="s">
        <v>20565</v>
      </c>
      <c r="G1262" s="150" t="s">
        <v>20566</v>
      </c>
      <c r="H1262" s="150" t="s">
        <v>22065</v>
      </c>
      <c r="I1262" s="150" t="s">
        <v>22439</v>
      </c>
      <c r="J1262" s="150" t="s">
        <v>13931</v>
      </c>
      <c r="K1262" s="150" t="s">
        <v>22531</v>
      </c>
      <c r="L1262" s="150"/>
      <c r="M1262" s="150" t="str" cm="1">
        <f t="array" ref="M1262">LOOKUP(2,1/(C1262:L1262&lt;&gt;""),C1262:L1262)</f>
        <v>Acacia tortilis Fruits</v>
      </c>
      <c r="N1262" s="150" t="s">
        <v>1485</v>
      </c>
      <c r="O1262" s="150" t="s">
        <v>1485</v>
      </c>
      <c r="P1262" s="150" t="s">
        <v>1485</v>
      </c>
      <c r="Q1262" s="150" t="s">
        <v>1485</v>
      </c>
      <c r="R1262" s="150" t="s">
        <v>1485</v>
      </c>
      <c r="S1262" s="150" t="s">
        <v>22527</v>
      </c>
      <c r="T1262" s="150" t="s">
        <v>1485</v>
      </c>
      <c r="U1262" s="150" t="s">
        <v>22528</v>
      </c>
      <c r="V1262" s="150" t="s">
        <v>22529</v>
      </c>
      <c r="W1262" s="150" t="s">
        <v>1485</v>
      </c>
      <c r="X1262" s="150" t="s">
        <v>1485</v>
      </c>
      <c r="Y1262" s="150" t="s">
        <v>1485</v>
      </c>
      <c r="Z1262" s="150" t="s">
        <v>1485</v>
      </c>
      <c r="AA1262" s="150" t="s">
        <v>1485</v>
      </c>
      <c r="AB1262" s="150" t="s">
        <v>1485</v>
      </c>
      <c r="AC1262" s="150" t="s">
        <v>13931</v>
      </c>
      <c r="AD1262" t="str">
        <f>IFERROR(IF(COUNTIF(C1262:L1262,"Feed Ingredient")&gt;0,INDEX(ani_diet!U:U,MATCH(M1262,ani_diet!E:E,0)),""),"")</f>
        <v/>
      </c>
      <c r="AE1262" s="129" t="str">
        <f>IF(IFERROR(IF(MATCH("Feed Ingredient", AOM[[#This Row],[L1]:[L10]],0)&gt;0, TRUE, FALSE), FALSE)=TRUE,IFERROR(VLOOKUP(M1262, ani_diet!D:D, 1, FALSE), "No Match"),FALSE)</f>
        <v>Acacia tortilis Fruits</v>
      </c>
    </row>
    <row r="1263" spans="1:31" ht="14.5" x14ac:dyDescent="0.35">
      <c r="A1263" s="150"/>
      <c r="B1263" s="150" t="s">
        <v>22534</v>
      </c>
      <c r="C1263" s="150" t="s">
        <v>19447</v>
      </c>
      <c r="D1263" s="150" t="s">
        <v>19449</v>
      </c>
      <c r="E1263" s="150" t="s">
        <v>19707</v>
      </c>
      <c r="F1263" s="150" t="s">
        <v>20565</v>
      </c>
      <c r="G1263" s="150" t="s">
        <v>20566</v>
      </c>
      <c r="H1263" s="150" t="s">
        <v>22065</v>
      </c>
      <c r="I1263" s="150" t="s">
        <v>22439</v>
      </c>
      <c r="J1263" s="150" t="s">
        <v>13931</v>
      </c>
      <c r="K1263" s="150" t="s">
        <v>22535</v>
      </c>
      <c r="L1263" s="150"/>
      <c r="M1263" s="150" t="str" cm="1">
        <f t="array" ref="M1263">LOOKUP(2,1/(C1263:L1263&lt;&gt;""),C1263:L1263)</f>
        <v>Acacia tortilis Leaves</v>
      </c>
      <c r="N1263" s="150"/>
      <c r="O1263" s="150"/>
      <c r="P1263" s="150"/>
      <c r="Q1263" s="150"/>
      <c r="R1263" s="150"/>
      <c r="S1263" s="150"/>
      <c r="T1263" s="150"/>
      <c r="U1263" s="150" t="s">
        <v>13931</v>
      </c>
      <c r="V1263" s="150"/>
      <c r="W1263" s="150"/>
      <c r="X1263" s="150"/>
      <c r="Y1263" s="150"/>
      <c r="Z1263" s="150"/>
      <c r="AA1263" s="150"/>
      <c r="AB1263" s="150"/>
      <c r="AC1263" s="150"/>
      <c r="AD1263" t="str">
        <f>IFERROR(IF(COUNTIF(C1263:L1263,"Feed Ingredient")&gt;0,INDEX(ani_diet!U:U,MATCH(M1263,ani_diet!E:E,0)),""),"")</f>
        <v>Acacia tortilis Leaves</v>
      </c>
      <c r="AE1263" s="129" t="str">
        <f>IF(IFERROR(IF(MATCH("Feed Ingredient", AOM[[#This Row],[L1]:[L10]],0)&gt;0, TRUE, FALSE), FALSE)=TRUE,IFERROR(VLOOKUP(M1263, ani_diet!D:D, 1, FALSE), "No Match"),FALSE)</f>
        <v>Acacia tortilis Leaves</v>
      </c>
    </row>
    <row r="1264" spans="1:31" ht="14.5" x14ac:dyDescent="0.35">
      <c r="A1264" s="150"/>
      <c r="B1264" s="150" t="s">
        <v>22536</v>
      </c>
      <c r="C1264" s="150" t="s">
        <v>19447</v>
      </c>
      <c r="D1264" s="150" t="s">
        <v>19449</v>
      </c>
      <c r="E1264" s="150" t="s">
        <v>19707</v>
      </c>
      <c r="F1264" s="150" t="s">
        <v>20565</v>
      </c>
      <c r="G1264" s="150" t="s">
        <v>20566</v>
      </c>
      <c r="H1264" s="150" t="s">
        <v>22065</v>
      </c>
      <c r="I1264" s="150" t="s">
        <v>22439</v>
      </c>
      <c r="J1264" s="150" t="s">
        <v>13931</v>
      </c>
      <c r="K1264" s="150" t="s">
        <v>22535</v>
      </c>
      <c r="L1264" s="150" t="s">
        <v>22537</v>
      </c>
      <c r="M1264" s="150" t="str" cm="1">
        <f t="array" ref="M1264">LOOKUP(2,1/(C1264:L1264&lt;&gt;""),C1264:L1264)</f>
        <v>Acacia tortilis Leaves Dried Ground</v>
      </c>
      <c r="N1264" s="150" t="s">
        <v>22538</v>
      </c>
      <c r="O1264" s="150"/>
      <c r="P1264" s="150"/>
      <c r="Q1264" s="150"/>
      <c r="R1264" s="150"/>
      <c r="S1264" s="150"/>
      <c r="T1264" s="150"/>
      <c r="U1264" s="150" t="s">
        <v>13931</v>
      </c>
      <c r="V1264" s="150"/>
      <c r="W1264" s="150"/>
      <c r="X1264" s="150"/>
      <c r="Y1264" s="150"/>
      <c r="Z1264" s="150"/>
      <c r="AA1264" s="150"/>
      <c r="AB1264" s="150"/>
      <c r="AC1264" s="150"/>
      <c r="AD1264" t="str">
        <f>IFERROR(IF(COUNTIF(C1264:L1264,"Feed Ingredient")&gt;0,INDEX(ani_diet!U:U,MATCH(M1264,ani_diet!E:E,0)),""),"")</f>
        <v>Acacia tortilis Leaves</v>
      </c>
      <c r="AE1264" s="129" t="str">
        <f>IF(IFERROR(IF(MATCH("Feed Ingredient", AOM[[#This Row],[L1]:[L10]],0)&gt;0, TRUE, FALSE), FALSE)=TRUE,IFERROR(VLOOKUP(M1264, ani_diet!D:D, 1, FALSE), "No Match"),FALSE)</f>
        <v>No Match</v>
      </c>
    </row>
    <row r="1265" spans="1:31" ht="14.5" x14ac:dyDescent="0.35">
      <c r="A1265" s="150" t="s">
        <v>1485</v>
      </c>
      <c r="B1265" s="150" t="s">
        <v>22539</v>
      </c>
      <c r="C1265" s="150" t="s">
        <v>19447</v>
      </c>
      <c r="D1265" s="150" t="s">
        <v>19449</v>
      </c>
      <c r="E1265" s="150" t="s">
        <v>19707</v>
      </c>
      <c r="F1265" s="150" t="s">
        <v>20565</v>
      </c>
      <c r="G1265" s="150" t="s">
        <v>20566</v>
      </c>
      <c r="H1265" s="150" t="s">
        <v>22065</v>
      </c>
      <c r="I1265" s="150" t="s">
        <v>22439</v>
      </c>
      <c r="J1265" s="150" t="s">
        <v>13931</v>
      </c>
      <c r="K1265" s="150" t="s">
        <v>22540</v>
      </c>
      <c r="L1265" s="150" t="s">
        <v>22541</v>
      </c>
      <c r="M1265" s="150" t="str" cm="1">
        <f t="array" ref="M1265">LOOKUP(2,1/(C1265:L1265&lt;&gt;""),C1265:L1265)</f>
        <v>Acacia tortilis Pods Dried</v>
      </c>
      <c r="N1265" s="150" t="s">
        <v>1485</v>
      </c>
      <c r="O1265" s="150" t="s">
        <v>1485</v>
      </c>
      <c r="P1265" s="150" t="s">
        <v>1485</v>
      </c>
      <c r="Q1265" s="150" t="s">
        <v>1485</v>
      </c>
      <c r="R1265" s="150" t="s">
        <v>1485</v>
      </c>
      <c r="S1265" s="150" t="s">
        <v>22527</v>
      </c>
      <c r="T1265" s="150" t="s">
        <v>1485</v>
      </c>
      <c r="U1265" s="150" t="s">
        <v>22528</v>
      </c>
      <c r="V1265" s="150" t="s">
        <v>22529</v>
      </c>
      <c r="W1265" s="150" t="s">
        <v>1485</v>
      </c>
      <c r="X1265" s="150" t="s">
        <v>1485</v>
      </c>
      <c r="Y1265" s="150" t="s">
        <v>1485</v>
      </c>
      <c r="Z1265" s="150" t="s">
        <v>1485</v>
      </c>
      <c r="AA1265" s="150" t="s">
        <v>1485</v>
      </c>
      <c r="AB1265" s="150" t="s">
        <v>1485</v>
      </c>
      <c r="AC1265" s="150" t="s">
        <v>13931</v>
      </c>
      <c r="AD1265" t="str">
        <f>IFERROR(IF(COUNTIF(C1265:L1265,"Feed Ingredient")&gt;0,INDEX(ani_diet!U:U,MATCH(M1265,ani_diet!E:E,0)),""),"")</f>
        <v>Vachellia tortilis Pods</v>
      </c>
      <c r="AE1265" s="129" t="str">
        <f>IF(IFERROR(IF(MATCH("Feed Ingredient", AOM[[#This Row],[L1]:[L10]],0)&gt;0, TRUE, FALSE), FALSE)=TRUE,IFERROR(VLOOKUP(M1265, ani_diet!D:D, 1, FALSE), "No Match"),FALSE)</f>
        <v>No Match</v>
      </c>
    </row>
    <row r="1266" spans="1:31" ht="14.5" x14ac:dyDescent="0.35">
      <c r="A1266" s="150" t="s">
        <v>1485</v>
      </c>
      <c r="B1266" s="150" t="s">
        <v>22542</v>
      </c>
      <c r="C1266" s="150" t="s">
        <v>19447</v>
      </c>
      <c r="D1266" s="150" t="s">
        <v>19449</v>
      </c>
      <c r="E1266" s="150" t="s">
        <v>19707</v>
      </c>
      <c r="F1266" s="150" t="s">
        <v>20565</v>
      </c>
      <c r="G1266" s="150" t="s">
        <v>20566</v>
      </c>
      <c r="H1266" s="150" t="s">
        <v>22065</v>
      </c>
      <c r="I1266" s="150" t="s">
        <v>22439</v>
      </c>
      <c r="J1266" s="150" t="s">
        <v>13931</v>
      </c>
      <c r="K1266" s="150" t="s">
        <v>22540</v>
      </c>
      <c r="L1266" s="150" t="s">
        <v>22543</v>
      </c>
      <c r="M1266" s="150" t="str" cm="1">
        <f t="array" ref="M1266">LOOKUP(2,1/(C1266:L1266&lt;&gt;""),C1266:L1266)</f>
        <v>Acacia tortilis Pods Ground</v>
      </c>
      <c r="N1266" s="150" t="s">
        <v>22544</v>
      </c>
      <c r="O1266" s="150" t="s">
        <v>1485</v>
      </c>
      <c r="P1266" s="150" t="s">
        <v>1485</v>
      </c>
      <c r="Q1266" s="150" t="s">
        <v>1485</v>
      </c>
      <c r="R1266" s="150" t="s">
        <v>1485</v>
      </c>
      <c r="S1266" s="150" t="s">
        <v>22527</v>
      </c>
      <c r="T1266" s="150" t="s">
        <v>1485</v>
      </c>
      <c r="U1266" s="150" t="s">
        <v>22528</v>
      </c>
      <c r="V1266" s="150" t="s">
        <v>22529</v>
      </c>
      <c r="W1266" s="150" t="s">
        <v>1485</v>
      </c>
      <c r="X1266" s="150" t="s">
        <v>1485</v>
      </c>
      <c r="Y1266" s="150" t="s">
        <v>1485</v>
      </c>
      <c r="Z1266" s="150" t="s">
        <v>1485</v>
      </c>
      <c r="AA1266" s="150" t="s">
        <v>1485</v>
      </c>
      <c r="AB1266" s="150" t="s">
        <v>1485</v>
      </c>
      <c r="AC1266" s="150" t="s">
        <v>13931</v>
      </c>
      <c r="AD1266" t="str">
        <f>IFERROR(IF(COUNTIF(C1266:L1266,"Feed Ingredient")&gt;0,INDEX(ani_diet!U:U,MATCH(M1266,ani_diet!E:E,0)),""),"")</f>
        <v>Vachellia tortilis Pods</v>
      </c>
      <c r="AE1266" s="129" t="str">
        <f>IF(IFERROR(IF(MATCH("Feed Ingredient", AOM[[#This Row],[L1]:[L10]],0)&gt;0, TRUE, FALSE), FALSE)=TRUE,IFERROR(VLOOKUP(M1266, ani_diet!D:D, 1, FALSE), "No Match"),FALSE)</f>
        <v>No Match</v>
      </c>
    </row>
    <row r="1267" spans="1:31" ht="14.5" x14ac:dyDescent="0.35">
      <c r="A1267" s="150" t="s">
        <v>1485</v>
      </c>
      <c r="B1267" s="150" t="s">
        <v>22545</v>
      </c>
      <c r="C1267" s="150" t="s">
        <v>19447</v>
      </c>
      <c r="D1267" s="150" t="s">
        <v>19449</v>
      </c>
      <c r="E1267" s="150" t="s">
        <v>19707</v>
      </c>
      <c r="F1267" s="150" t="s">
        <v>20565</v>
      </c>
      <c r="G1267" s="150" t="s">
        <v>20566</v>
      </c>
      <c r="H1267" s="150" t="s">
        <v>22065</v>
      </c>
      <c r="I1267" s="150" t="s">
        <v>22439</v>
      </c>
      <c r="J1267" s="150" t="s">
        <v>13931</v>
      </c>
      <c r="K1267" s="150" t="s">
        <v>22540</v>
      </c>
      <c r="L1267" s="150"/>
      <c r="M1267" s="150" t="str" cm="1">
        <f t="array" ref="M1267">LOOKUP(2,1/(C1267:L1267&lt;&gt;""),C1267:L1267)</f>
        <v>Acacia tortilis Pods</v>
      </c>
      <c r="N1267" s="150" t="s">
        <v>1485</v>
      </c>
      <c r="O1267" s="150" t="s">
        <v>1485</v>
      </c>
      <c r="P1267" s="150" t="s">
        <v>1485</v>
      </c>
      <c r="Q1267" s="150" t="s">
        <v>1485</v>
      </c>
      <c r="R1267" s="150" t="s">
        <v>1485</v>
      </c>
      <c r="S1267" s="150" t="s">
        <v>22527</v>
      </c>
      <c r="T1267" s="150" t="s">
        <v>1485</v>
      </c>
      <c r="U1267" s="150" t="s">
        <v>22528</v>
      </c>
      <c r="V1267" s="150" t="s">
        <v>22529</v>
      </c>
      <c r="W1267" s="150" t="s">
        <v>1485</v>
      </c>
      <c r="X1267" s="150" t="s">
        <v>1485</v>
      </c>
      <c r="Y1267" s="150" t="s">
        <v>1485</v>
      </c>
      <c r="Z1267" s="150" t="s">
        <v>1485</v>
      </c>
      <c r="AA1267" s="150" t="s">
        <v>1485</v>
      </c>
      <c r="AB1267" s="150" t="s">
        <v>1485</v>
      </c>
      <c r="AC1267" s="150" t="s">
        <v>13931</v>
      </c>
      <c r="AD1267" t="str">
        <f>IFERROR(IF(COUNTIF(C1267:L1267,"Feed Ingredient")&gt;0,INDEX(ani_diet!U:U,MATCH(M1267,ani_diet!E:E,0)),""),"")</f>
        <v/>
      </c>
      <c r="AE1267" s="129" t="str">
        <f>IF(IFERROR(IF(MATCH("Feed Ingredient", AOM[[#This Row],[L1]:[L10]],0)&gt;0, TRUE, FALSE), FALSE)=TRUE,IFERROR(VLOOKUP(M1267, ani_diet!D:D, 1, FALSE), "No Match"),FALSE)</f>
        <v>Acacia tortilis Pods</v>
      </c>
    </row>
    <row r="1268" spans="1:31" ht="14.5" x14ac:dyDescent="0.35">
      <c r="A1268" s="150"/>
      <c r="B1268" s="150" t="s">
        <v>22546</v>
      </c>
      <c r="C1268" s="150" t="s">
        <v>19447</v>
      </c>
      <c r="D1268" s="150" t="s">
        <v>19449</v>
      </c>
      <c r="E1268" s="150" t="s">
        <v>19707</v>
      </c>
      <c r="F1268" s="150" t="s">
        <v>20565</v>
      </c>
      <c r="G1268" s="150" t="s">
        <v>20566</v>
      </c>
      <c r="H1268" s="150" t="s">
        <v>22065</v>
      </c>
      <c r="I1268" s="150" t="s">
        <v>22439</v>
      </c>
      <c r="J1268" s="150" t="s">
        <v>14124</v>
      </c>
      <c r="K1268" s="150" t="s">
        <v>22547</v>
      </c>
      <c r="L1268" s="150" t="s">
        <v>22548</v>
      </c>
      <c r="M1268" s="150" t="str" cm="1">
        <f t="array" ref="M1268">LOOKUP(2,1/(C1268:L1268&lt;&gt;""),C1268:L1268)</f>
        <v>Adansonia digitata Seed Cake Ground</v>
      </c>
      <c r="N1268" s="150" t="s">
        <v>22549</v>
      </c>
      <c r="O1268" s="150"/>
      <c r="P1268" s="150"/>
      <c r="Q1268" s="150"/>
      <c r="R1268" s="150"/>
      <c r="S1268" s="150"/>
      <c r="T1268" s="150"/>
      <c r="U1268" s="150" t="s">
        <v>14124</v>
      </c>
      <c r="V1268" s="150"/>
      <c r="W1268" s="150"/>
      <c r="X1268" s="150"/>
      <c r="Y1268" s="150"/>
      <c r="Z1268" s="150"/>
      <c r="AA1268" s="150"/>
      <c r="AB1268" s="150"/>
      <c r="AC1268" s="150"/>
      <c r="AD1268" t="str">
        <f>IFERROR(IF(COUNTIF(C1268:L1268,"Feed Ingredient")&gt;0,INDEX(ani_diet!U:U,MATCH(M1268,ani_diet!E:E,0)),""),"")</f>
        <v>Adansonia digitata Seed Cake</v>
      </c>
      <c r="AE1268" s="129" t="str">
        <f>IF(IFERROR(IF(MATCH("Feed Ingredient", AOM[[#This Row],[L1]:[L10]],0)&gt;0, TRUE, FALSE), FALSE)=TRUE,IFERROR(VLOOKUP(M1268, ani_diet!D:D, 1, FALSE), "No Match"),FALSE)</f>
        <v>No Match</v>
      </c>
    </row>
    <row r="1269" spans="1:31" ht="14.5" x14ac:dyDescent="0.35">
      <c r="A1269" s="150"/>
      <c r="B1269" s="150" t="s">
        <v>22550</v>
      </c>
      <c r="C1269" s="150" t="s">
        <v>19447</v>
      </c>
      <c r="D1269" s="150" t="s">
        <v>19449</v>
      </c>
      <c r="E1269" s="150" t="s">
        <v>19707</v>
      </c>
      <c r="F1269" s="150" t="s">
        <v>20565</v>
      </c>
      <c r="G1269" s="150" t="s">
        <v>20566</v>
      </c>
      <c r="H1269" s="150" t="s">
        <v>22065</v>
      </c>
      <c r="I1269" s="150" t="s">
        <v>22439</v>
      </c>
      <c r="J1269" s="150" t="s">
        <v>14124</v>
      </c>
      <c r="K1269" s="150" t="s">
        <v>22551</v>
      </c>
      <c r="L1269" s="150"/>
      <c r="M1269" s="150" t="str" cm="1">
        <f t="array" ref="M1269">LOOKUP(2,1/(C1269:L1269&lt;&gt;""),C1269:L1269)</f>
        <v>Adansonia digitata Seed Cake</v>
      </c>
      <c r="N1269" s="150" t="s">
        <v>22552</v>
      </c>
      <c r="O1269" s="150"/>
      <c r="P1269" s="150"/>
      <c r="Q1269" s="150"/>
      <c r="R1269" s="150"/>
      <c r="S1269" s="150"/>
      <c r="T1269" s="150"/>
      <c r="U1269" s="150" t="s">
        <v>14124</v>
      </c>
      <c r="V1269" s="150"/>
      <c r="W1269" s="150"/>
      <c r="X1269" s="150"/>
      <c r="Y1269" s="150"/>
      <c r="Z1269" s="150"/>
      <c r="AA1269" s="150"/>
      <c r="AB1269" s="150"/>
      <c r="AC1269" s="150"/>
      <c r="AD1269" t="str">
        <f>IFERROR(IF(COUNTIF(C1269:L1269,"Feed Ingredient")&gt;0,INDEX(ani_diet!U:U,MATCH(M1269,ani_diet!E:E,0)),""),"")</f>
        <v>Adansonia digitata Seed Cake</v>
      </c>
      <c r="AE1269" s="129" t="str">
        <f>IF(IFERROR(IF(MATCH("Feed Ingredient", AOM[[#This Row],[L1]:[L10]],0)&gt;0, TRUE, FALSE), FALSE)=TRUE,IFERROR(VLOOKUP(M1269, ani_diet!D:D, 1, FALSE), "No Match"),FALSE)</f>
        <v>Adansonia digitata Seed Cake</v>
      </c>
    </row>
    <row r="1270" spans="1:31" ht="14.5" x14ac:dyDescent="0.35">
      <c r="A1270" s="150"/>
      <c r="B1270" s="150" t="s">
        <v>22553</v>
      </c>
      <c r="C1270" s="150" t="s">
        <v>19447</v>
      </c>
      <c r="D1270" s="150" t="s">
        <v>19449</v>
      </c>
      <c r="E1270" s="150" t="s">
        <v>19707</v>
      </c>
      <c r="F1270" s="150" t="s">
        <v>20565</v>
      </c>
      <c r="G1270" s="150" t="s">
        <v>20566</v>
      </c>
      <c r="H1270" s="150" t="s">
        <v>22065</v>
      </c>
      <c r="I1270" s="150" t="s">
        <v>22439</v>
      </c>
      <c r="J1270" s="150" t="s">
        <v>14124</v>
      </c>
      <c r="K1270" s="150"/>
      <c r="L1270" s="150"/>
      <c r="M1270" s="150" t="str" cm="1">
        <f t="array" ref="M1270">LOOKUP(2,1/(C1270:L1270&lt;&gt;""),C1270:L1270)</f>
        <v>Adansonia digitata</v>
      </c>
      <c r="N1270" s="150" t="s">
        <v>22554</v>
      </c>
      <c r="O1270" s="150"/>
      <c r="P1270" s="150"/>
      <c r="Q1270" s="150"/>
      <c r="R1270" s="150"/>
      <c r="S1270" s="150"/>
      <c r="T1270" s="150"/>
      <c r="U1270" s="150" t="s">
        <v>14124</v>
      </c>
      <c r="V1270" s="150"/>
      <c r="W1270" s="150"/>
      <c r="X1270" s="150"/>
      <c r="Y1270" s="150"/>
      <c r="Z1270" s="150"/>
      <c r="AA1270" s="150"/>
      <c r="AB1270" s="150"/>
      <c r="AC1270" s="150"/>
      <c r="AD1270" t="str">
        <f>IFERROR(IF(COUNTIF(C1270:L1270,"Feed Ingredient")&gt;0,INDEX(ani_diet!U:U,MATCH(M1270,ani_diet!E:E,0)),""),"")</f>
        <v/>
      </c>
      <c r="AE1270" s="129" t="str">
        <f>IF(IFERROR(IF(MATCH("Feed Ingredient", AOM[[#This Row],[L1]:[L10]],0)&gt;0, TRUE, FALSE), FALSE)=TRUE,IFERROR(VLOOKUP(M1270, ani_diet!D:D, 1, FALSE), "No Match"),FALSE)</f>
        <v>No Match</v>
      </c>
    </row>
    <row r="1271" spans="1:31" ht="14.5" x14ac:dyDescent="0.35">
      <c r="A1271" s="150"/>
      <c r="B1271" s="150" t="s">
        <v>22555</v>
      </c>
      <c r="C1271" s="150" t="s">
        <v>19447</v>
      </c>
      <c r="D1271" s="150" t="s">
        <v>19449</v>
      </c>
      <c r="E1271" s="150" t="s">
        <v>19707</v>
      </c>
      <c r="F1271" s="150" t="s">
        <v>20565</v>
      </c>
      <c r="G1271" s="150" t="s">
        <v>20566</v>
      </c>
      <c r="H1271" s="150" t="s">
        <v>22065</v>
      </c>
      <c r="I1271" s="150" t="s">
        <v>22439</v>
      </c>
      <c r="J1271" s="150" t="s">
        <v>14152</v>
      </c>
      <c r="K1271" s="150" t="s">
        <v>22556</v>
      </c>
      <c r="L1271" s="150" t="s">
        <v>22557</v>
      </c>
      <c r="M1271" s="150" t="str" cm="1">
        <f t="array" ref="M1271">LOOKUP(2,1/(C1271:L1271&lt;&gt;""),C1271:L1271)</f>
        <v>Afzelia africana Leaves Wilted</v>
      </c>
      <c r="N1271" s="150"/>
      <c r="O1271" s="150"/>
      <c r="P1271" s="150"/>
      <c r="Q1271" s="150"/>
      <c r="R1271" s="150"/>
      <c r="S1271" s="150"/>
      <c r="T1271" s="150"/>
      <c r="U1271" s="150" t="s">
        <v>14152</v>
      </c>
      <c r="V1271" s="150"/>
      <c r="W1271" s="150"/>
      <c r="X1271" s="150"/>
      <c r="Y1271" s="150"/>
      <c r="Z1271" s="150"/>
      <c r="AA1271" s="150"/>
      <c r="AB1271" s="150"/>
      <c r="AC1271" s="150"/>
      <c r="AD1271" t="str">
        <f>IFERROR(IF(COUNTIF(C1271:L1271,"Feed Ingredient")&gt;0,INDEX(ani_diet!U:U,MATCH(M1271,ani_diet!E:E,0)),""),"")</f>
        <v>Afzelia africana Leaves</v>
      </c>
      <c r="AE1271" s="129" t="str">
        <f>IF(IFERROR(IF(MATCH("Feed Ingredient", AOM[[#This Row],[L1]:[L10]],0)&gt;0, TRUE, FALSE), FALSE)=TRUE,IFERROR(VLOOKUP(M1271, ani_diet!D:D, 1, FALSE), "No Match"),FALSE)</f>
        <v>No Match</v>
      </c>
    </row>
    <row r="1272" spans="1:31" ht="14.5" x14ac:dyDescent="0.35">
      <c r="A1272" s="150"/>
      <c r="B1272" s="150" t="s">
        <v>22558</v>
      </c>
      <c r="C1272" s="150" t="s">
        <v>19447</v>
      </c>
      <c r="D1272" s="150" t="s">
        <v>19449</v>
      </c>
      <c r="E1272" s="150" t="s">
        <v>19707</v>
      </c>
      <c r="F1272" s="150" t="s">
        <v>20565</v>
      </c>
      <c r="G1272" s="150" t="s">
        <v>20566</v>
      </c>
      <c r="H1272" s="150" t="s">
        <v>22065</v>
      </c>
      <c r="I1272" s="150" t="s">
        <v>22439</v>
      </c>
      <c r="J1272" s="150" t="s">
        <v>14152</v>
      </c>
      <c r="K1272" s="150" t="s">
        <v>22556</v>
      </c>
      <c r="L1272" s="150"/>
      <c r="M1272" s="150" t="str" cm="1">
        <f t="array" ref="M1272">LOOKUP(2,1/(C1272:L1272&lt;&gt;""),C1272:L1272)</f>
        <v>Afzelia africana Leaves</v>
      </c>
      <c r="N1272" s="150"/>
      <c r="O1272" s="150"/>
      <c r="P1272" s="150"/>
      <c r="Q1272" s="150"/>
      <c r="R1272" s="150"/>
      <c r="S1272" s="150"/>
      <c r="T1272" s="150"/>
      <c r="U1272" s="150" t="s">
        <v>14152</v>
      </c>
      <c r="V1272" s="150"/>
      <c r="W1272" s="150"/>
      <c r="X1272" s="150"/>
      <c r="Y1272" s="150"/>
      <c r="Z1272" s="150"/>
      <c r="AA1272" s="150"/>
      <c r="AB1272" s="150"/>
      <c r="AC1272" s="150"/>
      <c r="AD1272" t="str">
        <f>IFERROR(IF(COUNTIF(C1272:L1272,"Feed Ingredient")&gt;0,INDEX(ani_diet!U:U,MATCH(M1272,ani_diet!E:E,0)),""),"")</f>
        <v>Afzelia africana Leaves</v>
      </c>
      <c r="AE1272" s="129" t="str">
        <f>IF(IFERROR(IF(MATCH("Feed Ingredient", AOM[[#This Row],[L1]:[L10]],0)&gt;0, TRUE, FALSE), FALSE)=TRUE,IFERROR(VLOOKUP(M1272, ani_diet!D:D, 1, FALSE), "No Match"),FALSE)</f>
        <v>Afzelia africana Leaves</v>
      </c>
    </row>
    <row r="1273" spans="1:31" ht="14.5" x14ac:dyDescent="0.35">
      <c r="A1273" s="150"/>
      <c r="B1273" s="150" t="s">
        <v>22559</v>
      </c>
      <c r="C1273" s="150" t="s">
        <v>19447</v>
      </c>
      <c r="D1273" s="150" t="s">
        <v>19449</v>
      </c>
      <c r="E1273" s="150" t="s">
        <v>19707</v>
      </c>
      <c r="F1273" s="150" t="s">
        <v>20565</v>
      </c>
      <c r="G1273" s="150" t="s">
        <v>20566</v>
      </c>
      <c r="H1273" s="150" t="s">
        <v>22065</v>
      </c>
      <c r="I1273" s="150" t="s">
        <v>22439</v>
      </c>
      <c r="J1273" s="150" t="s">
        <v>14152</v>
      </c>
      <c r="K1273" s="150" t="s">
        <v>22560</v>
      </c>
      <c r="L1273" s="150"/>
      <c r="M1273" s="150" t="str" cm="1">
        <f t="array" ref="M1273">LOOKUP(2,1/(C1273:L1273&lt;&gt;""),C1273:L1273)</f>
        <v>Afzelia africana Dried</v>
      </c>
      <c r="N1273" s="150"/>
      <c r="O1273" s="150"/>
      <c r="P1273" s="150"/>
      <c r="Q1273" s="150"/>
      <c r="R1273" s="150"/>
      <c r="S1273" s="150"/>
      <c r="T1273" s="150"/>
      <c r="U1273" s="150" t="s">
        <v>14152</v>
      </c>
      <c r="V1273" s="150"/>
      <c r="W1273" s="150"/>
      <c r="X1273" s="150"/>
      <c r="Y1273" s="150"/>
      <c r="Z1273" s="150"/>
      <c r="AA1273" s="150"/>
      <c r="AB1273" s="150"/>
      <c r="AC1273" s="150"/>
      <c r="AD1273" t="str">
        <f>IFERROR(IF(COUNTIF(C1273:L1273,"Feed Ingredient")&gt;0,INDEX(ani_diet!U:U,MATCH(M1273,ani_diet!E:E,0)),""),"")</f>
        <v>Afzelia africana</v>
      </c>
      <c r="AE1273" s="129" t="str">
        <f>IF(IFERROR(IF(MATCH("Feed Ingredient", AOM[[#This Row],[L1]:[L10]],0)&gt;0, TRUE, FALSE), FALSE)=TRUE,IFERROR(VLOOKUP(M1273, ani_diet!D:D, 1, FALSE), "No Match"),FALSE)</f>
        <v>No Match</v>
      </c>
    </row>
    <row r="1274" spans="1:31" ht="14.5" x14ac:dyDescent="0.35">
      <c r="A1274" s="150"/>
      <c r="B1274" s="150" t="s">
        <v>22561</v>
      </c>
      <c r="C1274" s="150" t="s">
        <v>19447</v>
      </c>
      <c r="D1274" s="150" t="s">
        <v>19449</v>
      </c>
      <c r="E1274" s="150" t="s">
        <v>19707</v>
      </c>
      <c r="F1274" s="150" t="s">
        <v>20565</v>
      </c>
      <c r="G1274" s="150" t="s">
        <v>20566</v>
      </c>
      <c r="H1274" s="150" t="s">
        <v>22065</v>
      </c>
      <c r="I1274" s="150" t="s">
        <v>22439</v>
      </c>
      <c r="J1274" s="150" t="s">
        <v>14152</v>
      </c>
      <c r="K1274" s="150"/>
      <c r="L1274" s="150"/>
      <c r="M1274" s="150" t="str" cm="1">
        <f t="array" ref="M1274">LOOKUP(2,1/(C1274:L1274&lt;&gt;""),C1274:L1274)</f>
        <v>Afzelia africana</v>
      </c>
      <c r="N1274" s="150"/>
      <c r="O1274" s="150"/>
      <c r="P1274" s="150"/>
      <c r="Q1274" s="150"/>
      <c r="R1274" s="150"/>
      <c r="S1274" s="150"/>
      <c r="T1274" s="150"/>
      <c r="U1274" s="150" t="s">
        <v>14152</v>
      </c>
      <c r="V1274" s="150"/>
      <c r="W1274" s="150"/>
      <c r="X1274" s="150"/>
      <c r="Y1274" s="150"/>
      <c r="Z1274" s="150"/>
      <c r="AA1274" s="150"/>
      <c r="AB1274" s="150"/>
      <c r="AC1274" s="150"/>
      <c r="AD1274" t="str">
        <f>IFERROR(IF(COUNTIF(C1274:L1274,"Feed Ingredient")&gt;0,INDEX(ani_diet!U:U,MATCH(M1274,ani_diet!E:E,0)),""),"")</f>
        <v>Afzelia africana</v>
      </c>
      <c r="AE1274" s="129" t="str">
        <f>IF(IFERROR(IF(MATCH("Feed Ingredient", AOM[[#This Row],[L1]:[L10]],0)&gt;0, TRUE, FALSE), FALSE)=TRUE,IFERROR(VLOOKUP(M1274, ani_diet!D:D, 1, FALSE), "No Match"),FALSE)</f>
        <v>Afzelia africana</v>
      </c>
    </row>
    <row r="1275" spans="1:31" ht="14.5" x14ac:dyDescent="0.35">
      <c r="A1275" s="150"/>
      <c r="B1275" s="150" t="s">
        <v>22562</v>
      </c>
      <c r="C1275" s="150" t="s">
        <v>19447</v>
      </c>
      <c r="D1275" s="150" t="s">
        <v>19449</v>
      </c>
      <c r="E1275" s="150" t="s">
        <v>19707</v>
      </c>
      <c r="F1275" s="150" t="s">
        <v>20565</v>
      </c>
      <c r="G1275" s="150" t="s">
        <v>20566</v>
      </c>
      <c r="H1275" s="150" t="s">
        <v>22065</v>
      </c>
      <c r="I1275" s="150" t="s">
        <v>22439</v>
      </c>
      <c r="J1275" s="150" t="s">
        <v>14009</v>
      </c>
      <c r="K1275" s="150" t="s">
        <v>22563</v>
      </c>
      <c r="L1275" s="150"/>
      <c r="M1275" s="150" t="str" cm="1">
        <f t="array" ref="M1275">LOOKUP(2,1/(C1275:L1275&lt;&gt;""),C1275:L1275)</f>
        <v>Albizia harveyi Dried</v>
      </c>
      <c r="N1275" s="150"/>
      <c r="O1275" s="150"/>
      <c r="P1275" s="150"/>
      <c r="Q1275" s="150"/>
      <c r="R1275" s="150"/>
      <c r="S1275" s="150"/>
      <c r="T1275" s="150"/>
      <c r="U1275" s="150" t="s">
        <v>14009</v>
      </c>
      <c r="V1275" s="150"/>
      <c r="W1275" s="150"/>
      <c r="X1275" s="150"/>
      <c r="Y1275" s="150"/>
      <c r="Z1275" s="150"/>
      <c r="AA1275" s="150"/>
      <c r="AB1275" s="150"/>
      <c r="AC1275" s="150"/>
      <c r="AD1275" t="str">
        <f>IFERROR(IF(COUNTIF(C1275:L1275,"Feed Ingredient")&gt;0,INDEX(ani_diet!U:U,MATCH(M1275,ani_diet!E:E,0)),""),"")</f>
        <v>Albizia harveyi</v>
      </c>
      <c r="AE1275" s="129" t="str">
        <f>IF(IFERROR(IF(MATCH("Feed Ingredient", AOM[[#This Row],[L1]:[L10]],0)&gt;0, TRUE, FALSE), FALSE)=TRUE,IFERROR(VLOOKUP(M1275, ani_diet!D:D, 1, FALSE), "No Match"),FALSE)</f>
        <v>No Match</v>
      </c>
    </row>
    <row r="1276" spans="1:31" ht="14.5" x14ac:dyDescent="0.35">
      <c r="A1276" s="150"/>
      <c r="B1276" s="150" t="s">
        <v>22564</v>
      </c>
      <c r="C1276" s="150" t="s">
        <v>19447</v>
      </c>
      <c r="D1276" s="150" t="s">
        <v>19449</v>
      </c>
      <c r="E1276" s="150" t="s">
        <v>19707</v>
      </c>
      <c r="F1276" s="150" t="s">
        <v>20565</v>
      </c>
      <c r="G1276" s="150" t="s">
        <v>20566</v>
      </c>
      <c r="H1276" s="150" t="s">
        <v>22065</v>
      </c>
      <c r="I1276" s="150" t="s">
        <v>22439</v>
      </c>
      <c r="J1276" s="150" t="s">
        <v>14009</v>
      </c>
      <c r="K1276" s="150"/>
      <c r="L1276" s="150"/>
      <c r="M1276" s="150" t="str" cm="1">
        <f t="array" ref="M1276">LOOKUP(2,1/(C1276:L1276&lt;&gt;""),C1276:L1276)</f>
        <v>Albizia harveyi</v>
      </c>
      <c r="N1276" s="150"/>
      <c r="O1276" s="150"/>
      <c r="P1276" s="150"/>
      <c r="Q1276" s="150"/>
      <c r="R1276" s="150"/>
      <c r="S1276" s="150"/>
      <c r="T1276" s="150"/>
      <c r="U1276" s="150" t="s">
        <v>14009</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Albizia harveyi</v>
      </c>
    </row>
    <row r="1277" spans="1:31" ht="14.5" x14ac:dyDescent="0.35">
      <c r="A1277" s="150"/>
      <c r="B1277" s="150" t="s">
        <v>22565</v>
      </c>
      <c r="C1277" s="150" t="s">
        <v>19447</v>
      </c>
      <c r="D1277" s="150" t="s">
        <v>19449</v>
      </c>
      <c r="E1277" s="150" t="s">
        <v>19707</v>
      </c>
      <c r="F1277" s="150" t="s">
        <v>20565</v>
      </c>
      <c r="G1277" s="150" t="s">
        <v>20566</v>
      </c>
      <c r="H1277" s="150" t="s">
        <v>22065</v>
      </c>
      <c r="I1277" s="150" t="s">
        <v>22439</v>
      </c>
      <c r="J1277" s="150" t="s">
        <v>14207</v>
      </c>
      <c r="K1277" s="150"/>
      <c r="L1277" s="150"/>
      <c r="M1277" s="150" t="str" cm="1">
        <f t="array" ref="M1277">LOOKUP(2,1/(C1277:L1277&lt;&gt;""),C1277:L1277)</f>
        <v>Albizia gummifera</v>
      </c>
      <c r="N1277" s="150"/>
      <c r="O1277" s="150"/>
      <c r="P1277" s="150"/>
      <c r="Q1277" s="150"/>
      <c r="R1277" s="150"/>
      <c r="S1277" s="150"/>
      <c r="T1277" s="150"/>
      <c r="U1277" s="150" t="s">
        <v>14207</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Albizia gummifera</v>
      </c>
    </row>
    <row r="1278" spans="1:31" ht="14.5" x14ac:dyDescent="0.35">
      <c r="A1278" s="150"/>
      <c r="B1278" s="150" t="s">
        <v>22566</v>
      </c>
      <c r="C1278" s="150" t="s">
        <v>19447</v>
      </c>
      <c r="D1278" s="150" t="s">
        <v>19449</v>
      </c>
      <c r="E1278" s="150" t="s">
        <v>19707</v>
      </c>
      <c r="F1278" s="150" t="s">
        <v>20565</v>
      </c>
      <c r="G1278" s="150" t="s">
        <v>20566</v>
      </c>
      <c r="H1278" s="150" t="s">
        <v>22065</v>
      </c>
      <c r="I1278" s="150" t="s">
        <v>22439</v>
      </c>
      <c r="J1278" s="150" t="s">
        <v>14207</v>
      </c>
      <c r="K1278" s="150" t="s">
        <v>22567</v>
      </c>
      <c r="L1278" s="150"/>
      <c r="M1278" s="150" t="str" cm="1">
        <f t="array" ref="M1278">LOOKUP(2,1/(C1278:L1278&lt;&gt;""),C1278:L1278)</f>
        <v>Albizia gummifera Dried</v>
      </c>
      <c r="N1278" s="150"/>
      <c r="O1278" s="150"/>
      <c r="P1278" s="150"/>
      <c r="Q1278" s="150"/>
      <c r="R1278" s="150"/>
      <c r="S1278" s="150"/>
      <c r="T1278" s="150"/>
      <c r="U1278" s="150" t="s">
        <v>14207</v>
      </c>
      <c r="V1278" s="150"/>
      <c r="W1278" s="150"/>
      <c r="X1278" s="150"/>
      <c r="Y1278" s="150"/>
      <c r="Z1278" s="150"/>
      <c r="AA1278" s="150"/>
      <c r="AB1278" s="150"/>
      <c r="AC1278" s="150"/>
      <c r="AD1278" t="str">
        <f>IFERROR(IF(COUNTIF(C1278:L1278,"Feed Ingredient")&gt;0,INDEX(ani_diet!U:U,MATCH(M1278,ani_diet!E:E,0)),""),"")</f>
        <v>Albizia gummifera</v>
      </c>
      <c r="AE1278" s="129" t="str">
        <f>IF(IFERROR(IF(MATCH("Feed Ingredient", AOM[[#This Row],[L1]:[L10]],0)&gt;0, TRUE, FALSE), FALSE)=TRUE,IFERROR(VLOOKUP(M1278, ani_diet!D:D, 1, FALSE), "No Match"),FALSE)</f>
        <v>No Match</v>
      </c>
    </row>
    <row r="1279" spans="1:31" ht="14.5" x14ac:dyDescent="0.35">
      <c r="A1279" s="150"/>
      <c r="B1279" s="150" t="s">
        <v>22568</v>
      </c>
      <c r="C1279" s="150" t="s">
        <v>19447</v>
      </c>
      <c r="D1279" s="150" t="s">
        <v>19449</v>
      </c>
      <c r="E1279" s="150" t="s">
        <v>19707</v>
      </c>
      <c r="F1279" s="150" t="s">
        <v>20565</v>
      </c>
      <c r="G1279" s="150" t="s">
        <v>20566</v>
      </c>
      <c r="H1279" s="150" t="s">
        <v>22065</v>
      </c>
      <c r="I1279" s="150" t="s">
        <v>22439</v>
      </c>
      <c r="J1279" s="150" t="s">
        <v>14210</v>
      </c>
      <c r="K1279" s="150"/>
      <c r="L1279" s="150"/>
      <c r="M1279" s="150" t="str" cm="1">
        <f t="array" ref="M1279">LOOKUP(2,1/(C1279:L1279&lt;&gt;""),C1279:L1279)</f>
        <v>Albizia lebbeck</v>
      </c>
      <c r="N1279" s="150"/>
      <c r="O1279" s="150"/>
      <c r="P1279" s="150"/>
      <c r="Q1279" s="150"/>
      <c r="R1279" s="150"/>
      <c r="S1279" s="150"/>
      <c r="T1279" s="150"/>
      <c r="U1279" s="150" t="s">
        <v>14210</v>
      </c>
      <c r="V1279" s="150"/>
      <c r="W1279" s="150"/>
      <c r="X1279" s="150"/>
      <c r="Y1279" s="150"/>
      <c r="Z1279" s="150"/>
      <c r="AA1279" s="150"/>
      <c r="AB1279" s="150"/>
      <c r="AC1279" s="150"/>
      <c r="AD1279" t="str">
        <f>IFERROR(IF(COUNTIF(C1279:L1279,"Feed Ingredient")&gt;0,INDEX(ani_diet!U:U,MATCH(M1279,ani_diet!E:E,0)),""),"")</f>
        <v/>
      </c>
      <c r="AE1279" s="129" t="str">
        <f>IF(IFERROR(IF(MATCH("Feed Ingredient", AOM[[#This Row],[L1]:[L10]],0)&gt;0, TRUE, FALSE), FALSE)=TRUE,IFERROR(VLOOKUP(M1279, ani_diet!D:D, 1, FALSE), "No Match"),FALSE)</f>
        <v>No Match</v>
      </c>
    </row>
    <row r="1280" spans="1:31" ht="14.5" x14ac:dyDescent="0.35">
      <c r="A1280" s="150"/>
      <c r="B1280" s="150" t="s">
        <v>22569</v>
      </c>
      <c r="C1280" s="150" t="s">
        <v>19447</v>
      </c>
      <c r="D1280" s="150" t="s">
        <v>19449</v>
      </c>
      <c r="E1280" s="150" t="s">
        <v>19707</v>
      </c>
      <c r="F1280" s="150" t="s">
        <v>20565</v>
      </c>
      <c r="G1280" s="150" t="s">
        <v>20566</v>
      </c>
      <c r="H1280" s="150" t="s">
        <v>22065</v>
      </c>
      <c r="I1280" s="150" t="s">
        <v>22439</v>
      </c>
      <c r="J1280" s="150" t="s">
        <v>14210</v>
      </c>
      <c r="K1280" s="150" t="s">
        <v>22570</v>
      </c>
      <c r="L1280" s="150"/>
      <c r="M1280" s="150" t="str" cm="1">
        <f t="array" ref="M1280">LOOKUP(2,1/(C1280:L1280&lt;&gt;""),C1280:L1280)</f>
        <v>Albizia lebbeck Leaves</v>
      </c>
      <c r="N1280" s="150"/>
      <c r="O1280" s="150"/>
      <c r="P1280" s="150"/>
      <c r="Q1280" s="150"/>
      <c r="R1280" s="150"/>
      <c r="S1280" s="150"/>
      <c r="T1280" s="150"/>
      <c r="U1280" s="150" t="s">
        <v>14210</v>
      </c>
      <c r="V1280" s="150"/>
      <c r="W1280" s="150"/>
      <c r="X1280" s="150"/>
      <c r="Y1280" s="150"/>
      <c r="Z1280" s="150"/>
      <c r="AA1280" s="150"/>
      <c r="AB1280" s="150"/>
      <c r="AC1280" s="150"/>
      <c r="AD1280" t="str">
        <f>IFERROR(IF(COUNTIF(C1280:L1280,"Feed Ingredient")&gt;0,INDEX(ani_diet!U:U,MATCH(M1280,ani_diet!E:E,0)),""),"")</f>
        <v/>
      </c>
      <c r="AE1280" s="129" t="str">
        <f>IF(IFERROR(IF(MATCH("Feed Ingredient", AOM[[#This Row],[L1]:[L10]],0)&gt;0, TRUE, FALSE), FALSE)=TRUE,IFERROR(VLOOKUP(M1280, ani_diet!D:D, 1, FALSE), "No Match"),FALSE)</f>
        <v>Albizia lebbeck Leaves</v>
      </c>
    </row>
    <row r="1281" spans="1:31" ht="14.5" x14ac:dyDescent="0.35">
      <c r="A1281" s="150"/>
      <c r="B1281" s="150" t="s">
        <v>22571</v>
      </c>
      <c r="C1281" s="150" t="s">
        <v>19447</v>
      </c>
      <c r="D1281" s="150" t="s">
        <v>19449</v>
      </c>
      <c r="E1281" s="150" t="s">
        <v>19707</v>
      </c>
      <c r="F1281" s="150" t="s">
        <v>20565</v>
      </c>
      <c r="G1281" s="150" t="s">
        <v>20566</v>
      </c>
      <c r="H1281" s="150" t="s">
        <v>22065</v>
      </c>
      <c r="I1281" s="150" t="s">
        <v>22439</v>
      </c>
      <c r="J1281" s="150" t="s">
        <v>14210</v>
      </c>
      <c r="K1281" s="150" t="s">
        <v>22570</v>
      </c>
      <c r="L1281" s="150" t="s">
        <v>22572</v>
      </c>
      <c r="M1281" s="150" t="str" cm="1">
        <f t="array" ref="M1281">LOOKUP(2,1/(C1281:L1281&lt;&gt;""),C1281:L1281)</f>
        <v>Albizia lebbeck Leaves Ground</v>
      </c>
      <c r="N1281" s="150" t="s">
        <v>22573</v>
      </c>
      <c r="O1281" s="150"/>
      <c r="P1281" s="150"/>
      <c r="Q1281" s="150"/>
      <c r="R1281" s="150"/>
      <c r="S1281" s="150"/>
      <c r="T1281" s="150"/>
      <c r="U1281" s="150" t="s">
        <v>14210</v>
      </c>
      <c r="V1281" s="150"/>
      <c r="W1281" s="150"/>
      <c r="X1281" s="150"/>
      <c r="Y1281" s="150"/>
      <c r="Z1281" s="150"/>
      <c r="AA1281" s="150"/>
      <c r="AB1281" s="150"/>
      <c r="AC1281" s="150"/>
      <c r="AD1281" t="str">
        <f>IFERROR(IF(COUNTIF(C1281:L1281,"Feed Ingredient")&gt;0,INDEX(ani_diet!U:U,MATCH(M1281,ani_diet!E:E,0)),""),"")</f>
        <v>Albizia lebbeck Leaves</v>
      </c>
      <c r="AE1281" s="129" t="str">
        <f>IF(IFERROR(IF(MATCH("Feed Ingredient", AOM[[#This Row],[L1]:[L10]],0)&gt;0, TRUE, FALSE), FALSE)=TRUE,IFERROR(VLOOKUP(M1281, ani_diet!D:D, 1, FALSE), "No Match"),FALSE)</f>
        <v>No Match</v>
      </c>
    </row>
    <row r="1282" spans="1:31" ht="14.5" x14ac:dyDescent="0.35">
      <c r="A1282" s="150"/>
      <c r="B1282" s="150" t="s">
        <v>28768</v>
      </c>
      <c r="C1282" s="150" t="s">
        <v>19447</v>
      </c>
      <c r="D1282" s="150" t="s">
        <v>19449</v>
      </c>
      <c r="E1282" s="150" t="s">
        <v>19707</v>
      </c>
      <c r="F1282" s="150" t="s">
        <v>20565</v>
      </c>
      <c r="G1282" s="150" t="s">
        <v>20566</v>
      </c>
      <c r="H1282" s="150" t="s">
        <v>22065</v>
      </c>
      <c r="I1282" s="150" t="s">
        <v>22439</v>
      </c>
      <c r="J1282" s="150" t="s">
        <v>4613</v>
      </c>
      <c r="K1282" s="150"/>
      <c r="L1282" s="150"/>
      <c r="M1282" s="150" t="str" cm="1">
        <f t="array" ref="M1282">LOOKUP(2,1/(C1282:L1282&lt;&gt;""),C1282:L1282)</f>
        <v>Anacardium occidentale</v>
      </c>
      <c r="N1282" s="150"/>
      <c r="O1282" s="150"/>
      <c r="P1282" s="150"/>
      <c r="Q1282" s="150"/>
      <c r="R1282" s="150"/>
      <c r="S1282" s="150"/>
      <c r="T1282" s="150"/>
      <c r="U1282" s="150"/>
      <c r="V1282" s="150"/>
      <c r="W1282" s="150"/>
      <c r="X1282" s="150"/>
      <c r="Y1282" s="150"/>
      <c r="Z1282" s="150"/>
      <c r="AA1282" s="150"/>
      <c r="AB1282" s="150"/>
      <c r="AC1282" s="150"/>
      <c r="AD1282" t="str">
        <f>IFERROR(IF(COUNTIF(C1282:L1282,"Feed Ingredient")&gt;0,INDEX(ani_diet!U:U,MATCH(M1282,ani_diet!E:E,0)),""),"")</f>
        <v/>
      </c>
      <c r="AE1282" s="129" t="str">
        <f>IF(IFERROR(IF(MATCH("Feed Ingredient", AOM[[#This Row],[L1]:[L10]],0)&gt;0, TRUE, FALSE), FALSE)=TRUE,IFERROR(VLOOKUP(M1282, ani_diet!D:D, 1, FALSE), "No Match"),FALSE)</f>
        <v>No Match</v>
      </c>
    </row>
    <row r="1283" spans="1:31" ht="14.5" x14ac:dyDescent="0.35">
      <c r="A1283" s="150"/>
      <c r="B1283" s="150" t="s">
        <v>28769</v>
      </c>
      <c r="C1283" s="150" t="s">
        <v>19447</v>
      </c>
      <c r="D1283" s="150" t="s">
        <v>19449</v>
      </c>
      <c r="E1283" s="150" t="s">
        <v>19707</v>
      </c>
      <c r="F1283" s="150" t="s">
        <v>20565</v>
      </c>
      <c r="G1283" s="150" t="s">
        <v>20566</v>
      </c>
      <c r="H1283" s="150" t="s">
        <v>22065</v>
      </c>
      <c r="I1283" s="150" t="s">
        <v>22439</v>
      </c>
      <c r="J1283" s="150" t="s">
        <v>4613</v>
      </c>
      <c r="K1283" s="150" t="s">
        <v>28767</v>
      </c>
      <c r="L1283" s="150"/>
      <c r="M1283" s="150" t="str" cm="1">
        <f t="array" ref="M1283">LOOKUP(2,1/(C1283:L1283&lt;&gt;""),C1283:L1283)</f>
        <v>Anacardium occidentale Leaves</v>
      </c>
      <c r="N1283" s="150"/>
      <c r="O1283" s="150"/>
      <c r="P1283" s="150"/>
      <c r="Q1283" s="150"/>
      <c r="R1283" s="150"/>
      <c r="S1283" s="150"/>
      <c r="T1283" s="150"/>
      <c r="U1283" s="150"/>
      <c r="V1283" s="150"/>
      <c r="W1283" s="150"/>
      <c r="X1283" s="150"/>
      <c r="Y1283" s="150"/>
      <c r="Z1283" s="150"/>
      <c r="AA1283" s="150"/>
      <c r="AB1283" s="150"/>
      <c r="AC1283" s="150"/>
      <c r="AD1283" t="str">
        <f>IFERROR(IF(COUNTIF(C1283:L1283,"Feed Ingredient")&gt;0,INDEX(ani_diet!U:U,MATCH(M1283,ani_diet!E:E,0)),""),"")</f>
        <v/>
      </c>
      <c r="AE1283" s="129" t="str">
        <f>IF(IFERROR(IF(MATCH("Feed Ingredient", AOM[[#This Row],[L1]:[L10]],0)&gt;0, TRUE, FALSE), FALSE)=TRUE,IFERROR(VLOOKUP(M1283, ani_diet!D:D, 1, FALSE), "No Match"),FALSE)</f>
        <v>No Match</v>
      </c>
    </row>
    <row r="1284" spans="1:31" ht="14.5" x14ac:dyDescent="0.35">
      <c r="A1284" s="150"/>
      <c r="B1284" s="150" t="s">
        <v>22574</v>
      </c>
      <c r="C1284" s="150" t="s">
        <v>19447</v>
      </c>
      <c r="D1284" s="150" t="s">
        <v>19449</v>
      </c>
      <c r="E1284" s="150" t="s">
        <v>19707</v>
      </c>
      <c r="F1284" s="150" t="s">
        <v>20565</v>
      </c>
      <c r="G1284" s="150" t="s">
        <v>20566</v>
      </c>
      <c r="H1284" s="150" t="s">
        <v>22065</v>
      </c>
      <c r="I1284" s="150" t="s">
        <v>22439</v>
      </c>
      <c r="J1284" s="150" t="s">
        <v>22575</v>
      </c>
      <c r="K1284" s="150" t="s">
        <v>22576</v>
      </c>
      <c r="L1284" s="150" t="s">
        <v>22577</v>
      </c>
      <c r="M1284" s="150" t="str" cm="1">
        <f t="array" ref="M1284">LOOKUP(2,1/(C1284:L1284&lt;&gt;""),C1284:L1284)</f>
        <v>Annona senegalensis Leaves Wilted</v>
      </c>
      <c r="N1284" s="150"/>
      <c r="O1284" s="150"/>
      <c r="P1284" s="150"/>
      <c r="Q1284" s="150"/>
      <c r="R1284" s="150"/>
      <c r="S1284" s="150"/>
      <c r="T1284" s="150"/>
      <c r="U1284" s="150" t="s">
        <v>22575</v>
      </c>
      <c r="V1284" s="150"/>
      <c r="W1284" s="150"/>
      <c r="X1284" s="150"/>
      <c r="Y1284" s="150"/>
      <c r="Z1284" s="150"/>
      <c r="AA1284" s="150"/>
      <c r="AB1284" s="150"/>
      <c r="AC1284" s="150"/>
      <c r="AD1284" t="str">
        <f>IFERROR(IF(COUNTIF(C1284:L1284,"Feed Ingredient")&gt;0,INDEX(ani_diet!U:U,MATCH(M1284,ani_diet!E:E,0)),""),"")</f>
        <v>Annona senegalensis Leaves</v>
      </c>
      <c r="AE1284" s="129" t="str">
        <f>IF(IFERROR(IF(MATCH("Feed Ingredient", AOM[[#This Row],[L1]:[L10]],0)&gt;0, TRUE, FALSE), FALSE)=TRUE,IFERROR(VLOOKUP(M1284, ani_diet!D:D, 1, FALSE), "No Match"),FALSE)</f>
        <v>No Match</v>
      </c>
    </row>
    <row r="1285" spans="1:31" ht="14.5" x14ac:dyDescent="0.35">
      <c r="A1285" s="150"/>
      <c r="B1285" s="150" t="s">
        <v>22578</v>
      </c>
      <c r="C1285" s="150" t="s">
        <v>19447</v>
      </c>
      <c r="D1285" s="150" t="s">
        <v>19449</v>
      </c>
      <c r="E1285" s="150" t="s">
        <v>19707</v>
      </c>
      <c r="F1285" s="150" t="s">
        <v>20565</v>
      </c>
      <c r="G1285" s="150" t="s">
        <v>20566</v>
      </c>
      <c r="H1285" s="150" t="s">
        <v>22065</v>
      </c>
      <c r="I1285" s="150" t="s">
        <v>22439</v>
      </c>
      <c r="J1285" s="150" t="s">
        <v>22575</v>
      </c>
      <c r="K1285" s="150" t="s">
        <v>22576</v>
      </c>
      <c r="L1285" s="150"/>
      <c r="M1285" s="150" t="str" cm="1">
        <f t="array" ref="M1285">LOOKUP(2,1/(C1285:L1285&lt;&gt;""),C1285:L1285)</f>
        <v>Annona senegalensis Leaves</v>
      </c>
      <c r="N1285" s="150"/>
      <c r="O1285" s="150"/>
      <c r="P1285" s="150"/>
      <c r="Q1285" s="150"/>
      <c r="R1285" s="150"/>
      <c r="S1285" s="150"/>
      <c r="T1285" s="150"/>
      <c r="U1285" s="150" t="s">
        <v>22575</v>
      </c>
      <c r="V1285" s="150"/>
      <c r="W1285" s="150"/>
      <c r="X1285" s="150"/>
      <c r="Y1285" s="150"/>
      <c r="Z1285" s="150"/>
      <c r="AA1285" s="150"/>
      <c r="AB1285" s="150"/>
      <c r="AC1285" s="150"/>
      <c r="AD1285" t="str">
        <f>IFERROR(IF(COUNTIF(C1285:L1285,"Feed Ingredient")&gt;0,INDEX(ani_diet!U:U,MATCH(M1285,ani_diet!E:E,0)),""),"")</f>
        <v>Annona senegalensis Leaves</v>
      </c>
      <c r="AE1285" s="129" t="str">
        <f>IF(IFERROR(IF(MATCH("Feed Ingredient", AOM[[#This Row],[L1]:[L10]],0)&gt;0, TRUE, FALSE), FALSE)=TRUE,IFERROR(VLOOKUP(M1285, ani_diet!D:D, 1, FALSE), "No Match"),FALSE)</f>
        <v>Annona senegalensis Leaves</v>
      </c>
    </row>
    <row r="1286" spans="1:31" ht="14.5" x14ac:dyDescent="0.35">
      <c r="A1286" s="150"/>
      <c r="B1286" s="150" t="s">
        <v>22579</v>
      </c>
      <c r="C1286" s="150" t="s">
        <v>19447</v>
      </c>
      <c r="D1286" s="150" t="s">
        <v>19449</v>
      </c>
      <c r="E1286" s="150" t="s">
        <v>19707</v>
      </c>
      <c r="F1286" s="150" t="s">
        <v>20565</v>
      </c>
      <c r="G1286" s="150" t="s">
        <v>20566</v>
      </c>
      <c r="H1286" s="150" t="s">
        <v>22065</v>
      </c>
      <c r="I1286" s="150" t="s">
        <v>22439</v>
      </c>
      <c r="J1286" s="150" t="s">
        <v>22575</v>
      </c>
      <c r="K1286" s="150"/>
      <c r="L1286" s="150"/>
      <c r="M1286" s="150" t="str" cm="1">
        <f t="array" ref="M1286">LOOKUP(2,1/(C1286:L1286&lt;&gt;""),C1286:L1286)</f>
        <v>Annona senegalensis</v>
      </c>
      <c r="N1286" s="150"/>
      <c r="O1286" s="150"/>
      <c r="P1286" s="150"/>
      <c r="Q1286" s="150"/>
      <c r="R1286" s="150"/>
      <c r="S1286" s="150"/>
      <c r="T1286" s="150"/>
      <c r="U1286" s="150" t="s">
        <v>22575</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No Match</v>
      </c>
    </row>
    <row r="1287" spans="1:31" ht="14.5" x14ac:dyDescent="0.35">
      <c r="A1287" s="150" t="s">
        <v>1485</v>
      </c>
      <c r="B1287" s="150" t="s">
        <v>22580</v>
      </c>
      <c r="C1287" s="150" t="s">
        <v>19447</v>
      </c>
      <c r="D1287" s="150" t="s">
        <v>19449</v>
      </c>
      <c r="E1287" s="150" t="s">
        <v>19707</v>
      </c>
      <c r="F1287" s="150" t="s">
        <v>20565</v>
      </c>
      <c r="G1287" s="150" t="s">
        <v>20566</v>
      </c>
      <c r="H1287" s="150" t="s">
        <v>22065</v>
      </c>
      <c r="I1287" s="150" t="s">
        <v>22439</v>
      </c>
      <c r="J1287" s="150" t="s">
        <v>14240</v>
      </c>
      <c r="K1287" s="150"/>
      <c r="L1287" s="150"/>
      <c r="M1287" s="150" t="str" cm="1">
        <f t="array" ref="M1287">LOOKUP(2,1/(C1287:L1287&lt;&gt;""),C1287:L1287)</f>
        <v>Atriplex nummularia</v>
      </c>
      <c r="N1287" s="150" t="s">
        <v>22581</v>
      </c>
      <c r="O1287" s="150" t="s">
        <v>1485</v>
      </c>
      <c r="P1287" s="150" t="s">
        <v>1485</v>
      </c>
      <c r="Q1287" s="150" t="s">
        <v>1485</v>
      </c>
      <c r="R1287" s="150" t="s">
        <v>1485</v>
      </c>
      <c r="S1287" s="150" t="s">
        <v>22582</v>
      </c>
      <c r="T1287" s="150" t="s">
        <v>1485</v>
      </c>
      <c r="U1287" s="150" t="s">
        <v>14240</v>
      </c>
      <c r="V1287" s="150" t="s">
        <v>22583</v>
      </c>
      <c r="W1287" s="150" t="s">
        <v>1485</v>
      </c>
      <c r="X1287" s="150" t="s">
        <v>1485</v>
      </c>
      <c r="Y1287" s="150" t="s">
        <v>1485</v>
      </c>
      <c r="Z1287" s="150" t="s">
        <v>1485</v>
      </c>
      <c r="AA1287" s="150" t="s">
        <v>1485</v>
      </c>
      <c r="AB1287" s="150" t="s">
        <v>22584</v>
      </c>
      <c r="AC1287" s="150" t="s">
        <v>14240</v>
      </c>
      <c r="AD1287" t="str">
        <f>IFERROR(IF(COUNTIF(C1287:L1287,"Feed Ingredient")&gt;0,INDEX(ani_diet!U:U,MATCH(M1287,ani_diet!E:E,0)),""),"")</f>
        <v>Atriplex nummularia</v>
      </c>
      <c r="AE1287" s="129" t="str">
        <f>IF(IFERROR(IF(MATCH("Feed Ingredient", AOM[[#This Row],[L1]:[L10]],0)&gt;0, TRUE, FALSE), FALSE)=TRUE,IFERROR(VLOOKUP(M1287, ani_diet!D:D, 1, FALSE), "No Match"),FALSE)</f>
        <v>Atriplex nummularia</v>
      </c>
    </row>
    <row r="1288" spans="1:31" ht="14.5" x14ac:dyDescent="0.35">
      <c r="A1288" s="150" t="s">
        <v>1485</v>
      </c>
      <c r="B1288" s="150" t="s">
        <v>22585</v>
      </c>
      <c r="C1288" s="150" t="s">
        <v>19447</v>
      </c>
      <c r="D1288" s="150" t="s">
        <v>19449</v>
      </c>
      <c r="E1288" s="150" t="s">
        <v>19707</v>
      </c>
      <c r="F1288" s="150" t="s">
        <v>20565</v>
      </c>
      <c r="G1288" s="150" t="s">
        <v>20566</v>
      </c>
      <c r="H1288" s="150" t="s">
        <v>22065</v>
      </c>
      <c r="I1288" s="150" t="s">
        <v>22439</v>
      </c>
      <c r="J1288" s="150" t="s">
        <v>14240</v>
      </c>
      <c r="K1288" s="150" t="s">
        <v>22586</v>
      </c>
      <c r="L1288" s="150"/>
      <c r="M1288" s="150" t="str" cm="1">
        <f t="array" ref="M1288">LOOKUP(2,1/(C1288:L1288&lt;&gt;""),C1288:L1288)</f>
        <v>Atriplex nummularia Dried</v>
      </c>
      <c r="N1288" s="150" t="s">
        <v>22587</v>
      </c>
      <c r="O1288" s="150" t="s">
        <v>1485</v>
      </c>
      <c r="P1288" s="150" t="s">
        <v>1485</v>
      </c>
      <c r="Q1288" s="150" t="s">
        <v>1485</v>
      </c>
      <c r="R1288" s="150" t="s">
        <v>1485</v>
      </c>
      <c r="S1288" s="150" t="s">
        <v>22582</v>
      </c>
      <c r="T1288" s="150" t="s">
        <v>1485</v>
      </c>
      <c r="U1288" s="150" t="s">
        <v>14240</v>
      </c>
      <c r="V1288" s="150" t="s">
        <v>22583</v>
      </c>
      <c r="W1288" s="150" t="s">
        <v>1485</v>
      </c>
      <c r="X1288" s="150" t="s">
        <v>1485</v>
      </c>
      <c r="Y1288" s="150" t="s">
        <v>1485</v>
      </c>
      <c r="Z1288" s="150" t="s">
        <v>1485</v>
      </c>
      <c r="AA1288" s="150" t="s">
        <v>1485</v>
      </c>
      <c r="AB1288" s="150" t="s">
        <v>22584</v>
      </c>
      <c r="AC1288" s="150" t="s">
        <v>14240</v>
      </c>
      <c r="AD1288" t="str">
        <f>IFERROR(IF(COUNTIF(C1288:L1288,"Feed Ingredient")&gt;0,INDEX(ani_diet!U:U,MATCH(M1288,ani_diet!E:E,0)),""),"")</f>
        <v>Atriplex nummularia</v>
      </c>
      <c r="AE1288" s="129" t="str">
        <f>IF(IFERROR(IF(MATCH("Feed Ingredient", AOM[[#This Row],[L1]:[L10]],0)&gt;0, TRUE, FALSE), FALSE)=TRUE,IFERROR(VLOOKUP(M1288, ani_diet!D:D, 1, FALSE), "No Match"),FALSE)</f>
        <v>No Match</v>
      </c>
    </row>
    <row r="1289" spans="1:31" ht="14.5" x14ac:dyDescent="0.35">
      <c r="A1289" s="150" t="s">
        <v>1485</v>
      </c>
      <c r="B1289" s="150" t="s">
        <v>22588</v>
      </c>
      <c r="C1289" s="150" t="s">
        <v>19447</v>
      </c>
      <c r="D1289" s="150" t="s">
        <v>19449</v>
      </c>
      <c r="E1289" s="150" t="s">
        <v>19707</v>
      </c>
      <c r="F1289" s="150" t="s">
        <v>20565</v>
      </c>
      <c r="G1289" s="150" t="s">
        <v>20566</v>
      </c>
      <c r="H1289" s="150" t="s">
        <v>22065</v>
      </c>
      <c r="I1289" s="150" t="s">
        <v>22439</v>
      </c>
      <c r="J1289" s="150" t="s">
        <v>14240</v>
      </c>
      <c r="K1289" s="150" t="s">
        <v>22589</v>
      </c>
      <c r="L1289" s="150"/>
      <c r="M1289" s="150" t="str" cm="1">
        <f t="array" ref="M1289">LOOKUP(2,1/(C1289:L1289&lt;&gt;""),C1289:L1289)</f>
        <v>Atriplex nummularia Dried Ground</v>
      </c>
      <c r="N1289" s="150" t="s">
        <v>22590</v>
      </c>
      <c r="O1289" s="150" t="s">
        <v>1485</v>
      </c>
      <c r="P1289" s="150" t="s">
        <v>1485</v>
      </c>
      <c r="Q1289" s="150" t="s">
        <v>1485</v>
      </c>
      <c r="R1289" s="150" t="s">
        <v>1485</v>
      </c>
      <c r="S1289" s="150" t="s">
        <v>22582</v>
      </c>
      <c r="T1289" s="150" t="s">
        <v>1485</v>
      </c>
      <c r="U1289" s="150" t="s">
        <v>14240</v>
      </c>
      <c r="V1289" s="150" t="s">
        <v>22583</v>
      </c>
      <c r="W1289" s="150" t="s">
        <v>1485</v>
      </c>
      <c r="X1289" s="150" t="s">
        <v>1485</v>
      </c>
      <c r="Y1289" s="150" t="s">
        <v>1485</v>
      </c>
      <c r="Z1289" s="150" t="s">
        <v>1485</v>
      </c>
      <c r="AA1289" s="150" t="s">
        <v>1485</v>
      </c>
      <c r="AB1289" s="150" t="s">
        <v>22584</v>
      </c>
      <c r="AC1289" s="150" t="s">
        <v>14240</v>
      </c>
      <c r="AD1289" t="str">
        <f>IFERROR(IF(COUNTIF(C1289:L1289,"Feed Ingredient")&gt;0,INDEX(ani_diet!U:U,MATCH(M1289,ani_diet!E:E,0)),""),"")</f>
        <v>Atriplex nummularia</v>
      </c>
      <c r="AE1289" s="129" t="str">
        <f>IF(IFERROR(IF(MATCH("Feed Ingredient", AOM[[#This Row],[L1]:[L10]],0)&gt;0, TRUE, FALSE), FALSE)=TRUE,IFERROR(VLOOKUP(M1289, ani_diet!D:D, 1, FALSE), "No Match"),FALSE)</f>
        <v>No Match</v>
      </c>
    </row>
    <row r="1290" spans="1:31" ht="14.5" x14ac:dyDescent="0.35">
      <c r="A1290" s="150" t="s">
        <v>1485</v>
      </c>
      <c r="B1290" s="150" t="s">
        <v>22591</v>
      </c>
      <c r="C1290" s="150" t="s">
        <v>19447</v>
      </c>
      <c r="D1290" s="150" t="s">
        <v>19449</v>
      </c>
      <c r="E1290" s="150" t="s">
        <v>19707</v>
      </c>
      <c r="F1290" s="150" t="s">
        <v>20565</v>
      </c>
      <c r="G1290" s="150" t="s">
        <v>20566</v>
      </c>
      <c r="H1290" s="150" t="s">
        <v>22065</v>
      </c>
      <c r="I1290" s="150" t="s">
        <v>22439</v>
      </c>
      <c r="J1290" s="150" t="s">
        <v>14240</v>
      </c>
      <c r="K1290" s="150" t="s">
        <v>22592</v>
      </c>
      <c r="L1290" s="150"/>
      <c r="M1290" s="150" t="str" cm="1">
        <f t="array" ref="M1290">LOOKUP(2,1/(C1290:L1290&lt;&gt;""),C1290:L1290)</f>
        <v>Atriplex nummularia Leaves</v>
      </c>
      <c r="N1290" s="150" t="s">
        <v>22593</v>
      </c>
      <c r="O1290" s="150" t="s">
        <v>1485</v>
      </c>
      <c r="P1290" s="150" t="s">
        <v>1485</v>
      </c>
      <c r="Q1290" s="150" t="s">
        <v>1485</v>
      </c>
      <c r="R1290" s="150" t="s">
        <v>1485</v>
      </c>
      <c r="S1290" s="150" t="s">
        <v>22582</v>
      </c>
      <c r="T1290" s="150" t="s">
        <v>1485</v>
      </c>
      <c r="U1290" s="150" t="s">
        <v>14240</v>
      </c>
      <c r="V1290" s="150" t="s">
        <v>22583</v>
      </c>
      <c r="W1290" s="150" t="s">
        <v>1485</v>
      </c>
      <c r="X1290" s="150" t="s">
        <v>1485</v>
      </c>
      <c r="Y1290" s="150" t="s">
        <v>1485</v>
      </c>
      <c r="Z1290" s="150" t="s">
        <v>1485</v>
      </c>
      <c r="AA1290" s="150" t="s">
        <v>1485</v>
      </c>
      <c r="AB1290" s="150" t="s">
        <v>22584</v>
      </c>
      <c r="AC1290" s="150" t="s">
        <v>14240</v>
      </c>
      <c r="AD1290" t="str">
        <f>IFERROR(IF(COUNTIF(C1290:L1290,"Feed Ingredient")&gt;0,INDEX(ani_diet!U:U,MATCH(M1290,ani_diet!E:E,0)),""),"")</f>
        <v>Atriplex nummularia Leaves</v>
      </c>
      <c r="AE1290" s="129" t="str">
        <f>IF(IFERROR(IF(MATCH("Feed Ingredient", AOM[[#This Row],[L1]:[L10]],0)&gt;0, TRUE, FALSE), FALSE)=TRUE,IFERROR(VLOOKUP(M1290, ani_diet!D:D, 1, FALSE), "No Match"),FALSE)</f>
        <v>Atriplex nummularia Leaves</v>
      </c>
    </row>
    <row r="1291" spans="1:31" ht="14.5" x14ac:dyDescent="0.35">
      <c r="A1291" s="150"/>
      <c r="B1291" s="150" t="s">
        <v>22594</v>
      </c>
      <c r="C1291" s="150" t="s">
        <v>19447</v>
      </c>
      <c r="D1291" s="150" t="s">
        <v>19449</v>
      </c>
      <c r="E1291" s="150" t="s">
        <v>19707</v>
      </c>
      <c r="F1291" s="150" t="s">
        <v>20565</v>
      </c>
      <c r="G1291" s="150" t="s">
        <v>20566</v>
      </c>
      <c r="H1291" s="150" t="s">
        <v>22065</v>
      </c>
      <c r="I1291" s="150" t="s">
        <v>22439</v>
      </c>
      <c r="J1291" s="150" t="s">
        <v>14243</v>
      </c>
      <c r="K1291" s="150" t="s">
        <v>22595</v>
      </c>
      <c r="L1291" s="150" t="s">
        <v>22596</v>
      </c>
      <c r="M1291" s="150" t="str" cm="1">
        <f t="array" ref="M1291">LOOKUP(2,1/(C1291:L1291&lt;&gt;""),C1291:L1291)</f>
        <v>Azadirachta indica Leaves Dried</v>
      </c>
      <c r="N1291" s="150" t="s">
        <v>22596</v>
      </c>
      <c r="O1291" s="150"/>
      <c r="P1291" s="150"/>
      <c r="Q1291" s="150"/>
      <c r="R1291" s="150"/>
      <c r="S1291" s="150"/>
      <c r="T1291" s="150"/>
      <c r="U1291" s="150" t="s">
        <v>14243</v>
      </c>
      <c r="V1291" s="150"/>
      <c r="W1291" s="150"/>
      <c r="X1291" s="150"/>
      <c r="Y1291" s="150"/>
      <c r="Z1291" s="150"/>
      <c r="AA1291" s="150"/>
      <c r="AB1291" s="150"/>
      <c r="AC1291" s="150"/>
      <c r="AD1291" t="str">
        <f>IFERROR(IF(COUNTIF(C1291:L1291,"Feed Ingredient")&gt;0,INDEX(ani_diet!U:U,MATCH(M1291,ani_diet!E:E,0)),""),"")</f>
        <v>Azadirachta indica Leaves</v>
      </c>
      <c r="AE1291" s="129" t="str">
        <f>IF(IFERROR(IF(MATCH("Feed Ingredient", AOM[[#This Row],[L1]:[L10]],0)&gt;0, TRUE, FALSE), FALSE)=TRUE,IFERROR(VLOOKUP(M1291, ani_diet!D:D, 1, FALSE), "No Match"),FALSE)</f>
        <v>No Match</v>
      </c>
    </row>
    <row r="1292" spans="1:31" ht="14.5" x14ac:dyDescent="0.35">
      <c r="A1292" s="150"/>
      <c r="B1292" s="150" t="s">
        <v>22597</v>
      </c>
      <c r="C1292" s="150" t="s">
        <v>19447</v>
      </c>
      <c r="D1292" s="150" t="s">
        <v>19449</v>
      </c>
      <c r="E1292" s="150" t="s">
        <v>19707</v>
      </c>
      <c r="F1292" s="150" t="s">
        <v>20565</v>
      </c>
      <c r="G1292" s="150" t="s">
        <v>20566</v>
      </c>
      <c r="H1292" s="150" t="s">
        <v>22065</v>
      </c>
      <c r="I1292" s="150" t="s">
        <v>22439</v>
      </c>
      <c r="J1292" s="150" t="s">
        <v>14243</v>
      </c>
      <c r="K1292" s="150" t="s">
        <v>22595</v>
      </c>
      <c r="L1292" s="150"/>
      <c r="M1292" s="150" t="str" cm="1">
        <f t="array" ref="M1292">LOOKUP(2,1/(C1292:L1292&lt;&gt;""),C1292:L1292)</f>
        <v>Azadirachta indica Leaves</v>
      </c>
      <c r="N1292" s="150"/>
      <c r="O1292" s="150"/>
      <c r="P1292" s="150"/>
      <c r="Q1292" s="150"/>
      <c r="R1292" s="150"/>
      <c r="S1292" s="150"/>
      <c r="T1292" s="150"/>
      <c r="U1292" s="150" t="s">
        <v>14243</v>
      </c>
      <c r="V1292" s="150"/>
      <c r="W1292" s="150"/>
      <c r="X1292" s="150"/>
      <c r="Y1292" s="150"/>
      <c r="Z1292" s="150"/>
      <c r="AA1292" s="150"/>
      <c r="AB1292" s="150"/>
      <c r="AC1292" s="150"/>
      <c r="AD1292" t="str">
        <f>IFERROR(IF(COUNTIF(C1292:L1292,"Feed Ingredient")&gt;0,INDEX(ani_diet!U:U,MATCH(M1292,ani_diet!E:E,0)),""),"")</f>
        <v>Azadirachta indica Leaves</v>
      </c>
      <c r="AE1292" s="129" t="str">
        <f>IF(IFERROR(IF(MATCH("Feed Ingredient", AOM[[#This Row],[L1]:[L10]],0)&gt;0, TRUE, FALSE), FALSE)=TRUE,IFERROR(VLOOKUP(M1292, ani_diet!D:D, 1, FALSE), "No Match"),FALSE)</f>
        <v>Azadirachta indica Leaves</v>
      </c>
    </row>
    <row r="1293" spans="1:31" ht="14.5" x14ac:dyDescent="0.35">
      <c r="A1293" s="150"/>
      <c r="B1293" s="150" t="s">
        <v>22598</v>
      </c>
      <c r="C1293" s="150" t="s">
        <v>19447</v>
      </c>
      <c r="D1293" s="150" t="s">
        <v>19449</v>
      </c>
      <c r="E1293" s="150" t="s">
        <v>19707</v>
      </c>
      <c r="F1293" s="150" t="s">
        <v>20565</v>
      </c>
      <c r="G1293" s="150" t="s">
        <v>20566</v>
      </c>
      <c r="H1293" s="150" t="s">
        <v>22065</v>
      </c>
      <c r="I1293" s="150" t="s">
        <v>22439</v>
      </c>
      <c r="J1293" s="150" t="s">
        <v>14243</v>
      </c>
      <c r="K1293" s="150"/>
      <c r="L1293" s="150"/>
      <c r="M1293" s="150" t="str" cm="1">
        <f t="array" ref="M1293">LOOKUP(2,1/(C1293:L1293&lt;&gt;""),C1293:L1293)</f>
        <v>Azadirachta indica</v>
      </c>
      <c r="N1293" s="150"/>
      <c r="O1293" s="150"/>
      <c r="P1293" s="150"/>
      <c r="Q1293" s="150"/>
      <c r="R1293" s="150"/>
      <c r="S1293" s="150"/>
      <c r="T1293" s="150"/>
      <c r="U1293" s="150" t="s">
        <v>14243</v>
      </c>
      <c r="V1293" s="150"/>
      <c r="W1293" s="150"/>
      <c r="X1293" s="150"/>
      <c r="Y1293" s="150"/>
      <c r="Z1293" s="150"/>
      <c r="AA1293" s="150"/>
      <c r="AB1293" s="150"/>
      <c r="AC1293" s="150"/>
      <c r="AD1293" t="str">
        <f>IFERROR(IF(COUNTIF(C1293:L1293,"Feed Ingredient")&gt;0,INDEX(ani_diet!U:U,MATCH(M1293,ani_diet!E:E,0)),""),"")</f>
        <v/>
      </c>
      <c r="AE1293" s="129" t="str">
        <f>IF(IFERROR(IF(MATCH("Feed Ingredient", AOM[[#This Row],[L1]:[L10]],0)&gt;0, TRUE, FALSE), FALSE)=TRUE,IFERROR(VLOOKUP(M1293, ani_diet!D:D, 1, FALSE), "No Match"),FALSE)</f>
        <v>No Match</v>
      </c>
    </row>
    <row r="1294" spans="1:31" ht="14.5" x14ac:dyDescent="0.35">
      <c r="A1294" s="150"/>
      <c r="B1294" s="150" t="s">
        <v>28755</v>
      </c>
      <c r="C1294" s="150" t="s">
        <v>19447</v>
      </c>
      <c r="D1294" s="150" t="s">
        <v>19449</v>
      </c>
      <c r="E1294" s="150" t="s">
        <v>19707</v>
      </c>
      <c r="F1294" s="150" t="s">
        <v>20565</v>
      </c>
      <c r="G1294" s="150" t="s">
        <v>20566</v>
      </c>
      <c r="H1294" s="150" t="s">
        <v>22065</v>
      </c>
      <c r="I1294" s="150" t="s">
        <v>22439</v>
      </c>
      <c r="J1294" s="150" t="s">
        <v>28756</v>
      </c>
      <c r="K1294" s="150"/>
      <c r="L1294" s="150"/>
      <c r="M1294" s="150" t="str" cm="1">
        <f t="array" ref="M1294">LOOKUP(2,1/(C1294:L1294&lt;&gt;""),C1294:L1294)</f>
        <v>Balanites aegyptiaca</v>
      </c>
      <c r="N1294" s="150" t="s">
        <v>28757</v>
      </c>
      <c r="O1294" s="150"/>
      <c r="P1294" s="150"/>
      <c r="Q1294" s="150"/>
      <c r="R1294" s="150"/>
      <c r="S1294" s="150"/>
      <c r="T1294" s="150"/>
      <c r="U1294" s="150"/>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No Match</v>
      </c>
    </row>
    <row r="1295" spans="1:31" ht="14.5" x14ac:dyDescent="0.35">
      <c r="A1295" s="150"/>
      <c r="B1295" s="150" t="s">
        <v>22599</v>
      </c>
      <c r="C1295" s="150" t="s">
        <v>19447</v>
      </c>
      <c r="D1295" s="150" t="s">
        <v>19449</v>
      </c>
      <c r="E1295" s="150" t="s">
        <v>19707</v>
      </c>
      <c r="F1295" s="150" t="s">
        <v>20565</v>
      </c>
      <c r="G1295" s="150" t="s">
        <v>20566</v>
      </c>
      <c r="H1295" s="150" t="s">
        <v>22065</v>
      </c>
      <c r="I1295" s="150" t="s">
        <v>22439</v>
      </c>
      <c r="J1295" s="150" t="s">
        <v>14249</v>
      </c>
      <c r="K1295" s="150" t="s">
        <v>22600</v>
      </c>
      <c r="L1295" s="150" t="s">
        <v>22601</v>
      </c>
      <c r="M1295" s="150" t="str" cm="1">
        <f t="array" ref="M1295">LOOKUP(2,1/(C1295:L1295&lt;&gt;""),C1295:L1295)</f>
        <v>Berchemia discolor Leaves Dried</v>
      </c>
      <c r="N1295" s="150"/>
      <c r="O1295" s="150"/>
      <c r="P1295" s="150"/>
      <c r="Q1295" s="150"/>
      <c r="R1295" s="150"/>
      <c r="S1295" s="150"/>
      <c r="T1295" s="150"/>
      <c r="U1295" s="150" t="s">
        <v>14249</v>
      </c>
      <c r="V1295" s="150"/>
      <c r="W1295" s="150"/>
      <c r="X1295" s="150"/>
      <c r="Y1295" s="150"/>
      <c r="Z1295" s="150"/>
      <c r="AA1295" s="150"/>
      <c r="AB1295" s="150"/>
      <c r="AC1295" s="150"/>
      <c r="AD1295" t="str">
        <f>IFERROR(IF(COUNTIF(C1295:L1295,"Feed Ingredient")&gt;0,INDEX(ani_diet!U:U,MATCH(M1295,ani_diet!E:E,0)),""),"")</f>
        <v>Berchemia discolor Leaves</v>
      </c>
      <c r="AE1295" s="129" t="str">
        <f>IF(IFERROR(IF(MATCH("Feed Ingredient", AOM[[#This Row],[L1]:[L10]],0)&gt;0, TRUE, FALSE), FALSE)=TRUE,IFERROR(VLOOKUP(M1295, ani_diet!D:D, 1, FALSE), "No Match"),FALSE)</f>
        <v>No Match</v>
      </c>
    </row>
    <row r="1296" spans="1:31" ht="14.5" x14ac:dyDescent="0.35">
      <c r="A1296" s="150"/>
      <c r="B1296" s="150" t="s">
        <v>22602</v>
      </c>
      <c r="C1296" s="150" t="s">
        <v>19447</v>
      </c>
      <c r="D1296" s="150" t="s">
        <v>19449</v>
      </c>
      <c r="E1296" s="150" t="s">
        <v>19707</v>
      </c>
      <c r="F1296" s="150" t="s">
        <v>20565</v>
      </c>
      <c r="G1296" s="150" t="s">
        <v>20566</v>
      </c>
      <c r="H1296" s="150" t="s">
        <v>22065</v>
      </c>
      <c r="I1296" s="150" t="s">
        <v>22439</v>
      </c>
      <c r="J1296" s="150" t="s">
        <v>14249</v>
      </c>
      <c r="K1296" s="150" t="s">
        <v>22600</v>
      </c>
      <c r="L1296" s="150"/>
      <c r="M1296" s="150" t="str" cm="1">
        <f t="array" ref="M1296">LOOKUP(2,1/(C1296:L1296&lt;&gt;""),C1296:L1296)</f>
        <v>Berchemia discolor Leaves</v>
      </c>
      <c r="N1296" s="150"/>
      <c r="O1296" s="150"/>
      <c r="P1296" s="150"/>
      <c r="Q1296" s="150"/>
      <c r="R1296" s="150"/>
      <c r="S1296" s="150"/>
      <c r="T1296" s="150"/>
      <c r="U1296" s="150" t="s">
        <v>14249</v>
      </c>
      <c r="V1296" s="150"/>
      <c r="W1296" s="150"/>
      <c r="X1296" s="150"/>
      <c r="Y1296" s="150"/>
      <c r="Z1296" s="150"/>
      <c r="AA1296" s="150"/>
      <c r="AB1296" s="150"/>
      <c r="AC1296" s="150"/>
      <c r="AD1296" t="str">
        <f>IFERROR(IF(COUNTIF(C1296:L1296,"Feed Ingredient")&gt;0,INDEX(ani_diet!U:U,MATCH(M1296,ani_diet!E:E,0)),""),"")</f>
        <v/>
      </c>
      <c r="AE1296" s="129" t="str">
        <f>IF(IFERROR(IF(MATCH("Feed Ingredient", AOM[[#This Row],[L1]:[L10]],0)&gt;0, TRUE, FALSE), FALSE)=TRUE,IFERROR(VLOOKUP(M1296, ani_diet!D:D, 1, FALSE), "No Match"),FALSE)</f>
        <v>Berchemia discolor Leaves</v>
      </c>
    </row>
    <row r="1297" spans="1:31" ht="14.5" x14ac:dyDescent="0.35">
      <c r="A1297" s="150"/>
      <c r="B1297" s="150" t="s">
        <v>22603</v>
      </c>
      <c r="C1297" s="150" t="s">
        <v>19447</v>
      </c>
      <c r="D1297" s="150" t="s">
        <v>19449</v>
      </c>
      <c r="E1297" s="150" t="s">
        <v>19707</v>
      </c>
      <c r="F1297" s="150" t="s">
        <v>20565</v>
      </c>
      <c r="G1297" s="150" t="s">
        <v>20566</v>
      </c>
      <c r="H1297" s="150" t="s">
        <v>22065</v>
      </c>
      <c r="I1297" s="150" t="s">
        <v>22439</v>
      </c>
      <c r="J1297" s="150" t="s">
        <v>14249</v>
      </c>
      <c r="K1297" s="150"/>
      <c r="L1297" s="150"/>
      <c r="M1297" s="150" t="str" cm="1">
        <f t="array" ref="M1297">LOOKUP(2,1/(C1297:L1297&lt;&gt;""),C1297:L1297)</f>
        <v>Berchemia discolor</v>
      </c>
      <c r="N1297" s="150"/>
      <c r="O1297" s="150"/>
      <c r="P1297" s="150"/>
      <c r="Q1297" s="150"/>
      <c r="R1297" s="150"/>
      <c r="S1297" s="150"/>
      <c r="T1297" s="150"/>
      <c r="U1297" s="150" t="s">
        <v>14249</v>
      </c>
      <c r="V1297" s="150"/>
      <c r="W1297" s="150"/>
      <c r="X1297" s="150"/>
      <c r="Y1297" s="150"/>
      <c r="Z1297" s="150"/>
      <c r="AA1297" s="150"/>
      <c r="AB1297" s="150"/>
      <c r="AC1297" s="150"/>
      <c r="AD1297" t="str">
        <f>IFERROR(IF(COUNTIF(C1297:L1297,"Feed Ingredient")&gt;0,INDEX(ani_diet!U:U,MATCH(M1297,ani_diet!E:E,0)),""),"")</f>
        <v/>
      </c>
      <c r="AE1297" s="129" t="str">
        <f>IF(IFERROR(IF(MATCH("Feed Ingredient", AOM[[#This Row],[L1]:[L10]],0)&gt;0, TRUE, FALSE), FALSE)=TRUE,IFERROR(VLOOKUP(M1297, ani_diet!D:D, 1, FALSE), "No Match"),FALSE)</f>
        <v>No Match</v>
      </c>
    </row>
    <row r="1298" spans="1:31" ht="14.5" x14ac:dyDescent="0.35">
      <c r="A1298" s="150"/>
      <c r="B1298" s="150" t="s">
        <v>22604</v>
      </c>
      <c r="C1298" s="150" t="s">
        <v>19447</v>
      </c>
      <c r="D1298" s="150" t="s">
        <v>19449</v>
      </c>
      <c r="E1298" s="150" t="s">
        <v>19707</v>
      </c>
      <c r="F1298" s="150" t="s">
        <v>20565</v>
      </c>
      <c r="G1298" s="150" t="s">
        <v>20566</v>
      </c>
      <c r="H1298" s="150" t="s">
        <v>22065</v>
      </c>
      <c r="I1298" s="150" t="s">
        <v>22439</v>
      </c>
      <c r="J1298" s="150" t="s">
        <v>14261</v>
      </c>
      <c r="K1298" s="150" t="s">
        <v>22605</v>
      </c>
      <c r="L1298" s="150" t="s">
        <v>22606</v>
      </c>
      <c r="M1298" s="150" t="str" cm="1">
        <f t="array" ref="M1298">LOOKUP(2,1/(C1298:L1298&lt;&gt;""),C1298:L1298)</f>
        <v>Calliandra calothyrsus Leaves Dried Ground</v>
      </c>
      <c r="N1298" s="150" t="s">
        <v>22607</v>
      </c>
      <c r="O1298" s="150"/>
      <c r="P1298" s="150"/>
      <c r="Q1298" s="150"/>
      <c r="R1298" s="150"/>
      <c r="S1298" s="150"/>
      <c r="T1298" s="150"/>
      <c r="U1298" s="150" t="s">
        <v>14261</v>
      </c>
      <c r="V1298" s="150"/>
      <c r="W1298" s="150"/>
      <c r="X1298" s="150"/>
      <c r="Y1298" s="150"/>
      <c r="Z1298" s="150"/>
      <c r="AA1298" s="150"/>
      <c r="AB1298" s="150"/>
      <c r="AC1298" s="150"/>
      <c r="AD1298" t="str">
        <f>IFERROR(IF(COUNTIF(C1298:L1298,"Feed Ingredient")&gt;0,INDEX(ani_diet!U:U,MATCH(M1298,ani_diet!E:E,0)),""),"")</f>
        <v>Calliandra calothyrsus Leaves</v>
      </c>
      <c r="AE1298" s="129" t="str">
        <f>IF(IFERROR(IF(MATCH("Feed Ingredient", AOM[[#This Row],[L1]:[L10]],0)&gt;0, TRUE, FALSE), FALSE)=TRUE,IFERROR(VLOOKUP(M1298, ani_diet!D:D, 1, FALSE), "No Match"),FALSE)</f>
        <v>No Match</v>
      </c>
    </row>
    <row r="1299" spans="1:31" ht="14.5" x14ac:dyDescent="0.35">
      <c r="A1299" s="150"/>
      <c r="B1299" s="150" t="s">
        <v>22608</v>
      </c>
      <c r="C1299" s="150" t="s">
        <v>19447</v>
      </c>
      <c r="D1299" s="150" t="s">
        <v>19449</v>
      </c>
      <c r="E1299" s="150" t="s">
        <v>19707</v>
      </c>
      <c r="F1299" s="150" t="s">
        <v>20565</v>
      </c>
      <c r="G1299" s="150" t="s">
        <v>20566</v>
      </c>
      <c r="H1299" s="150" t="s">
        <v>22065</v>
      </c>
      <c r="I1299" s="150" t="s">
        <v>22439</v>
      </c>
      <c r="J1299" s="150" t="s">
        <v>14261</v>
      </c>
      <c r="K1299" s="150" t="s">
        <v>22605</v>
      </c>
      <c r="L1299" s="150" t="s">
        <v>22609</v>
      </c>
      <c r="M1299" s="150" t="str" cm="1">
        <f t="array" ref="M1299">LOOKUP(2,1/(C1299:L1299&lt;&gt;""),C1299:L1299)</f>
        <v>Calliandra calothyrsus Leaves Dried Ensiled</v>
      </c>
      <c r="N1299" s="150" t="s">
        <v>22610</v>
      </c>
      <c r="O1299" s="150"/>
      <c r="P1299" s="150"/>
      <c r="Q1299" s="150"/>
      <c r="R1299" s="150"/>
      <c r="S1299" s="150"/>
      <c r="T1299" s="150"/>
      <c r="U1299" s="150" t="s">
        <v>14261</v>
      </c>
      <c r="V1299" s="150"/>
      <c r="W1299" s="150"/>
      <c r="X1299" s="150"/>
      <c r="Y1299" s="150"/>
      <c r="Z1299" s="150"/>
      <c r="AA1299" s="150"/>
      <c r="AB1299" s="150"/>
      <c r="AC1299" s="150"/>
      <c r="AD1299" t="str">
        <f>IFERROR(IF(COUNTIF(C1299:L1299,"Feed Ingredient")&gt;0,INDEX(ani_diet!U:U,MATCH(M1299,ani_diet!E:E,0)),""),"")</f>
        <v>Calliandra calothyrsus Leaves</v>
      </c>
      <c r="AE1299" s="129" t="str">
        <f>IF(IFERROR(IF(MATCH("Feed Ingredient", AOM[[#This Row],[L1]:[L10]],0)&gt;0, TRUE, FALSE), FALSE)=TRUE,IFERROR(VLOOKUP(M1299, ani_diet!D:D, 1, FALSE), "No Match"),FALSE)</f>
        <v>No Match</v>
      </c>
    </row>
    <row r="1300" spans="1:31" ht="14.5" x14ac:dyDescent="0.35">
      <c r="A1300" s="150"/>
      <c r="B1300" s="150" t="s">
        <v>22611</v>
      </c>
      <c r="C1300" s="150" t="s">
        <v>19447</v>
      </c>
      <c r="D1300" s="150" t="s">
        <v>19449</v>
      </c>
      <c r="E1300" s="150" t="s">
        <v>19707</v>
      </c>
      <c r="F1300" s="150" t="s">
        <v>20565</v>
      </c>
      <c r="G1300" s="150" t="s">
        <v>20566</v>
      </c>
      <c r="H1300" s="150" t="s">
        <v>22065</v>
      </c>
      <c r="I1300" s="150" t="s">
        <v>22439</v>
      </c>
      <c r="J1300" s="150" t="s">
        <v>14261</v>
      </c>
      <c r="K1300" s="150" t="s">
        <v>22605</v>
      </c>
      <c r="L1300" s="150"/>
      <c r="M1300" s="150" t="str" cm="1">
        <f t="array" ref="M1300">LOOKUP(2,1/(C1300:L1300&lt;&gt;""),C1300:L1300)</f>
        <v>Calliandra calothyrsus Leaves</v>
      </c>
      <c r="N1300" s="150"/>
      <c r="O1300" s="150"/>
      <c r="P1300" s="150"/>
      <c r="Q1300" s="150"/>
      <c r="R1300" s="150"/>
      <c r="S1300" s="150"/>
      <c r="T1300" s="150"/>
      <c r="U1300" s="150" t="s">
        <v>14261</v>
      </c>
      <c r="V1300" s="150"/>
      <c r="W1300" s="150"/>
      <c r="X1300" s="150"/>
      <c r="Y1300" s="150"/>
      <c r="Z1300" s="150"/>
      <c r="AA1300" s="150"/>
      <c r="AB1300" s="150"/>
      <c r="AC1300" s="150"/>
      <c r="AD1300" t="str">
        <f>IFERROR(IF(COUNTIF(C1300:L1300,"Feed Ingredient")&gt;0,INDEX(ani_diet!U:U,MATCH(M1300,ani_diet!E:E,0)),""),"")</f>
        <v>Calliandra calothyrsus Leaves</v>
      </c>
      <c r="AE1300" s="129" t="str">
        <f>IF(IFERROR(IF(MATCH("Feed Ingredient", AOM[[#This Row],[L1]:[L10]],0)&gt;0, TRUE, FALSE), FALSE)=TRUE,IFERROR(VLOOKUP(M1300, ani_diet!D:D, 1, FALSE), "No Match"),FALSE)</f>
        <v>Calliandra calothyrsus Leaves</v>
      </c>
    </row>
    <row r="1301" spans="1:31" ht="14.5" x14ac:dyDescent="0.35">
      <c r="A1301" s="150"/>
      <c r="B1301" s="150" t="s">
        <v>22612</v>
      </c>
      <c r="C1301" s="150" t="s">
        <v>19447</v>
      </c>
      <c r="D1301" s="150" t="s">
        <v>19449</v>
      </c>
      <c r="E1301" s="150" t="s">
        <v>19707</v>
      </c>
      <c r="F1301" s="150" t="s">
        <v>20565</v>
      </c>
      <c r="G1301" s="150" t="s">
        <v>20566</v>
      </c>
      <c r="H1301" s="150" t="s">
        <v>22065</v>
      </c>
      <c r="I1301" s="150" t="s">
        <v>22439</v>
      </c>
      <c r="J1301" s="150" t="s">
        <v>14261</v>
      </c>
      <c r="K1301" s="150"/>
      <c r="L1301" s="150"/>
      <c r="M1301" s="150" t="str" cm="1">
        <f t="array" ref="M1301">LOOKUP(2,1/(C1301:L1301&lt;&gt;""),C1301:L1301)</f>
        <v>Calliandra calothyrsus</v>
      </c>
      <c r="N1301" s="150"/>
      <c r="O1301" s="150"/>
      <c r="P1301" s="150"/>
      <c r="Q1301" s="150"/>
      <c r="R1301" s="150"/>
      <c r="S1301" s="150"/>
      <c r="T1301" s="150"/>
      <c r="U1301" s="150" t="s">
        <v>14261</v>
      </c>
      <c r="V1301" s="150"/>
      <c r="W1301" s="150"/>
      <c r="X1301" s="150"/>
      <c r="Y1301" s="150"/>
      <c r="Z1301" s="150"/>
      <c r="AA1301" s="150"/>
      <c r="AB1301" s="150"/>
      <c r="AC1301" s="150"/>
      <c r="AD1301" t="str">
        <f>IFERROR(IF(COUNTIF(C1301:L1301,"Feed Ingredient")&gt;0,INDEX(ani_diet!U:U,MATCH(M1301,ani_diet!E:E,0)),""),"")</f>
        <v>Calliandra calothyrsus</v>
      </c>
      <c r="AE1301" s="129" t="str">
        <f>IF(IFERROR(IF(MATCH("Feed Ingredient", AOM[[#This Row],[L1]:[L10]],0)&gt;0, TRUE, FALSE), FALSE)=TRUE,IFERROR(VLOOKUP(M1301, ani_diet!D:D, 1, FALSE), "No Match"),FALSE)</f>
        <v>Calliandra calothyrsus</v>
      </c>
    </row>
    <row r="1302" spans="1:31" ht="14.5" x14ac:dyDescent="0.35">
      <c r="A1302" s="150"/>
      <c r="B1302" s="150" t="s">
        <v>22613</v>
      </c>
      <c r="C1302" s="150" t="s">
        <v>19447</v>
      </c>
      <c r="D1302" s="150" t="s">
        <v>19449</v>
      </c>
      <c r="E1302" s="150" t="s">
        <v>19707</v>
      </c>
      <c r="F1302" s="150" t="s">
        <v>20565</v>
      </c>
      <c r="G1302" s="150" t="s">
        <v>20566</v>
      </c>
      <c r="H1302" s="150" t="s">
        <v>22065</v>
      </c>
      <c r="I1302" s="150" t="s">
        <v>22439</v>
      </c>
      <c r="J1302" s="150" t="s">
        <v>22614</v>
      </c>
      <c r="K1302" s="150"/>
      <c r="L1302" s="150"/>
      <c r="M1302" s="150" t="str" cm="1">
        <f t="array" ref="M1302">LOOKUP(2,1/(C1302:L1302&lt;&gt;""),C1302:L1302)</f>
        <v>Calycotome villosa</v>
      </c>
      <c r="N1302" s="150"/>
      <c r="O1302" s="150"/>
      <c r="P1302" s="150"/>
      <c r="Q1302" s="150"/>
      <c r="R1302" s="150"/>
      <c r="S1302" s="150"/>
      <c r="T1302" s="150"/>
      <c r="U1302" s="150" t="s">
        <v>22614</v>
      </c>
      <c r="V1302" s="150"/>
      <c r="W1302" s="150"/>
      <c r="X1302" s="150"/>
      <c r="Y1302" s="150"/>
      <c r="Z1302" s="150"/>
      <c r="AA1302" s="150"/>
      <c r="AB1302" s="150"/>
      <c r="AC1302" s="150"/>
      <c r="AD1302" t="str">
        <f>IFERROR(IF(COUNTIF(C1302:L1302,"Feed Ingredient")&gt;0,INDEX(ani_diet!U:U,MATCH(M1302,ani_diet!E:E,0)),""),"")</f>
        <v>Calycotome villosa</v>
      </c>
      <c r="AE1302" s="129" t="str">
        <f>IF(IFERROR(IF(MATCH("Feed Ingredient", AOM[[#This Row],[L1]:[L10]],0)&gt;0, TRUE, FALSE), FALSE)=TRUE,IFERROR(VLOOKUP(M1302, ani_diet!D:D, 1, FALSE), "No Match"),FALSE)</f>
        <v>Calycotome villosa</v>
      </c>
    </row>
    <row r="1303" spans="1:31" ht="14.5" x14ac:dyDescent="0.35">
      <c r="A1303" s="150"/>
      <c r="B1303" s="150" t="s">
        <v>22615</v>
      </c>
      <c r="C1303" s="150" t="s">
        <v>19447</v>
      </c>
      <c r="D1303" s="150" t="s">
        <v>19449</v>
      </c>
      <c r="E1303" s="150" t="s">
        <v>19707</v>
      </c>
      <c r="F1303" s="150" t="s">
        <v>20565</v>
      </c>
      <c r="G1303" s="150" t="s">
        <v>20566</v>
      </c>
      <c r="H1303" s="150" t="s">
        <v>22065</v>
      </c>
      <c r="I1303" s="150" t="s">
        <v>22439</v>
      </c>
      <c r="J1303" s="150" t="s">
        <v>22616</v>
      </c>
      <c r="K1303" s="150"/>
      <c r="L1303" s="150"/>
      <c r="M1303" s="150" t="str" cm="1">
        <f t="array" ref="M1303">LOOKUP(2,1/(C1303:L1303&lt;&gt;""),C1303:L1303)</f>
        <v>Carissa edulis</v>
      </c>
      <c r="N1303" s="150"/>
      <c r="O1303" s="150"/>
      <c r="P1303" s="150"/>
      <c r="Q1303" s="150"/>
      <c r="R1303" s="150"/>
      <c r="S1303" s="150"/>
      <c r="T1303" s="150"/>
      <c r="U1303" s="150" t="s">
        <v>22616</v>
      </c>
      <c r="V1303" s="150"/>
      <c r="W1303" s="150"/>
      <c r="X1303" s="150"/>
      <c r="Y1303" s="150"/>
      <c r="Z1303" s="150"/>
      <c r="AA1303" s="150"/>
      <c r="AB1303" s="150"/>
      <c r="AC1303" s="150"/>
      <c r="AD1303" t="str">
        <f>IFERROR(IF(COUNTIF(C1303:L1303,"Feed Ingredient")&gt;0,INDEX(ani_diet!U:U,MATCH(M1303,ani_diet!E:E,0)),""),"")</f>
        <v>Carissa edulis</v>
      </c>
      <c r="AE1303" s="129" t="str">
        <f>IF(IFERROR(IF(MATCH("Feed Ingredient", AOM[[#This Row],[L1]:[L10]],0)&gt;0, TRUE, FALSE), FALSE)=TRUE,IFERROR(VLOOKUP(M1303, ani_diet!D:D, 1, FALSE), "No Match"),FALSE)</f>
        <v>Carissa edulis</v>
      </c>
    </row>
    <row r="1304" spans="1:31" ht="14.5" x14ac:dyDescent="0.35">
      <c r="A1304" s="150"/>
      <c r="B1304" s="150" t="s">
        <v>22617</v>
      </c>
      <c r="C1304" s="150" t="s">
        <v>19447</v>
      </c>
      <c r="D1304" s="150" t="s">
        <v>19449</v>
      </c>
      <c r="E1304" s="150" t="s">
        <v>19707</v>
      </c>
      <c r="F1304" s="150" t="s">
        <v>20565</v>
      </c>
      <c r="G1304" s="150" t="s">
        <v>20566</v>
      </c>
      <c r="H1304" s="150" t="s">
        <v>22065</v>
      </c>
      <c r="I1304" s="150" t="s">
        <v>22439</v>
      </c>
      <c r="J1304" s="150" t="s">
        <v>14043</v>
      </c>
      <c r="K1304" s="150" t="s">
        <v>22618</v>
      </c>
      <c r="L1304" s="150"/>
      <c r="M1304" s="150" t="str" cm="1">
        <f t="array" ref="M1304">LOOKUP(2,1/(C1304:L1304&lt;&gt;""),C1304:L1304)</f>
        <v>Chamaecytisus palmensis Dried</v>
      </c>
      <c r="N1304" s="150" t="s">
        <v>22619</v>
      </c>
      <c r="O1304" s="150"/>
      <c r="P1304" s="150"/>
      <c r="Q1304" s="150"/>
      <c r="R1304" s="150"/>
      <c r="S1304" s="150"/>
      <c r="T1304" s="150"/>
      <c r="U1304" s="150" t="s">
        <v>14043</v>
      </c>
      <c r="V1304" s="150"/>
      <c r="W1304" s="150"/>
      <c r="X1304" s="150"/>
      <c r="Y1304" s="150"/>
      <c r="Z1304" s="150"/>
      <c r="AA1304" s="150"/>
      <c r="AB1304" s="150"/>
      <c r="AC1304" s="150"/>
      <c r="AD1304" t="str">
        <f>IFERROR(IF(COUNTIF(C1304:L1304,"Feed Ingredient")&gt;0,INDEX(ani_diet!U:U,MATCH(M1304,ani_diet!E:E,0)),""),"")</f>
        <v>Chamaecytisus palmensis</v>
      </c>
      <c r="AE1304" s="129" t="str">
        <f>IF(IFERROR(IF(MATCH("Feed Ingredient", AOM[[#This Row],[L1]:[L10]],0)&gt;0, TRUE, FALSE), FALSE)=TRUE,IFERROR(VLOOKUP(M1304, ani_diet!D:D, 1, FALSE), "No Match"),FALSE)</f>
        <v>No Match</v>
      </c>
    </row>
    <row r="1305" spans="1:31" ht="14.5" x14ac:dyDescent="0.35">
      <c r="A1305" s="150"/>
      <c r="B1305" s="150" t="s">
        <v>22620</v>
      </c>
      <c r="C1305" s="150" t="s">
        <v>19447</v>
      </c>
      <c r="D1305" s="150" t="s">
        <v>19449</v>
      </c>
      <c r="E1305" s="150" t="s">
        <v>19707</v>
      </c>
      <c r="F1305" s="150" t="s">
        <v>20565</v>
      </c>
      <c r="G1305" s="150" t="s">
        <v>20566</v>
      </c>
      <c r="H1305" s="150" t="s">
        <v>22065</v>
      </c>
      <c r="I1305" s="150" t="s">
        <v>22439</v>
      </c>
      <c r="J1305" s="150" t="s">
        <v>14043</v>
      </c>
      <c r="K1305" s="150" t="s">
        <v>22621</v>
      </c>
      <c r="L1305" s="150" t="s">
        <v>22622</v>
      </c>
      <c r="M1305" s="150" t="str" cm="1">
        <f t="array" ref="M1305">LOOKUP(2,1/(C1305:L1305&lt;&gt;""),C1305:L1305)</f>
        <v>Chamaecytisus palmensis Leaves Dried</v>
      </c>
      <c r="N1305" s="150" t="s">
        <v>22623</v>
      </c>
      <c r="O1305" s="150"/>
      <c r="P1305" s="150"/>
      <c r="Q1305" s="150"/>
      <c r="R1305" s="150"/>
      <c r="S1305" s="150"/>
      <c r="T1305" s="150"/>
      <c r="U1305" s="150" t="s">
        <v>14043</v>
      </c>
      <c r="V1305" s="150"/>
      <c r="W1305" s="150"/>
      <c r="X1305" s="150"/>
      <c r="Y1305" s="150"/>
      <c r="Z1305" s="150"/>
      <c r="AA1305" s="150"/>
      <c r="AB1305" s="150"/>
      <c r="AC1305" s="150"/>
      <c r="AD1305" t="str">
        <f>IFERROR(IF(COUNTIF(C1305:L1305,"Feed Ingredient")&gt;0,INDEX(ani_diet!U:U,MATCH(M1305,ani_diet!E:E,0)),""),"")</f>
        <v>Chamaecytisus palmensis Leaves</v>
      </c>
      <c r="AE1305" s="129" t="str">
        <f>IF(IFERROR(IF(MATCH("Feed Ingredient", AOM[[#This Row],[L1]:[L10]],0)&gt;0, TRUE, FALSE), FALSE)=TRUE,IFERROR(VLOOKUP(M1305, ani_diet!D:D, 1, FALSE), "No Match"),FALSE)</f>
        <v>No Match</v>
      </c>
    </row>
    <row r="1306" spans="1:31" ht="14.5" x14ac:dyDescent="0.35">
      <c r="A1306" s="150"/>
      <c r="B1306" s="150" t="s">
        <v>22624</v>
      </c>
      <c r="C1306" s="150" t="s">
        <v>19447</v>
      </c>
      <c r="D1306" s="150" t="s">
        <v>19449</v>
      </c>
      <c r="E1306" s="150" t="s">
        <v>19707</v>
      </c>
      <c r="F1306" s="150" t="s">
        <v>20565</v>
      </c>
      <c r="G1306" s="150" t="s">
        <v>20566</v>
      </c>
      <c r="H1306" s="150" t="s">
        <v>22065</v>
      </c>
      <c r="I1306" s="150" t="s">
        <v>22439</v>
      </c>
      <c r="J1306" s="150" t="s">
        <v>14043</v>
      </c>
      <c r="K1306" s="150" t="s">
        <v>22621</v>
      </c>
      <c r="L1306" s="150"/>
      <c r="M1306" s="150" t="str" cm="1">
        <f t="array" ref="M1306">LOOKUP(2,1/(C1306:L1306&lt;&gt;""),C1306:L1306)</f>
        <v>Chamaecytisus palmensis Leaves</v>
      </c>
      <c r="N1306" s="150"/>
      <c r="O1306" s="150"/>
      <c r="P1306" s="150"/>
      <c r="Q1306" s="150"/>
      <c r="R1306" s="150"/>
      <c r="S1306" s="150"/>
      <c r="T1306" s="150"/>
      <c r="U1306" s="150" t="s">
        <v>14043</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Chamaecytisus palmensis Leaves</v>
      </c>
    </row>
    <row r="1307" spans="1:31" ht="14.5" x14ac:dyDescent="0.35">
      <c r="A1307" s="150"/>
      <c r="B1307" s="150" t="s">
        <v>22625</v>
      </c>
      <c r="C1307" s="150" t="s">
        <v>19447</v>
      </c>
      <c r="D1307" s="150" t="s">
        <v>19449</v>
      </c>
      <c r="E1307" s="150" t="s">
        <v>19707</v>
      </c>
      <c r="F1307" s="150" t="s">
        <v>20565</v>
      </c>
      <c r="G1307" s="150" t="s">
        <v>20566</v>
      </c>
      <c r="H1307" s="150" t="s">
        <v>22065</v>
      </c>
      <c r="I1307" s="150" t="s">
        <v>22439</v>
      </c>
      <c r="J1307" s="150" t="s">
        <v>14043</v>
      </c>
      <c r="K1307" s="150"/>
      <c r="L1307" s="150"/>
      <c r="M1307" s="150" t="str" cm="1">
        <f t="array" ref="M1307">LOOKUP(2,1/(C1307:L1307&lt;&gt;""),C1307:L1307)</f>
        <v>Chamaecytisus palmensis</v>
      </c>
      <c r="N1307" s="150"/>
      <c r="O1307" s="150"/>
      <c r="P1307" s="150"/>
      <c r="Q1307" s="150"/>
      <c r="R1307" s="150"/>
      <c r="S1307" s="150"/>
      <c r="T1307" s="150"/>
      <c r="U1307" s="150" t="s">
        <v>14043</v>
      </c>
      <c r="V1307" s="150"/>
      <c r="W1307" s="150"/>
      <c r="X1307" s="150"/>
      <c r="Y1307" s="150"/>
      <c r="Z1307" s="150"/>
      <c r="AA1307" s="150"/>
      <c r="AB1307" s="150"/>
      <c r="AC1307" s="150"/>
      <c r="AD1307" t="str">
        <f>IFERROR(IF(COUNTIF(C1307:L1307,"Feed Ingredient")&gt;0,INDEX(ani_diet!U:U,MATCH(M1307,ani_diet!E:E,0)),""),"")</f>
        <v>Chamaecytisus palmensis</v>
      </c>
      <c r="AE1307" s="129" t="str">
        <f>IF(IFERROR(IF(MATCH("Feed Ingredient", AOM[[#This Row],[L1]:[L10]],0)&gt;0, TRUE, FALSE), FALSE)=TRUE,IFERROR(VLOOKUP(M1307, ani_diet!D:D, 1, FALSE), "No Match"),FALSE)</f>
        <v>Chamaecytisus palmensis</v>
      </c>
    </row>
    <row r="1308" spans="1:31" ht="14.5" x14ac:dyDescent="0.35">
      <c r="A1308" s="150"/>
      <c r="B1308" s="150" t="s">
        <v>22626</v>
      </c>
      <c r="C1308" s="150" t="s">
        <v>19447</v>
      </c>
      <c r="D1308" s="150" t="s">
        <v>19449</v>
      </c>
      <c r="E1308" s="150" t="s">
        <v>19707</v>
      </c>
      <c r="F1308" s="150" t="s">
        <v>20565</v>
      </c>
      <c r="G1308" s="150" t="s">
        <v>20566</v>
      </c>
      <c r="H1308" s="150" t="s">
        <v>22065</v>
      </c>
      <c r="I1308" s="150" t="s">
        <v>22439</v>
      </c>
      <c r="J1308" s="150" t="s">
        <v>14301</v>
      </c>
      <c r="K1308" s="150"/>
      <c r="L1308" s="150"/>
      <c r="M1308" s="150" t="str" cm="1">
        <f t="array" ref="M1308">LOOKUP(2,1/(C1308:L1308&lt;&gt;""),C1308:L1308)</f>
        <v>Combretum apiculatum</v>
      </c>
      <c r="N1308" s="150"/>
      <c r="O1308" s="150"/>
      <c r="P1308" s="150"/>
      <c r="Q1308" s="150"/>
      <c r="R1308" s="150"/>
      <c r="S1308" s="150"/>
      <c r="T1308" s="150"/>
      <c r="U1308" s="150" t="s">
        <v>14301</v>
      </c>
      <c r="V1308" s="150"/>
      <c r="W1308" s="150"/>
      <c r="X1308" s="150"/>
      <c r="Y1308" s="150"/>
      <c r="Z1308" s="150"/>
      <c r="AA1308" s="150"/>
      <c r="AB1308" s="150"/>
      <c r="AC1308" s="150"/>
      <c r="AD1308" t="str">
        <f>IFERROR(IF(COUNTIF(C1308:L1308,"Feed Ingredient")&gt;0,INDEX(ani_diet!U:U,MATCH(M1308,ani_diet!E:E,0)),""),"")</f>
        <v>Combretum apiculatum</v>
      </c>
      <c r="AE1308" s="129" t="str">
        <f>IF(IFERROR(IF(MATCH("Feed Ingredient", AOM[[#This Row],[L1]:[L10]],0)&gt;0, TRUE, FALSE), FALSE)=TRUE,IFERROR(VLOOKUP(M1308, ani_diet!D:D, 1, FALSE), "No Match"),FALSE)</f>
        <v>Combretum apiculatum</v>
      </c>
    </row>
    <row r="1309" spans="1:31" ht="14.5" x14ac:dyDescent="0.35">
      <c r="A1309" s="150"/>
      <c r="B1309" s="150" t="s">
        <v>22627</v>
      </c>
      <c r="C1309" s="150" t="s">
        <v>19447</v>
      </c>
      <c r="D1309" s="150" t="s">
        <v>19449</v>
      </c>
      <c r="E1309" s="150" t="s">
        <v>19707</v>
      </c>
      <c r="F1309" s="150" t="s">
        <v>20565</v>
      </c>
      <c r="G1309" s="150" t="s">
        <v>20566</v>
      </c>
      <c r="H1309" s="150" t="s">
        <v>22065</v>
      </c>
      <c r="I1309" s="150" t="s">
        <v>22439</v>
      </c>
      <c r="J1309" s="150" t="s">
        <v>22628</v>
      </c>
      <c r="K1309" s="150" t="s">
        <v>22629</v>
      </c>
      <c r="L1309" s="150" t="s">
        <v>22630</v>
      </c>
      <c r="M1309" s="150" t="str" cm="1">
        <f t="array" ref="M1309">LOOKUP(2,1/(C1309:L1309&lt;&gt;""),C1309:L1309)</f>
        <v>Daniellia oliveri Leaves Wilted</v>
      </c>
      <c r="N1309" s="150"/>
      <c r="O1309" s="150"/>
      <c r="P1309" s="150"/>
      <c r="Q1309" s="150"/>
      <c r="R1309" s="150"/>
      <c r="S1309" s="150"/>
      <c r="T1309" s="150"/>
      <c r="U1309" s="150" t="s">
        <v>22628</v>
      </c>
      <c r="V1309" s="150"/>
      <c r="W1309" s="150"/>
      <c r="X1309" s="150"/>
      <c r="Y1309" s="150"/>
      <c r="Z1309" s="150"/>
      <c r="AA1309" s="150"/>
      <c r="AB1309" s="150"/>
      <c r="AC1309" s="150"/>
      <c r="AD1309" t="str">
        <f>IFERROR(IF(COUNTIF(C1309:L1309,"Feed Ingredient")&gt;0,INDEX(ani_diet!U:U,MATCH(M1309,ani_diet!E:E,0)),""),"")</f>
        <v>Daniellia oliveri Leaves</v>
      </c>
      <c r="AE1309" s="129" t="str">
        <f>IF(IFERROR(IF(MATCH("Feed Ingredient", AOM[[#This Row],[L1]:[L10]],0)&gt;0, TRUE, FALSE), FALSE)=TRUE,IFERROR(VLOOKUP(M1309, ani_diet!D:D, 1, FALSE), "No Match"),FALSE)</f>
        <v>No Match</v>
      </c>
    </row>
    <row r="1310" spans="1:31" ht="14.5" x14ac:dyDescent="0.35">
      <c r="A1310" s="150"/>
      <c r="B1310" s="150" t="s">
        <v>22631</v>
      </c>
      <c r="C1310" s="150" t="s">
        <v>19447</v>
      </c>
      <c r="D1310" s="150" t="s">
        <v>19449</v>
      </c>
      <c r="E1310" s="150" t="s">
        <v>19707</v>
      </c>
      <c r="F1310" s="150" t="s">
        <v>20565</v>
      </c>
      <c r="G1310" s="150" t="s">
        <v>20566</v>
      </c>
      <c r="H1310" s="150" t="s">
        <v>22065</v>
      </c>
      <c r="I1310" s="150" t="s">
        <v>22439</v>
      </c>
      <c r="J1310" s="150" t="s">
        <v>22628</v>
      </c>
      <c r="K1310" s="150" t="s">
        <v>22629</v>
      </c>
      <c r="L1310" s="150"/>
      <c r="M1310" s="150" t="str" cm="1">
        <f t="array" ref="M1310">LOOKUP(2,1/(C1310:L1310&lt;&gt;""),C1310:L1310)</f>
        <v>Daniellia oliveri Leaves</v>
      </c>
      <c r="N1310" s="150"/>
      <c r="O1310" s="150"/>
      <c r="P1310" s="150"/>
      <c r="Q1310" s="150"/>
      <c r="R1310" s="150"/>
      <c r="S1310" s="150"/>
      <c r="T1310" s="150"/>
      <c r="U1310" s="150" t="s">
        <v>22628</v>
      </c>
      <c r="V1310" s="150"/>
      <c r="W1310" s="150"/>
      <c r="X1310" s="150"/>
      <c r="Y1310" s="150"/>
      <c r="Z1310" s="150"/>
      <c r="AA1310" s="150"/>
      <c r="AB1310" s="150"/>
      <c r="AC1310" s="150"/>
      <c r="AD1310" t="str">
        <f>IFERROR(IF(COUNTIF(C1310:L1310,"Feed Ingredient")&gt;0,INDEX(ani_diet!U:U,MATCH(M1310,ani_diet!E:E,0)),""),"")</f>
        <v>Daniellia oliveri Leaves</v>
      </c>
      <c r="AE1310" s="129" t="str">
        <f>IF(IFERROR(IF(MATCH("Feed Ingredient", AOM[[#This Row],[L1]:[L10]],0)&gt;0, TRUE, FALSE), FALSE)=TRUE,IFERROR(VLOOKUP(M1310, ani_diet!D:D, 1, FALSE), "No Match"),FALSE)</f>
        <v>Daniellia oliveri Leaves</v>
      </c>
    </row>
    <row r="1311" spans="1:31" ht="14.5" x14ac:dyDescent="0.35">
      <c r="A1311" s="150"/>
      <c r="B1311" s="150" t="s">
        <v>22632</v>
      </c>
      <c r="C1311" s="150" t="s">
        <v>19447</v>
      </c>
      <c r="D1311" s="150" t="s">
        <v>19449</v>
      </c>
      <c r="E1311" s="150" t="s">
        <v>19707</v>
      </c>
      <c r="F1311" s="150" t="s">
        <v>20565</v>
      </c>
      <c r="G1311" s="150" t="s">
        <v>20566</v>
      </c>
      <c r="H1311" s="150" t="s">
        <v>22065</v>
      </c>
      <c r="I1311" s="150" t="s">
        <v>22439</v>
      </c>
      <c r="J1311" s="150" t="s">
        <v>22628</v>
      </c>
      <c r="K1311" s="150"/>
      <c r="L1311" s="150"/>
      <c r="M1311" s="150" t="str" cm="1">
        <f t="array" ref="M1311">LOOKUP(2,1/(C1311:L1311&lt;&gt;""),C1311:L1311)</f>
        <v>Daniellia oliveri</v>
      </c>
      <c r="N1311" s="150"/>
      <c r="O1311" s="150"/>
      <c r="P1311" s="150"/>
      <c r="Q1311" s="150"/>
      <c r="R1311" s="150"/>
      <c r="S1311" s="150"/>
      <c r="T1311" s="150"/>
      <c r="U1311" s="150" t="s">
        <v>22628</v>
      </c>
      <c r="V1311" s="150"/>
      <c r="W1311" s="150"/>
      <c r="X1311" s="150"/>
      <c r="Y1311" s="150"/>
      <c r="Z1311" s="150"/>
      <c r="AA1311" s="150"/>
      <c r="AB1311" s="150"/>
      <c r="AC1311" s="150"/>
      <c r="AD1311" t="str">
        <f>IFERROR(IF(COUNTIF(C1311:L1311,"Feed Ingredient")&gt;0,INDEX(ani_diet!U:U,MATCH(M1311,ani_diet!E:E,0)),""),"")</f>
        <v>Daniellia oliveri</v>
      </c>
      <c r="AE1311" s="129" t="str">
        <f>IF(IFERROR(IF(MATCH("Feed Ingredient", AOM[[#This Row],[L1]:[L10]],0)&gt;0, TRUE, FALSE), FALSE)=TRUE,IFERROR(VLOOKUP(M1311, ani_diet!D:D, 1, FALSE), "No Match"),FALSE)</f>
        <v>Daniellia oliveri</v>
      </c>
    </row>
    <row r="1312" spans="1:31" ht="14.5" x14ac:dyDescent="0.35">
      <c r="A1312" s="150"/>
      <c r="B1312" s="150" t="s">
        <v>22633</v>
      </c>
      <c r="C1312" s="150" t="s">
        <v>19447</v>
      </c>
      <c r="D1312" s="150" t="s">
        <v>19449</v>
      </c>
      <c r="E1312" s="150" t="s">
        <v>19707</v>
      </c>
      <c r="F1312" s="150" t="s">
        <v>20565</v>
      </c>
      <c r="G1312" s="150" t="s">
        <v>20566</v>
      </c>
      <c r="H1312" s="150" t="s">
        <v>22065</v>
      </c>
      <c r="I1312" s="150" t="s">
        <v>22439</v>
      </c>
      <c r="J1312" s="150" t="s">
        <v>22634</v>
      </c>
      <c r="K1312" s="150" t="s">
        <v>22635</v>
      </c>
      <c r="L1312" s="150"/>
      <c r="M1312" s="150" t="s">
        <v>22635</v>
      </c>
      <c r="N1312" s="150"/>
      <c r="O1312" s="150"/>
      <c r="P1312" s="150"/>
      <c r="Q1312" s="150"/>
      <c r="R1312" s="150"/>
      <c r="S1312" s="150"/>
      <c r="T1312" s="150"/>
      <c r="U1312" s="150" t="s">
        <v>22634</v>
      </c>
      <c r="V1312" s="150"/>
      <c r="W1312" s="150"/>
      <c r="X1312" s="150"/>
      <c r="Y1312" s="150"/>
      <c r="Z1312" s="150"/>
      <c r="AA1312" s="150"/>
      <c r="AB1312" s="150"/>
      <c r="AC1312" s="150"/>
      <c r="AD1312" t="str">
        <f>IFERROR(IF(COUNTIF(C1312:L1312,"Feed Ingredient")&gt;0,INDEX(ani_diet!U:U,MATCH(M1312,ani_diet!E:E,0)),""),"")</f>
        <v>Delonix elata</v>
      </c>
      <c r="AE1312" s="129" t="str">
        <f>IF(IFERROR(IF(MATCH("Feed Ingredient", AOM[[#This Row],[L1]:[L10]],0)&gt;0, TRUE, FALSE), FALSE)=TRUE,IFERROR(VLOOKUP(M1312, ani_diet!D:D, 1, FALSE), "No Match"),FALSE)</f>
        <v>No Match</v>
      </c>
    </row>
    <row r="1313" spans="1:31" ht="14.5" x14ac:dyDescent="0.35">
      <c r="A1313" s="150"/>
      <c r="B1313" s="150" t="s">
        <v>22636</v>
      </c>
      <c r="C1313" s="150" t="s">
        <v>19447</v>
      </c>
      <c r="D1313" s="150" t="s">
        <v>19449</v>
      </c>
      <c r="E1313" s="150" t="s">
        <v>19707</v>
      </c>
      <c r="F1313" s="150" t="s">
        <v>20565</v>
      </c>
      <c r="G1313" s="150" t="s">
        <v>20566</v>
      </c>
      <c r="H1313" s="150" t="s">
        <v>22065</v>
      </c>
      <c r="I1313" s="150" t="s">
        <v>22439</v>
      </c>
      <c r="J1313" s="150" t="s">
        <v>22637</v>
      </c>
      <c r="K1313" s="150" t="s">
        <v>22638</v>
      </c>
      <c r="L1313" s="150" t="s">
        <v>22639</v>
      </c>
      <c r="M1313" s="150" t="str" cm="1">
        <f t="array" ref="M1313">LOOKUP(2,1/(C1313:L1313&lt;&gt;""),C1313:L1313)</f>
        <v>Dichrostachys cinerea Fruits Dried</v>
      </c>
      <c r="N1313" s="150"/>
      <c r="O1313" s="150"/>
      <c r="P1313" s="150"/>
      <c r="Q1313" s="150"/>
      <c r="R1313" s="150"/>
      <c r="S1313" s="150"/>
      <c r="T1313" s="150"/>
      <c r="U1313" s="150" t="s">
        <v>22637</v>
      </c>
      <c r="V1313" s="150"/>
      <c r="W1313" s="150"/>
      <c r="X1313" s="150"/>
      <c r="Y1313" s="150"/>
      <c r="Z1313" s="150"/>
      <c r="AA1313" s="150"/>
      <c r="AB1313" s="150"/>
      <c r="AC1313" s="150"/>
      <c r="AD1313" t="str">
        <f>IFERROR(IF(COUNTIF(C1313:L1313,"Feed Ingredient")&gt;0,INDEX(ani_diet!U:U,MATCH(M1313,ani_diet!E:E,0)),""),"")</f>
        <v>Dichrostachys cinerea Fruits</v>
      </c>
      <c r="AE1313" s="129" t="str">
        <f>IF(IFERROR(IF(MATCH("Feed Ingredient", AOM[[#This Row],[L1]:[L10]],0)&gt;0, TRUE, FALSE), FALSE)=TRUE,IFERROR(VLOOKUP(M1313, ani_diet!D:D, 1, FALSE), "No Match"),FALSE)</f>
        <v>No Match</v>
      </c>
    </row>
    <row r="1314" spans="1:31" ht="14.5" x14ac:dyDescent="0.35">
      <c r="A1314" s="150"/>
      <c r="B1314" s="150" t="s">
        <v>22640</v>
      </c>
      <c r="C1314" s="150" t="s">
        <v>19447</v>
      </c>
      <c r="D1314" s="150" t="s">
        <v>19449</v>
      </c>
      <c r="E1314" s="150" t="s">
        <v>19707</v>
      </c>
      <c r="F1314" s="150" t="s">
        <v>20565</v>
      </c>
      <c r="G1314" s="150" t="s">
        <v>20566</v>
      </c>
      <c r="H1314" s="150" t="s">
        <v>22065</v>
      </c>
      <c r="I1314" s="150" t="s">
        <v>22439</v>
      </c>
      <c r="J1314" s="150" t="s">
        <v>22637</v>
      </c>
      <c r="K1314" s="150" t="s">
        <v>22638</v>
      </c>
      <c r="L1314" s="150"/>
      <c r="M1314" s="150" t="str" cm="1">
        <f t="array" ref="M1314">LOOKUP(2,1/(C1314:L1314&lt;&gt;""),C1314:L1314)</f>
        <v>Dichrostachys cinerea Fruits</v>
      </c>
      <c r="N1314" s="150"/>
      <c r="O1314" s="150"/>
      <c r="P1314" s="150"/>
      <c r="Q1314" s="150"/>
      <c r="R1314" s="150"/>
      <c r="S1314" s="150"/>
      <c r="T1314" s="150"/>
      <c r="U1314" s="150" t="s">
        <v>22637</v>
      </c>
      <c r="V1314" s="150"/>
      <c r="W1314" s="150"/>
      <c r="X1314" s="150"/>
      <c r="Y1314" s="150"/>
      <c r="Z1314" s="150"/>
      <c r="AA1314" s="150"/>
      <c r="AB1314" s="150"/>
      <c r="AC1314" s="150"/>
      <c r="AD1314" t="str">
        <f>IFERROR(IF(COUNTIF(C1314:L1314,"Feed Ingredient")&gt;0,INDEX(ani_diet!U:U,MATCH(M1314,ani_diet!E:E,0)),""),"")</f>
        <v/>
      </c>
      <c r="AE1314" s="129" t="str">
        <f>IF(IFERROR(IF(MATCH("Feed Ingredient", AOM[[#This Row],[L1]:[L10]],0)&gt;0, TRUE, FALSE), FALSE)=TRUE,IFERROR(VLOOKUP(M1314, ani_diet!D:D, 1, FALSE), "No Match"),FALSE)</f>
        <v>Dichrostachys cinerea Fruits</v>
      </c>
    </row>
    <row r="1315" spans="1:31" ht="14.5" x14ac:dyDescent="0.35">
      <c r="A1315" s="150"/>
      <c r="B1315" s="150" t="s">
        <v>22641</v>
      </c>
      <c r="C1315" s="150" t="s">
        <v>19447</v>
      </c>
      <c r="D1315" s="150" t="s">
        <v>19449</v>
      </c>
      <c r="E1315" s="150" t="s">
        <v>19707</v>
      </c>
      <c r="F1315" s="150" t="s">
        <v>20565</v>
      </c>
      <c r="G1315" s="150" t="s">
        <v>20566</v>
      </c>
      <c r="H1315" s="150" t="s">
        <v>22065</v>
      </c>
      <c r="I1315" s="150" t="s">
        <v>22439</v>
      </c>
      <c r="J1315" s="150" t="s">
        <v>22637</v>
      </c>
      <c r="K1315" s="150"/>
      <c r="L1315" s="150"/>
      <c r="M1315" s="150" t="str" cm="1">
        <f t="array" ref="M1315">LOOKUP(2,1/(C1315:L1315&lt;&gt;""),C1315:L1315)</f>
        <v>Dichrostachys cinerea</v>
      </c>
      <c r="N1315" s="150"/>
      <c r="O1315" s="150"/>
      <c r="P1315" s="150"/>
      <c r="Q1315" s="150"/>
      <c r="R1315" s="150"/>
      <c r="S1315" s="150"/>
      <c r="T1315" s="150"/>
      <c r="U1315" s="150" t="s">
        <v>22637</v>
      </c>
      <c r="V1315" s="150"/>
      <c r="W1315" s="150"/>
      <c r="X1315" s="150"/>
      <c r="Y1315" s="150"/>
      <c r="Z1315" s="150"/>
      <c r="AA1315" s="150"/>
      <c r="AB1315" s="150"/>
      <c r="AC1315" s="150"/>
      <c r="AD1315" t="str">
        <f>IFERROR(IF(COUNTIF(C1315:L1315,"Feed Ingredient")&gt;0,INDEX(ani_diet!U:U,MATCH(M1315,ani_diet!E:E,0)),""),"")</f>
        <v>Dichrostachys cinerea</v>
      </c>
      <c r="AE1315" s="129" t="str">
        <f>IF(IFERROR(IF(MATCH("Feed Ingredient", AOM[[#This Row],[L1]:[L10]],0)&gt;0, TRUE, FALSE), FALSE)=TRUE,IFERROR(VLOOKUP(M1315, ani_diet!D:D, 1, FALSE), "No Match"),FALSE)</f>
        <v>Dichrostachys cinerea</v>
      </c>
    </row>
    <row r="1316" spans="1:31" ht="14.5" x14ac:dyDescent="0.35">
      <c r="A1316" s="150"/>
      <c r="B1316" s="150" t="s">
        <v>22642</v>
      </c>
      <c r="C1316" s="150" t="s">
        <v>19447</v>
      </c>
      <c r="D1316" s="150" t="s">
        <v>19449</v>
      </c>
      <c r="E1316" s="150" t="s">
        <v>19707</v>
      </c>
      <c r="F1316" s="150" t="s">
        <v>20565</v>
      </c>
      <c r="G1316" s="150" t="s">
        <v>20566</v>
      </c>
      <c r="H1316" s="150" t="s">
        <v>22065</v>
      </c>
      <c r="I1316" s="150" t="s">
        <v>22439</v>
      </c>
      <c r="J1316" s="150" t="s">
        <v>22643</v>
      </c>
      <c r="K1316" s="150" t="s">
        <v>22644</v>
      </c>
      <c r="L1316" s="150" t="s">
        <v>22645</v>
      </c>
      <c r="M1316" s="150" t="str" cm="1">
        <f t="array" ref="M1316">LOOKUP(2,1/(C1316:L1316&lt;&gt;""),C1316:L1316)</f>
        <v>Erythrina brucei Leaves Dried</v>
      </c>
      <c r="N1316" s="150"/>
      <c r="O1316" s="150"/>
      <c r="P1316" s="150"/>
      <c r="Q1316" s="150"/>
      <c r="R1316" s="150"/>
      <c r="S1316" s="150"/>
      <c r="T1316" s="150"/>
      <c r="U1316" s="150" t="s">
        <v>22643</v>
      </c>
      <c r="V1316" s="150"/>
      <c r="W1316" s="150"/>
      <c r="X1316" s="150"/>
      <c r="Y1316" s="150"/>
      <c r="Z1316" s="150"/>
      <c r="AA1316" s="150"/>
      <c r="AB1316" s="150"/>
      <c r="AC1316" s="150"/>
      <c r="AD1316" t="str">
        <f>IFERROR(IF(COUNTIF(C1316:L1316,"Feed Ingredient")&gt;0,INDEX(ani_diet!U:U,MATCH(M1316,ani_diet!E:E,0)),""),"")</f>
        <v>Erythrina brucei Leaves</v>
      </c>
      <c r="AE1316" s="129" t="str">
        <f>IF(IFERROR(IF(MATCH("Feed Ingredient", AOM[[#This Row],[L1]:[L10]],0)&gt;0, TRUE, FALSE), FALSE)=TRUE,IFERROR(VLOOKUP(M1316, ani_diet!D:D, 1, FALSE), "No Match"),FALSE)</f>
        <v>No Match</v>
      </c>
    </row>
    <row r="1317" spans="1:31" ht="14.5" x14ac:dyDescent="0.35">
      <c r="A1317" s="150"/>
      <c r="B1317" s="150" t="s">
        <v>22646</v>
      </c>
      <c r="C1317" s="150" t="s">
        <v>19447</v>
      </c>
      <c r="D1317" s="150" t="s">
        <v>19449</v>
      </c>
      <c r="E1317" s="150" t="s">
        <v>19707</v>
      </c>
      <c r="F1317" s="150" t="s">
        <v>20565</v>
      </c>
      <c r="G1317" s="150" t="s">
        <v>20566</v>
      </c>
      <c r="H1317" s="150" t="s">
        <v>22065</v>
      </c>
      <c r="I1317" s="150" t="s">
        <v>22439</v>
      </c>
      <c r="J1317" s="150" t="s">
        <v>22643</v>
      </c>
      <c r="K1317" s="150" t="s">
        <v>22644</v>
      </c>
      <c r="L1317" s="150"/>
      <c r="M1317" s="150" t="str" cm="1">
        <f t="array" ref="M1317">LOOKUP(2,1/(C1317:L1317&lt;&gt;""),C1317:L1317)</f>
        <v>Erythrina brucei Leaves</v>
      </c>
      <c r="N1317" s="150"/>
      <c r="O1317" s="150"/>
      <c r="P1317" s="150"/>
      <c r="Q1317" s="150"/>
      <c r="R1317" s="150"/>
      <c r="S1317" s="150"/>
      <c r="T1317" s="150"/>
      <c r="U1317" s="150" t="s">
        <v>22643</v>
      </c>
      <c r="V1317" s="150"/>
      <c r="W1317" s="150"/>
      <c r="X1317" s="150"/>
      <c r="Y1317" s="150"/>
      <c r="Z1317" s="150"/>
      <c r="AA1317" s="150"/>
      <c r="AB1317" s="150"/>
      <c r="AC1317" s="150"/>
      <c r="AD1317" t="str">
        <f>IFERROR(IF(COUNTIF(C1317:L1317,"Feed Ingredient")&gt;0,INDEX(ani_diet!U:U,MATCH(M1317,ani_diet!E:E,0)),""),"")</f>
        <v>Erythrina brucei Leaves</v>
      </c>
      <c r="AE1317" s="129" t="str">
        <f>IF(IFERROR(IF(MATCH("Feed Ingredient", AOM[[#This Row],[L1]:[L10]],0)&gt;0, TRUE, FALSE), FALSE)=TRUE,IFERROR(VLOOKUP(M1317, ani_diet!D:D, 1, FALSE), "No Match"),FALSE)</f>
        <v>Erythrina brucei Leaves</v>
      </c>
    </row>
    <row r="1318" spans="1:31" ht="14.5" x14ac:dyDescent="0.35">
      <c r="A1318" s="150"/>
      <c r="B1318" s="150" t="s">
        <v>22647</v>
      </c>
      <c r="C1318" s="150" t="s">
        <v>19447</v>
      </c>
      <c r="D1318" s="150" t="s">
        <v>19449</v>
      </c>
      <c r="E1318" s="150" t="s">
        <v>19707</v>
      </c>
      <c r="F1318" s="150" t="s">
        <v>20565</v>
      </c>
      <c r="G1318" s="150" t="s">
        <v>20566</v>
      </c>
      <c r="H1318" s="150" t="s">
        <v>22065</v>
      </c>
      <c r="I1318" s="150" t="s">
        <v>22439</v>
      </c>
      <c r="J1318" s="150" t="s">
        <v>22643</v>
      </c>
      <c r="K1318" s="150"/>
      <c r="L1318" s="150"/>
      <c r="M1318" s="150" t="str" cm="1">
        <f t="array" ref="M1318">LOOKUP(2,1/(C1318:L1318&lt;&gt;""),C1318:L1318)</f>
        <v>Erythrina brucei</v>
      </c>
      <c r="N1318" s="150"/>
      <c r="O1318" s="150"/>
      <c r="P1318" s="150"/>
      <c r="Q1318" s="150"/>
      <c r="R1318" s="150"/>
      <c r="S1318" s="150"/>
      <c r="T1318" s="150"/>
      <c r="U1318" s="150" t="s">
        <v>22643</v>
      </c>
      <c r="V1318" s="150"/>
      <c r="W1318" s="150"/>
      <c r="X1318" s="150"/>
      <c r="Y1318" s="150"/>
      <c r="Z1318" s="150"/>
      <c r="AA1318" s="150"/>
      <c r="AB1318" s="150"/>
      <c r="AC1318" s="150"/>
      <c r="AD1318" t="str">
        <f>IFERROR(IF(COUNTIF(C1318:L1318,"Feed Ingredient")&gt;0,INDEX(ani_diet!U:U,MATCH(M1318,ani_diet!E:E,0)),""),"")</f>
        <v/>
      </c>
      <c r="AE1318" s="129" t="str">
        <f>IF(IFERROR(IF(MATCH("Feed Ingredient", AOM[[#This Row],[L1]:[L10]],0)&gt;0, TRUE, FALSE), FALSE)=TRUE,IFERROR(VLOOKUP(M1318, ani_diet!D:D, 1, FALSE), "No Match"),FALSE)</f>
        <v>No Match</v>
      </c>
    </row>
    <row r="1319" spans="1:31" ht="14.5" x14ac:dyDescent="0.35">
      <c r="A1319" s="150"/>
      <c r="B1319" s="150" t="s">
        <v>22648</v>
      </c>
      <c r="C1319" s="150" t="s">
        <v>19447</v>
      </c>
      <c r="D1319" s="150" t="s">
        <v>19449</v>
      </c>
      <c r="E1319" s="150" t="s">
        <v>19707</v>
      </c>
      <c r="F1319" s="150" t="s">
        <v>20565</v>
      </c>
      <c r="G1319" s="150" t="s">
        <v>20566</v>
      </c>
      <c r="H1319" s="150" t="s">
        <v>22065</v>
      </c>
      <c r="I1319" s="150" t="s">
        <v>22439</v>
      </c>
      <c r="J1319" s="150" t="s">
        <v>14348</v>
      </c>
      <c r="K1319" s="150" t="s">
        <v>22649</v>
      </c>
      <c r="L1319" s="150"/>
      <c r="M1319" s="150" t="s">
        <v>22649</v>
      </c>
      <c r="N1319" s="150"/>
      <c r="O1319" s="150"/>
      <c r="P1319" s="150"/>
      <c r="Q1319" s="150"/>
      <c r="R1319" s="150"/>
      <c r="S1319" s="150"/>
      <c r="T1319" s="150"/>
      <c r="U1319" s="150" t="s">
        <v>14348</v>
      </c>
      <c r="V1319" s="150"/>
      <c r="W1319" s="150"/>
      <c r="X1319" s="150"/>
      <c r="Y1319" s="150"/>
      <c r="Z1319" s="150"/>
      <c r="AA1319" s="150"/>
      <c r="AB1319" s="150"/>
      <c r="AC1319" s="150"/>
      <c r="AD1319" t="str">
        <f>IFERROR(IF(COUNTIF(C1319:L1319,"Feed Ingredient")&gt;0,INDEX(ani_diet!U:U,MATCH(M1319,ani_diet!E:E,0)),""),"")</f>
        <v>Erythrina abyssinica</v>
      </c>
      <c r="AE1319" s="129" t="str">
        <f>IF(IFERROR(IF(MATCH("Feed Ingredient", AOM[[#This Row],[L1]:[L10]],0)&gt;0, TRUE, FALSE), FALSE)=TRUE,IFERROR(VLOOKUP(M1319, ani_diet!D:D, 1, FALSE), "No Match"),FALSE)</f>
        <v>No Match</v>
      </c>
    </row>
    <row r="1320" spans="1:31" ht="14.5" x14ac:dyDescent="0.35">
      <c r="A1320" s="150"/>
      <c r="B1320" s="150" t="s">
        <v>22650</v>
      </c>
      <c r="C1320" s="150" t="s">
        <v>19447</v>
      </c>
      <c r="D1320" s="150" t="s">
        <v>19449</v>
      </c>
      <c r="E1320" s="150" t="s">
        <v>19707</v>
      </c>
      <c r="F1320" s="150" t="s">
        <v>20565</v>
      </c>
      <c r="G1320" s="150" t="s">
        <v>20566</v>
      </c>
      <c r="H1320" s="150" t="s">
        <v>22065</v>
      </c>
      <c r="I1320" s="150" t="s">
        <v>22439</v>
      </c>
      <c r="J1320" s="150" t="s">
        <v>14348</v>
      </c>
      <c r="K1320" s="150"/>
      <c r="L1320" s="150"/>
      <c r="M1320" s="150" t="s">
        <v>14348</v>
      </c>
      <c r="N1320" s="150"/>
      <c r="O1320" s="150"/>
      <c r="P1320" s="150"/>
      <c r="Q1320" s="150"/>
      <c r="R1320" s="150"/>
      <c r="S1320" s="150"/>
      <c r="T1320" s="150"/>
      <c r="U1320" s="150" t="s">
        <v>14348</v>
      </c>
      <c r="V1320" s="150"/>
      <c r="W1320" s="150"/>
      <c r="X1320" s="150"/>
      <c r="Y1320" s="150"/>
      <c r="Z1320" s="150"/>
      <c r="AA1320" s="150"/>
      <c r="AB1320" s="150"/>
      <c r="AC1320" s="150"/>
      <c r="AD1320" t="str">
        <f>IFERROR(IF(COUNTIF(C1320:L1320,"Feed Ingredient")&gt;0,INDEX(ani_diet!U:U,MATCH(M1320,ani_diet!E:E,0)),""),"")</f>
        <v/>
      </c>
      <c r="AE1320" s="129" t="str">
        <f>IF(IFERROR(IF(MATCH("Feed Ingredient", AOM[[#This Row],[L1]:[L10]],0)&gt;0, TRUE, FALSE), FALSE)=TRUE,IFERROR(VLOOKUP(M1320, ani_diet!D:D, 1, FALSE), "No Match"),FALSE)</f>
        <v>Erythrina abyssinica</v>
      </c>
    </row>
    <row r="1321" spans="1:31" ht="14.5" x14ac:dyDescent="0.35">
      <c r="A1321" s="150"/>
      <c r="B1321" s="150" t="s">
        <v>22651</v>
      </c>
      <c r="C1321" s="150" t="s">
        <v>19447</v>
      </c>
      <c r="D1321" s="150" t="s">
        <v>19449</v>
      </c>
      <c r="E1321" s="150" t="s">
        <v>19707</v>
      </c>
      <c r="F1321" s="150" t="s">
        <v>20565</v>
      </c>
      <c r="G1321" s="150" t="s">
        <v>20566</v>
      </c>
      <c r="H1321" s="150" t="s">
        <v>22065</v>
      </c>
      <c r="I1321" s="150" t="s">
        <v>22439</v>
      </c>
      <c r="J1321" s="150" t="s">
        <v>14071</v>
      </c>
      <c r="K1321" s="150"/>
      <c r="L1321" s="150"/>
      <c r="M1321" s="150" t="str" cm="1">
        <f t="array" ref="M1321">LOOKUP(2,1/(C1321:L1321&lt;&gt;""),C1321:L1321)</f>
        <v>Euclea schimperi</v>
      </c>
      <c r="N1321" s="150"/>
      <c r="O1321" s="150"/>
      <c r="P1321" s="150"/>
      <c r="Q1321" s="150"/>
      <c r="R1321" s="150"/>
      <c r="S1321" s="150"/>
      <c r="T1321" s="150"/>
      <c r="U1321" s="150" t="s">
        <v>14071</v>
      </c>
      <c r="V1321" s="150"/>
      <c r="W1321" s="150"/>
      <c r="X1321" s="150"/>
      <c r="Y1321" s="150"/>
      <c r="Z1321" s="150"/>
      <c r="AA1321" s="150"/>
      <c r="AB1321" s="150"/>
      <c r="AC1321" s="150"/>
      <c r="AD1321" t="str">
        <f>IFERROR(IF(COUNTIF(C1321:L1321,"Feed Ingredient")&gt;0,INDEX(ani_diet!U:U,MATCH(M1321,ani_diet!E:E,0)),""),"")</f>
        <v>Euclea schimperi</v>
      </c>
      <c r="AE1321" s="129" t="str">
        <f>IF(IFERROR(IF(MATCH("Feed Ingredient", AOM[[#This Row],[L1]:[L10]],0)&gt;0, TRUE, FALSE), FALSE)=TRUE,IFERROR(VLOOKUP(M1321, ani_diet!D:D, 1, FALSE), "No Match"),FALSE)</f>
        <v>Euclea schimperi</v>
      </c>
    </row>
    <row r="1322" spans="1:31" ht="14.5" x14ac:dyDescent="0.35">
      <c r="A1322" s="150"/>
      <c r="B1322" s="150" t="s">
        <v>22652</v>
      </c>
      <c r="C1322" s="150" t="s">
        <v>19447</v>
      </c>
      <c r="D1322" s="150" t="s">
        <v>19449</v>
      </c>
      <c r="E1322" s="150" t="s">
        <v>19707</v>
      </c>
      <c r="F1322" s="150" t="s">
        <v>20565</v>
      </c>
      <c r="G1322" s="150" t="s">
        <v>20566</v>
      </c>
      <c r="H1322" s="150" t="s">
        <v>22065</v>
      </c>
      <c r="I1322" s="150" t="s">
        <v>22439</v>
      </c>
      <c r="J1322" s="150" t="s">
        <v>4168</v>
      </c>
      <c r="K1322" s="150"/>
      <c r="L1322" s="150"/>
      <c r="M1322" s="150" t="str" cm="1">
        <f t="array" ref="M1322">LOOKUP(2,1/(C1322:L1322&lt;&gt;""),C1322:L1322)</f>
        <v>Faidherbia albida</v>
      </c>
      <c r="N1322" s="150" t="s">
        <v>22653</v>
      </c>
      <c r="O1322" s="150"/>
      <c r="P1322" s="150"/>
      <c r="Q1322" s="150"/>
      <c r="R1322" s="150"/>
      <c r="S1322" s="150"/>
      <c r="T1322" s="150"/>
      <c r="U1322" s="150" t="s">
        <v>4168</v>
      </c>
      <c r="V1322" s="150"/>
      <c r="W1322" s="150"/>
      <c r="X1322" s="150"/>
      <c r="Y1322" s="150"/>
      <c r="Z1322" s="150"/>
      <c r="AA1322" s="150"/>
      <c r="AB1322" s="150"/>
      <c r="AC1322" s="150"/>
      <c r="AD1322" t="str">
        <f>IFERROR(IF(COUNTIF(C1322:L1322,"Feed Ingredient")&gt;0,INDEX(ani_diet!U:U,MATCH(M1322,ani_diet!E:E,0)),""),"")</f>
        <v>Faidherbia albida</v>
      </c>
      <c r="AE1322" s="129" t="str">
        <f>IF(IFERROR(IF(MATCH("Feed Ingredient", AOM[[#This Row],[L1]:[L10]],0)&gt;0, TRUE, FALSE), FALSE)=TRUE,IFERROR(VLOOKUP(M1322, ani_diet!D:D, 1, FALSE), "No Match"),FALSE)</f>
        <v>Faidherbia albida</v>
      </c>
    </row>
    <row r="1323" spans="1:31" ht="14.5" x14ac:dyDescent="0.35">
      <c r="A1323" s="150"/>
      <c r="B1323" s="150" t="s">
        <v>22654</v>
      </c>
      <c r="C1323" s="150" t="s">
        <v>19447</v>
      </c>
      <c r="D1323" s="150" t="s">
        <v>19449</v>
      </c>
      <c r="E1323" s="150" t="s">
        <v>19707</v>
      </c>
      <c r="F1323" s="150" t="s">
        <v>20565</v>
      </c>
      <c r="G1323" s="150" t="s">
        <v>20566</v>
      </c>
      <c r="H1323" s="150" t="s">
        <v>22065</v>
      </c>
      <c r="I1323" s="150" t="s">
        <v>22439</v>
      </c>
      <c r="J1323" s="150" t="s">
        <v>4168</v>
      </c>
      <c r="K1323" s="150" t="s">
        <v>22655</v>
      </c>
      <c r="L1323" s="150"/>
      <c r="M1323" s="150" t="str" cm="1">
        <f t="array" ref="M1323">LOOKUP(2,1/(C1323:L1323&lt;&gt;""),C1323:L1323)</f>
        <v>Faidherbia albida Pods</v>
      </c>
      <c r="N1323" s="150" t="s">
        <v>22656</v>
      </c>
      <c r="O1323" s="150"/>
      <c r="P1323" s="150"/>
      <c r="Q1323" s="150"/>
      <c r="R1323" s="150"/>
      <c r="S1323" s="150"/>
      <c r="T1323" s="150"/>
      <c r="U1323" s="150" t="s">
        <v>4168</v>
      </c>
      <c r="V1323" s="150"/>
      <c r="W1323" s="150"/>
      <c r="X1323" s="150"/>
      <c r="Y1323" s="150"/>
      <c r="Z1323" s="150"/>
      <c r="AA1323" s="150"/>
      <c r="AB1323" s="150"/>
      <c r="AC1323" s="150"/>
      <c r="AD1323" t="str">
        <f>IFERROR(IF(COUNTIF(C1323:L1323,"Feed Ingredient")&gt;0,INDEX(ani_diet!U:U,MATCH(M1323,ani_diet!E:E,0)),""),"")</f>
        <v/>
      </c>
      <c r="AE1323" s="129" t="str">
        <f>IF(IFERROR(IF(MATCH("Feed Ingredient", AOM[[#This Row],[L1]:[L10]],0)&gt;0, TRUE, FALSE), FALSE)=TRUE,IFERROR(VLOOKUP(M1323, ani_diet!D:D, 1, FALSE), "No Match"),FALSE)</f>
        <v>Faidherbia albida Pods</v>
      </c>
    </row>
    <row r="1324" spans="1:31" ht="14.5" x14ac:dyDescent="0.35">
      <c r="A1324" s="150"/>
      <c r="B1324" s="150" t="s">
        <v>22657</v>
      </c>
      <c r="C1324" s="150" t="s">
        <v>19447</v>
      </c>
      <c r="D1324" s="150" t="s">
        <v>19449</v>
      </c>
      <c r="E1324" s="150" t="s">
        <v>19707</v>
      </c>
      <c r="F1324" s="150" t="s">
        <v>20565</v>
      </c>
      <c r="G1324" s="150" t="s">
        <v>20566</v>
      </c>
      <c r="H1324" s="150" t="s">
        <v>22065</v>
      </c>
      <c r="I1324" s="150" t="s">
        <v>22439</v>
      </c>
      <c r="J1324" s="150" t="s">
        <v>4168</v>
      </c>
      <c r="K1324" s="150" t="s">
        <v>22655</v>
      </c>
      <c r="L1324" s="150" t="s">
        <v>22658</v>
      </c>
      <c r="M1324" s="150" t="str" cm="1">
        <f t="array" ref="M1324">LOOKUP(2,1/(C1324:L1324&lt;&gt;""),C1324:L1324)</f>
        <v>Faidherbia albida Pods Ground</v>
      </c>
      <c r="N1324" s="150" t="s">
        <v>22659</v>
      </c>
      <c r="O1324" s="150"/>
      <c r="P1324" s="150"/>
      <c r="Q1324" s="150"/>
      <c r="R1324" s="150"/>
      <c r="S1324" s="150"/>
      <c r="T1324" s="150"/>
      <c r="U1324" s="150" t="s">
        <v>4168</v>
      </c>
      <c r="V1324" s="150"/>
      <c r="W1324" s="150"/>
      <c r="X1324" s="150"/>
      <c r="Y1324" s="150"/>
      <c r="Z1324" s="150"/>
      <c r="AA1324" s="150"/>
      <c r="AB1324" s="150"/>
      <c r="AC1324" s="150"/>
      <c r="AD1324" t="str">
        <f>IFERROR(IF(COUNTIF(C1324:L1324,"Feed Ingredient")&gt;0,INDEX(ani_diet!U:U,MATCH(M1324,ani_diet!E:E,0)),""),"")</f>
        <v>Faidherbia albida Pods</v>
      </c>
      <c r="AE1324" s="129" t="str">
        <f>IF(IFERROR(IF(MATCH("Feed Ingredient", AOM[[#This Row],[L1]:[L10]],0)&gt;0, TRUE, FALSE), FALSE)=TRUE,IFERROR(VLOOKUP(M1324, ani_diet!D:D, 1, FALSE), "No Match"),FALSE)</f>
        <v>No Match</v>
      </c>
    </row>
    <row r="1325" spans="1:31" ht="14.5" x14ac:dyDescent="0.35">
      <c r="A1325" s="150"/>
      <c r="B1325" s="150" t="s">
        <v>22660</v>
      </c>
      <c r="C1325" s="150" t="s">
        <v>19447</v>
      </c>
      <c r="D1325" s="150" t="s">
        <v>19449</v>
      </c>
      <c r="E1325" s="150" t="s">
        <v>19707</v>
      </c>
      <c r="F1325" s="150" t="s">
        <v>20565</v>
      </c>
      <c r="G1325" s="150" t="s">
        <v>20566</v>
      </c>
      <c r="H1325" s="150" t="s">
        <v>22065</v>
      </c>
      <c r="I1325" s="150" t="s">
        <v>22439</v>
      </c>
      <c r="J1325" s="150" t="s">
        <v>4168</v>
      </c>
      <c r="K1325" s="150" t="s">
        <v>22655</v>
      </c>
      <c r="L1325" s="150" t="s">
        <v>22661</v>
      </c>
      <c r="M1325" s="150" t="str" cm="1">
        <f t="array" ref="M1325">LOOKUP(2,1/(C1325:L1325&lt;&gt;""),C1325:L1325)</f>
        <v>Faidherbia albida Pods Dried Ground Soaked</v>
      </c>
      <c r="N1325" s="150"/>
      <c r="O1325" s="150"/>
      <c r="P1325" s="150"/>
      <c r="Q1325" s="150"/>
      <c r="R1325" s="150"/>
      <c r="S1325" s="150"/>
      <c r="T1325" s="150"/>
      <c r="U1325" s="150" t="s">
        <v>4168</v>
      </c>
      <c r="V1325" s="150"/>
      <c r="W1325" s="150"/>
      <c r="X1325" s="150"/>
      <c r="Y1325" s="150"/>
      <c r="Z1325" s="150"/>
      <c r="AA1325" s="150"/>
      <c r="AB1325" s="150"/>
      <c r="AC1325" s="150"/>
      <c r="AD1325" t="str">
        <f>IFERROR(IF(COUNTIF(C1325:L1325,"Feed Ingredient")&gt;0,INDEX(ani_diet!U:U,MATCH(M1325,ani_diet!E:E,0)),""),"")</f>
        <v>Faidherbia albida Pods</v>
      </c>
      <c r="AE1325" s="129" t="str">
        <f>IF(IFERROR(IF(MATCH("Feed Ingredient", AOM[[#This Row],[L1]:[L10]],0)&gt;0, TRUE, FALSE), FALSE)=TRUE,IFERROR(VLOOKUP(M1325, ani_diet!D:D, 1, FALSE), "No Match"),FALSE)</f>
        <v>No Match</v>
      </c>
    </row>
    <row r="1326" spans="1:31" ht="14.5" x14ac:dyDescent="0.35">
      <c r="A1326" s="150"/>
      <c r="B1326" s="150" t="s">
        <v>22662</v>
      </c>
      <c r="C1326" s="150" t="s">
        <v>19447</v>
      </c>
      <c r="D1326" s="150" t="s">
        <v>19449</v>
      </c>
      <c r="E1326" s="150" t="s">
        <v>19707</v>
      </c>
      <c r="F1326" s="150" t="s">
        <v>20565</v>
      </c>
      <c r="G1326" s="150" t="s">
        <v>20566</v>
      </c>
      <c r="H1326" s="150" t="s">
        <v>22065</v>
      </c>
      <c r="I1326" s="150" t="s">
        <v>22439</v>
      </c>
      <c r="J1326" s="150" t="s">
        <v>22663</v>
      </c>
      <c r="K1326" s="150"/>
      <c r="L1326" s="150"/>
      <c r="M1326" s="150" t="str" cm="1">
        <f t="array" ref="M1326">LOOKUP(2,1/(C1326:L1326&lt;&gt;""),C1326:L1326)</f>
        <v>Ficus spp</v>
      </c>
      <c r="N1326" s="150"/>
      <c r="O1326" s="150"/>
      <c r="P1326" s="150"/>
      <c r="Q1326" s="150"/>
      <c r="R1326" s="150"/>
      <c r="S1326" s="150"/>
      <c r="T1326" s="150"/>
      <c r="U1326" s="150" t="s">
        <v>22663</v>
      </c>
      <c r="V1326" s="150"/>
      <c r="W1326" s="150"/>
      <c r="X1326" s="150"/>
      <c r="Y1326" s="150"/>
      <c r="Z1326" s="150"/>
      <c r="AA1326" s="150"/>
      <c r="AB1326" s="150"/>
      <c r="AC1326" s="150"/>
      <c r="AD1326" t="str">
        <f>IFERROR(IF(COUNTIF(C1326:L1326,"Feed Ingredient")&gt;0,INDEX(ani_diet!U:U,MATCH(M1326,ani_diet!E:E,0)),""),"")</f>
        <v>Ficus spp</v>
      </c>
      <c r="AE1326" s="129" t="str">
        <f>IF(IFERROR(IF(MATCH("Feed Ingredient", AOM[[#This Row],[L1]:[L10]],0)&gt;0, TRUE, FALSE), FALSE)=TRUE,IFERROR(VLOOKUP(M1326, ani_diet!D:D, 1, FALSE), "No Match"),FALSE)</f>
        <v>Ficus spp</v>
      </c>
    </row>
    <row r="1327" spans="1:31" ht="14.5" x14ac:dyDescent="0.35">
      <c r="A1327" s="150"/>
      <c r="B1327" s="150" t="s">
        <v>22664</v>
      </c>
      <c r="C1327" s="150" t="s">
        <v>19447</v>
      </c>
      <c r="D1327" s="150" t="s">
        <v>19449</v>
      </c>
      <c r="E1327" s="150" t="s">
        <v>19707</v>
      </c>
      <c r="F1327" s="150" t="s">
        <v>20565</v>
      </c>
      <c r="G1327" s="150" t="s">
        <v>20566</v>
      </c>
      <c r="H1327" s="150" t="s">
        <v>22065</v>
      </c>
      <c r="I1327" s="150" t="s">
        <v>22439</v>
      </c>
      <c r="J1327" s="150" t="s">
        <v>14372</v>
      </c>
      <c r="K1327" s="150"/>
      <c r="L1327" s="150"/>
      <c r="M1327" s="150" t="str" cm="1">
        <f t="array" ref="M1327">LOOKUP(2,1/(C1327:L1327&lt;&gt;""),C1327:L1327)</f>
        <v>Ficus natalensis</v>
      </c>
      <c r="N1327" s="150"/>
      <c r="O1327" s="150"/>
      <c r="P1327" s="150"/>
      <c r="Q1327" s="150"/>
      <c r="R1327" s="150"/>
      <c r="S1327" s="150"/>
      <c r="T1327" s="150"/>
      <c r="U1327" s="150" t="s">
        <v>14372</v>
      </c>
      <c r="V1327" s="150"/>
      <c r="W1327" s="150"/>
      <c r="X1327" s="150"/>
      <c r="Y1327" s="150"/>
      <c r="Z1327" s="150"/>
      <c r="AA1327" s="150"/>
      <c r="AB1327" s="150"/>
      <c r="AC1327" s="150"/>
      <c r="AD1327" t="str">
        <f>IFERROR(IF(COUNTIF(C1327:L1327,"Feed Ingredient")&gt;0,INDEX(ani_diet!U:U,MATCH(M1327,ani_diet!E:E,0)),""),"")</f>
        <v/>
      </c>
      <c r="AE1327" s="129" t="str">
        <f>IF(IFERROR(IF(MATCH("Feed Ingredient", AOM[[#This Row],[L1]:[L10]],0)&gt;0, TRUE, FALSE), FALSE)=TRUE,IFERROR(VLOOKUP(M1327, ani_diet!D:D, 1, FALSE), "No Match"),FALSE)</f>
        <v>No Match</v>
      </c>
    </row>
    <row r="1328" spans="1:31" ht="14.5" x14ac:dyDescent="0.35">
      <c r="A1328" s="150"/>
      <c r="B1328" s="150" t="s">
        <v>22665</v>
      </c>
      <c r="C1328" s="150" t="s">
        <v>19447</v>
      </c>
      <c r="D1328" s="150" t="s">
        <v>19449</v>
      </c>
      <c r="E1328" s="150" t="s">
        <v>19707</v>
      </c>
      <c r="F1328" s="150" t="s">
        <v>20565</v>
      </c>
      <c r="G1328" s="150" t="s">
        <v>20566</v>
      </c>
      <c r="H1328" s="150" t="s">
        <v>22065</v>
      </c>
      <c r="I1328" s="150" t="s">
        <v>22439</v>
      </c>
      <c r="J1328" s="150" t="s">
        <v>22666</v>
      </c>
      <c r="K1328" s="150"/>
      <c r="L1328" s="150"/>
      <c r="M1328" s="150" t="str" cm="1">
        <f t="array" ref="M1328">LOOKUP(2,1/(C1328:L1328&lt;&gt;""),C1328:L1328)</f>
        <v>Ficus natalensis Leaves</v>
      </c>
      <c r="N1328" s="150"/>
      <c r="O1328" s="150"/>
      <c r="P1328" s="150"/>
      <c r="Q1328" s="150"/>
      <c r="R1328" s="150"/>
      <c r="S1328" s="150"/>
      <c r="T1328" s="150"/>
      <c r="U1328" s="150" t="s">
        <v>14372</v>
      </c>
      <c r="V1328" s="150"/>
      <c r="W1328" s="150"/>
      <c r="X1328" s="150"/>
      <c r="Y1328" s="150"/>
      <c r="Z1328" s="150"/>
      <c r="AA1328" s="150"/>
      <c r="AB1328" s="150"/>
      <c r="AC1328" s="150"/>
      <c r="AD1328" t="str">
        <f>IFERROR(IF(COUNTIF(C1328:L1328,"Feed Ingredient")&gt;0,INDEX(ani_diet!U:U,MATCH(M1328,ani_diet!E:E,0)),""),"")</f>
        <v>Ficus natalensis Leaves</v>
      </c>
      <c r="AE1328" s="129" t="str">
        <f>IF(IFERROR(IF(MATCH("Feed Ingredient", AOM[[#This Row],[L1]:[L10]],0)&gt;0, TRUE, FALSE), FALSE)=TRUE,IFERROR(VLOOKUP(M1328, ani_diet!D:D, 1, FALSE), "No Match"),FALSE)</f>
        <v>Ficus natalensis Leaves</v>
      </c>
    </row>
    <row r="1329" spans="1:31" ht="14.5" x14ac:dyDescent="0.35">
      <c r="A1329" s="150"/>
      <c r="B1329" s="150" t="s">
        <v>22667</v>
      </c>
      <c r="C1329" s="150" t="s">
        <v>19447</v>
      </c>
      <c r="D1329" s="150" t="s">
        <v>19449</v>
      </c>
      <c r="E1329" s="150" t="s">
        <v>19707</v>
      </c>
      <c r="F1329" s="150" t="s">
        <v>20565</v>
      </c>
      <c r="G1329" s="150" t="s">
        <v>20566</v>
      </c>
      <c r="H1329" s="150" t="s">
        <v>22065</v>
      </c>
      <c r="I1329" s="150" t="s">
        <v>22439</v>
      </c>
      <c r="J1329" s="150" t="s">
        <v>14380</v>
      </c>
      <c r="K1329" s="150"/>
      <c r="L1329" s="150"/>
      <c r="M1329" s="150" t="str" cm="1">
        <f t="array" ref="M1329">LOOKUP(2,1/(C1329:L1329&lt;&gt;""),C1329:L1329)</f>
        <v>Ficus polita</v>
      </c>
      <c r="N1329" s="150"/>
      <c r="O1329" s="150"/>
      <c r="P1329" s="150"/>
      <c r="Q1329" s="150"/>
      <c r="R1329" s="150"/>
      <c r="S1329" s="150"/>
      <c r="T1329" s="150"/>
      <c r="U1329" s="150" t="s">
        <v>14380</v>
      </c>
      <c r="V1329" s="150"/>
      <c r="W1329" s="150"/>
      <c r="X1329" s="150"/>
      <c r="Y1329" s="150"/>
      <c r="Z1329" s="150"/>
      <c r="AA1329" s="150"/>
      <c r="AB1329" s="150"/>
      <c r="AC1329" s="150"/>
      <c r="AD1329" t="str">
        <f>IFERROR(IF(COUNTIF(C1329:L1329,"Feed Ingredient")&gt;0,INDEX(ani_diet!U:U,MATCH(M1329,ani_diet!E:E,0)),""),"")</f>
        <v>Ficus polita</v>
      </c>
      <c r="AE1329" s="129" t="str">
        <f>IF(IFERROR(IF(MATCH("Feed Ingredient", AOM[[#This Row],[L1]:[L10]],0)&gt;0, TRUE, FALSE), FALSE)=TRUE,IFERROR(VLOOKUP(M1329, ani_diet!D:D, 1, FALSE), "No Match"),FALSE)</f>
        <v>Ficus polita</v>
      </c>
    </row>
    <row r="1330" spans="1:31" ht="14.5" x14ac:dyDescent="0.35">
      <c r="A1330" s="150" t="s">
        <v>1485</v>
      </c>
      <c r="B1330" s="150" t="s">
        <v>22668</v>
      </c>
      <c r="C1330" s="150" t="s">
        <v>19447</v>
      </c>
      <c r="D1330" s="150" t="s">
        <v>19449</v>
      </c>
      <c r="E1330" s="150" t="s">
        <v>19707</v>
      </c>
      <c r="F1330" s="150" t="s">
        <v>20565</v>
      </c>
      <c r="G1330" s="150" t="s">
        <v>20566</v>
      </c>
      <c r="H1330" s="150" t="s">
        <v>22065</v>
      </c>
      <c r="I1330" s="150" t="s">
        <v>22439</v>
      </c>
      <c r="J1330" s="150" t="s">
        <v>14074</v>
      </c>
      <c r="K1330" s="150" t="s">
        <v>22669</v>
      </c>
      <c r="L1330" s="150" t="s">
        <v>22670</v>
      </c>
      <c r="M1330" s="150" t="str" cm="1">
        <f t="array" ref="M1330">LOOKUP(2,1/(C1330:L1330&lt;&gt;""),C1330:L1330)</f>
        <v>Ficus thonningii Leaves Dried</v>
      </c>
      <c r="N1330" s="150"/>
      <c r="O1330" s="150" t="s">
        <v>1485</v>
      </c>
      <c r="P1330" s="150" t="s">
        <v>1485</v>
      </c>
      <c r="Q1330" s="150" t="s">
        <v>1485</v>
      </c>
      <c r="R1330" s="150" t="s">
        <v>1485</v>
      </c>
      <c r="S1330" s="150" t="s">
        <v>22671</v>
      </c>
      <c r="T1330" s="150" t="s">
        <v>1485</v>
      </c>
      <c r="U1330" s="150" t="s">
        <v>14074</v>
      </c>
      <c r="V1330" s="150" t="s">
        <v>22672</v>
      </c>
      <c r="W1330" s="150" t="s">
        <v>1485</v>
      </c>
      <c r="X1330" s="150" t="s">
        <v>1485</v>
      </c>
      <c r="Y1330" s="150" t="s">
        <v>1485</v>
      </c>
      <c r="Z1330" s="150" t="s">
        <v>1485</v>
      </c>
      <c r="AA1330" s="150" t="s">
        <v>1485</v>
      </c>
      <c r="AB1330" s="150" t="s">
        <v>1485</v>
      </c>
      <c r="AC1330" s="150" t="s">
        <v>22669</v>
      </c>
      <c r="AD1330" t="str">
        <f>IFERROR(IF(COUNTIF(C1330:L1330,"Feed Ingredient")&gt;0,INDEX(ani_diet!U:U,MATCH(M1330,ani_diet!E:E,0)),""),"")</f>
        <v>Ficus thonningii Leaves</v>
      </c>
      <c r="AE1330" s="129" t="str">
        <f>IF(IFERROR(IF(MATCH("Feed Ingredient", AOM[[#This Row],[L1]:[L10]],0)&gt;0, TRUE, FALSE), FALSE)=TRUE,IFERROR(VLOOKUP(M1330, ani_diet!D:D, 1, FALSE), "No Match"),FALSE)</f>
        <v>No Match</v>
      </c>
    </row>
    <row r="1331" spans="1:31" ht="14.5" x14ac:dyDescent="0.35">
      <c r="A1331" s="150" t="s">
        <v>1485</v>
      </c>
      <c r="B1331" s="150" t="s">
        <v>22673</v>
      </c>
      <c r="C1331" s="150" t="s">
        <v>19447</v>
      </c>
      <c r="D1331" s="150" t="s">
        <v>19449</v>
      </c>
      <c r="E1331" s="150" t="s">
        <v>19707</v>
      </c>
      <c r="F1331" s="150" t="s">
        <v>20565</v>
      </c>
      <c r="G1331" s="150" t="s">
        <v>20566</v>
      </c>
      <c r="H1331" s="150" t="s">
        <v>22065</v>
      </c>
      <c r="I1331" s="150" t="s">
        <v>22439</v>
      </c>
      <c r="J1331" s="150" t="s">
        <v>14074</v>
      </c>
      <c r="K1331" s="150" t="s">
        <v>22669</v>
      </c>
      <c r="L1331" s="150" t="s">
        <v>22674</v>
      </c>
      <c r="M1331" s="150" t="str" cm="1">
        <f t="array" ref="M1331">LOOKUP(2,1/(C1331:L1331&lt;&gt;""),C1331:L1331)</f>
        <v>Ficus thonningii Leaves Ground</v>
      </c>
      <c r="N1331" s="150" t="s">
        <v>22675</v>
      </c>
      <c r="O1331" s="150" t="s">
        <v>1485</v>
      </c>
      <c r="P1331" s="150" t="s">
        <v>1485</v>
      </c>
      <c r="Q1331" s="150" t="s">
        <v>1485</v>
      </c>
      <c r="R1331" s="150" t="s">
        <v>1485</v>
      </c>
      <c r="S1331" s="150" t="s">
        <v>22671</v>
      </c>
      <c r="T1331" s="150" t="s">
        <v>1485</v>
      </c>
      <c r="U1331" s="150" t="s">
        <v>14074</v>
      </c>
      <c r="V1331" s="150" t="s">
        <v>22672</v>
      </c>
      <c r="W1331" s="150" t="s">
        <v>1485</v>
      </c>
      <c r="X1331" s="150" t="s">
        <v>1485</v>
      </c>
      <c r="Y1331" s="150" t="s">
        <v>1485</v>
      </c>
      <c r="Z1331" s="150" t="s">
        <v>1485</v>
      </c>
      <c r="AA1331" s="150" t="s">
        <v>1485</v>
      </c>
      <c r="AB1331" s="150" t="s">
        <v>1485</v>
      </c>
      <c r="AC1331" s="150" t="s">
        <v>22669</v>
      </c>
      <c r="AD1331" t="str">
        <f>IFERROR(IF(COUNTIF(C1331:L1331,"Feed Ingredient")&gt;0,INDEX(ani_diet!U:U,MATCH(M1331,ani_diet!E:E,0)),""),"")</f>
        <v>Ficus thonningii Leaves</v>
      </c>
      <c r="AE1331" s="129" t="str">
        <f>IF(IFERROR(IF(MATCH("Feed Ingredient", AOM[[#This Row],[L1]:[L10]],0)&gt;0, TRUE, FALSE), FALSE)=TRUE,IFERROR(VLOOKUP(M1331, ani_diet!D:D, 1, FALSE), "No Match"),FALSE)</f>
        <v>No Match</v>
      </c>
    </row>
    <row r="1332" spans="1:31" ht="14.5" x14ac:dyDescent="0.35">
      <c r="A1332" s="150"/>
      <c r="B1332" s="150" t="s">
        <v>22676</v>
      </c>
      <c r="C1332" s="150" t="s">
        <v>19447</v>
      </c>
      <c r="D1332" s="150" t="s">
        <v>19449</v>
      </c>
      <c r="E1332" s="150" t="s">
        <v>19707</v>
      </c>
      <c r="F1332" s="150" t="s">
        <v>20565</v>
      </c>
      <c r="G1332" s="150" t="s">
        <v>20566</v>
      </c>
      <c r="H1332" s="150" t="s">
        <v>22065</v>
      </c>
      <c r="I1332" s="150" t="s">
        <v>22439</v>
      </c>
      <c r="J1332" s="150" t="s">
        <v>14074</v>
      </c>
      <c r="K1332" s="150"/>
      <c r="L1332" s="150"/>
      <c r="M1332" s="150" t="str" cm="1">
        <f t="array" ref="M1332">LOOKUP(2,1/(C1332:L1332&lt;&gt;""),C1332:L1332)</f>
        <v>Ficus thonningii</v>
      </c>
      <c r="N1332" s="150"/>
      <c r="O1332" s="150"/>
      <c r="P1332" s="150"/>
      <c r="Q1332" s="150"/>
      <c r="R1332" s="150"/>
      <c r="S1332" s="150"/>
      <c r="T1332" s="150"/>
      <c r="U1332" s="150" t="s">
        <v>14074</v>
      </c>
      <c r="V1332" s="150"/>
      <c r="W1332" s="150"/>
      <c r="X1332" s="150"/>
      <c r="Y1332" s="150"/>
      <c r="Z1332" s="150"/>
      <c r="AA1332" s="150"/>
      <c r="AB1332" s="150"/>
      <c r="AC1332" s="150"/>
      <c r="AD1332" t="str">
        <f>IFERROR(IF(COUNTIF(C1332:L1332,"Feed Ingredient")&gt;0,INDEX(ani_diet!U:U,MATCH(M1332,ani_diet!E:E,0)),""),"")</f>
        <v/>
      </c>
      <c r="AE1332" s="129" t="str">
        <f>IF(IFERROR(IF(MATCH("Feed Ingredient", AOM[[#This Row],[L1]:[L10]],0)&gt;0, TRUE, FALSE), FALSE)=TRUE,IFERROR(VLOOKUP(M1332, ani_diet!D:D, 1, FALSE), "No Match"),FALSE)</f>
        <v>No Match</v>
      </c>
    </row>
    <row r="1333" spans="1:31" ht="14.5" x14ac:dyDescent="0.35">
      <c r="A1333" s="150"/>
      <c r="B1333" s="150" t="s">
        <v>22677</v>
      </c>
      <c r="C1333" s="150" t="s">
        <v>19447</v>
      </c>
      <c r="D1333" s="150" t="s">
        <v>19449</v>
      </c>
      <c r="E1333" s="150" t="s">
        <v>19707</v>
      </c>
      <c r="F1333" s="150" t="s">
        <v>20565</v>
      </c>
      <c r="G1333" s="150" t="s">
        <v>20566</v>
      </c>
      <c r="H1333" s="150" t="s">
        <v>22065</v>
      </c>
      <c r="I1333" s="150" t="s">
        <v>22439</v>
      </c>
      <c r="J1333" s="150" t="s">
        <v>22678</v>
      </c>
      <c r="K1333" s="150" t="s">
        <v>22669</v>
      </c>
      <c r="L1333" s="150"/>
      <c r="M1333" s="150" t="str" cm="1">
        <f t="array" ref="M1333">LOOKUP(2,1/(C1333:L1333&lt;&gt;""),C1333:L1333)</f>
        <v>Ficus thonningii Leaves</v>
      </c>
      <c r="N1333" s="150"/>
      <c r="O1333" s="150"/>
      <c r="P1333" s="150"/>
      <c r="Q1333" s="150"/>
      <c r="R1333" s="150"/>
      <c r="S1333" s="150"/>
      <c r="T1333" s="150"/>
      <c r="U1333" s="150" t="s">
        <v>14074</v>
      </c>
      <c r="V1333" s="150"/>
      <c r="W1333" s="150"/>
      <c r="X1333" s="150"/>
      <c r="Y1333" s="150"/>
      <c r="Z1333" s="150"/>
      <c r="AA1333" s="150"/>
      <c r="AB1333" s="150"/>
      <c r="AC1333" s="150"/>
      <c r="AD1333" t="str">
        <f>IFERROR(IF(COUNTIF(C1333:L1333,"Feed Ingredient")&gt;0,INDEX(ani_diet!U:U,MATCH(M1333,ani_diet!E:E,0)),""),"")</f>
        <v>Ficus thonningii Leaves</v>
      </c>
      <c r="AE1333" s="129" t="str">
        <f>IF(IFERROR(IF(MATCH("Feed Ingredient", AOM[[#This Row],[L1]:[L10]],0)&gt;0, TRUE, FALSE), FALSE)=TRUE,IFERROR(VLOOKUP(M1333, ani_diet!D:D, 1, FALSE), "No Match"),FALSE)</f>
        <v>Ficus thonningii Leaves</v>
      </c>
    </row>
    <row r="1334" spans="1:31" ht="14.5" x14ac:dyDescent="0.35">
      <c r="A1334" s="150"/>
      <c r="B1334" s="150" t="s">
        <v>22679</v>
      </c>
      <c r="C1334" s="150" t="s">
        <v>19447</v>
      </c>
      <c r="D1334" s="150" t="s">
        <v>19449</v>
      </c>
      <c r="E1334" s="150" t="s">
        <v>19707</v>
      </c>
      <c r="F1334" s="150" t="s">
        <v>20565</v>
      </c>
      <c r="G1334" s="150" t="s">
        <v>20566</v>
      </c>
      <c r="H1334" s="150" t="s">
        <v>22065</v>
      </c>
      <c r="I1334" s="150" t="s">
        <v>22439</v>
      </c>
      <c r="J1334" s="150" t="s">
        <v>22680</v>
      </c>
      <c r="K1334" s="150" t="s">
        <v>22681</v>
      </c>
      <c r="L1334" s="150" t="s">
        <v>22682</v>
      </c>
      <c r="M1334" s="150" t="s">
        <v>22682</v>
      </c>
      <c r="N1334" s="150" t="s">
        <v>22683</v>
      </c>
      <c r="O1334" s="150"/>
      <c r="P1334" s="150"/>
      <c r="Q1334" s="150"/>
      <c r="R1334" s="150"/>
      <c r="S1334" s="150"/>
      <c r="T1334" s="150"/>
      <c r="U1334" s="150" t="s">
        <v>22680</v>
      </c>
      <c r="V1334" s="150"/>
      <c r="W1334" s="150"/>
      <c r="X1334" s="150"/>
      <c r="Y1334" s="150"/>
      <c r="Z1334" s="150"/>
      <c r="AA1334" s="150"/>
      <c r="AB1334" s="150"/>
      <c r="AC1334" s="150"/>
      <c r="AD1334" t="str">
        <f>IFERROR(IF(COUNTIF(C1334:L1334,"Feed Ingredient")&gt;0,INDEX(ani_diet!U:U,MATCH(M1334,ani_diet!E:E,0)),""),"")</f>
        <v>Gliciridia sepium Leaves</v>
      </c>
      <c r="AE1334" s="129" t="str">
        <f>IF(IFERROR(IF(MATCH("Feed Ingredient", AOM[[#This Row],[L1]:[L10]],0)&gt;0, TRUE, FALSE), FALSE)=TRUE,IFERROR(VLOOKUP(M1334, ani_diet!D:D, 1, FALSE), "No Match"),FALSE)</f>
        <v>No Match</v>
      </c>
    </row>
    <row r="1335" spans="1:31" ht="14.5" x14ac:dyDescent="0.35">
      <c r="A1335" s="150"/>
      <c r="B1335" s="150" t="s">
        <v>22684</v>
      </c>
      <c r="C1335" s="150" t="s">
        <v>19447</v>
      </c>
      <c r="D1335" s="150" t="s">
        <v>19449</v>
      </c>
      <c r="E1335" s="150" t="s">
        <v>19707</v>
      </c>
      <c r="F1335" s="150" t="s">
        <v>20565</v>
      </c>
      <c r="G1335" s="150" t="s">
        <v>20566</v>
      </c>
      <c r="H1335" s="150" t="s">
        <v>22065</v>
      </c>
      <c r="I1335" s="150" t="s">
        <v>22439</v>
      </c>
      <c r="J1335" s="150" t="s">
        <v>22680</v>
      </c>
      <c r="K1335" s="150" t="s">
        <v>22681</v>
      </c>
      <c r="L1335" s="150" t="s">
        <v>22685</v>
      </c>
      <c r="M1335" s="150" t="s">
        <v>22685</v>
      </c>
      <c r="N1335" s="150"/>
      <c r="O1335" s="150"/>
      <c r="P1335" s="150"/>
      <c r="Q1335" s="150"/>
      <c r="R1335" s="150"/>
      <c r="S1335" s="150"/>
      <c r="T1335" s="150"/>
      <c r="U1335" s="150" t="s">
        <v>22680</v>
      </c>
      <c r="V1335" s="150"/>
      <c r="W1335" s="150"/>
      <c r="X1335" s="150"/>
      <c r="Y1335" s="150"/>
      <c r="Z1335" s="150"/>
      <c r="AA1335" s="150"/>
      <c r="AB1335" s="150"/>
      <c r="AC1335" s="150"/>
      <c r="AD1335" t="str">
        <f>IFERROR(IF(COUNTIF(C1335:L1335,"Feed Ingredient")&gt;0,INDEX(ani_diet!U:U,MATCH(M1335,ani_diet!E:E,0)),""),"")</f>
        <v>Gliciridia sepium Leaves</v>
      </c>
      <c r="AE1335" s="129" t="str">
        <f>IF(IFERROR(IF(MATCH("Feed Ingredient", AOM[[#This Row],[L1]:[L10]],0)&gt;0, TRUE, FALSE), FALSE)=TRUE,IFERROR(VLOOKUP(M1335, ani_diet!D:D, 1, FALSE), "No Match"),FALSE)</f>
        <v>No Match</v>
      </c>
    </row>
    <row r="1336" spans="1:31" ht="14.5" x14ac:dyDescent="0.35">
      <c r="A1336" s="150"/>
      <c r="B1336" s="150" t="s">
        <v>22686</v>
      </c>
      <c r="C1336" s="150" t="s">
        <v>19447</v>
      </c>
      <c r="D1336" s="150" t="s">
        <v>19449</v>
      </c>
      <c r="E1336" s="150" t="s">
        <v>19707</v>
      </c>
      <c r="F1336" s="150" t="s">
        <v>20565</v>
      </c>
      <c r="G1336" s="150" t="s">
        <v>20566</v>
      </c>
      <c r="H1336" s="150" t="s">
        <v>22065</v>
      </c>
      <c r="I1336" s="150" t="s">
        <v>22439</v>
      </c>
      <c r="J1336" s="150" t="s">
        <v>22680</v>
      </c>
      <c r="K1336" s="150" t="s">
        <v>22681</v>
      </c>
      <c r="L1336" s="150" t="s">
        <v>22687</v>
      </c>
      <c r="M1336" s="150" t="s">
        <v>22687</v>
      </c>
      <c r="N1336" s="150" t="s">
        <v>22688</v>
      </c>
      <c r="O1336" s="150"/>
      <c r="P1336" s="150"/>
      <c r="Q1336" s="150"/>
      <c r="R1336" s="150"/>
      <c r="S1336" s="150"/>
      <c r="T1336" s="150"/>
      <c r="U1336" s="150" t="s">
        <v>22680</v>
      </c>
      <c r="V1336" s="150"/>
      <c r="W1336" s="150"/>
      <c r="X1336" s="150"/>
      <c r="Y1336" s="150"/>
      <c r="Z1336" s="150"/>
      <c r="AA1336" s="150"/>
      <c r="AB1336" s="150"/>
      <c r="AC1336" s="150"/>
      <c r="AD1336" t="str">
        <f>IFERROR(IF(COUNTIF(C1336:L1336,"Feed Ingredient")&gt;0,INDEX(ani_diet!U:U,MATCH(M1336,ani_diet!E:E,0)),""),"")</f>
        <v>Gliciridia sepium Leaves</v>
      </c>
      <c r="AE1336" s="129" t="str">
        <f>IF(IFERROR(IF(MATCH("Feed Ingredient", AOM[[#This Row],[L1]:[L10]],0)&gt;0, TRUE, FALSE), FALSE)=TRUE,IFERROR(VLOOKUP(M1336, ani_diet!D:D, 1, FALSE), "No Match"),FALSE)</f>
        <v>No Match</v>
      </c>
    </row>
    <row r="1337" spans="1:31" ht="14.5" x14ac:dyDescent="0.35">
      <c r="A1337" s="150"/>
      <c r="B1337" s="150" t="s">
        <v>22689</v>
      </c>
      <c r="C1337" s="150" t="s">
        <v>19447</v>
      </c>
      <c r="D1337" s="150" t="s">
        <v>19449</v>
      </c>
      <c r="E1337" s="150" t="s">
        <v>19707</v>
      </c>
      <c r="F1337" s="150" t="s">
        <v>20565</v>
      </c>
      <c r="G1337" s="150" t="s">
        <v>20566</v>
      </c>
      <c r="H1337" s="150" t="s">
        <v>22065</v>
      </c>
      <c r="I1337" s="150" t="s">
        <v>22439</v>
      </c>
      <c r="J1337" s="150" t="s">
        <v>22680</v>
      </c>
      <c r="K1337" s="150" t="s">
        <v>22681</v>
      </c>
      <c r="L1337" s="150"/>
      <c r="M1337" s="150" t="s">
        <v>22681</v>
      </c>
      <c r="N1337" s="150"/>
      <c r="O1337" s="150"/>
      <c r="P1337" s="150"/>
      <c r="Q1337" s="150"/>
      <c r="R1337" s="150"/>
      <c r="S1337" s="150"/>
      <c r="T1337" s="150"/>
      <c r="U1337" s="150" t="s">
        <v>22680</v>
      </c>
      <c r="V1337" s="150"/>
      <c r="W1337" s="150"/>
      <c r="X1337" s="150"/>
      <c r="Y1337" s="150"/>
      <c r="Z1337" s="150"/>
      <c r="AA1337" s="150"/>
      <c r="AB1337" s="150"/>
      <c r="AC1337" s="150"/>
      <c r="AD1337" t="str">
        <f>IFERROR(IF(COUNTIF(C1337:L1337,"Feed Ingredient")&gt;0,INDEX(ani_diet!U:U,MATCH(M1337,ani_diet!E:E,0)),""),"")</f>
        <v>Gliciridia sepium Leaves</v>
      </c>
      <c r="AE1337" s="129" t="str">
        <f>IF(IFERROR(IF(MATCH("Feed Ingredient", AOM[[#This Row],[L1]:[L10]],0)&gt;0, TRUE, FALSE), FALSE)=TRUE,IFERROR(VLOOKUP(M1337, ani_diet!D:D, 1, FALSE), "No Match"),FALSE)</f>
        <v>Gliciridia sepium Leaves</v>
      </c>
    </row>
    <row r="1338" spans="1:31" ht="14.5" x14ac:dyDescent="0.35">
      <c r="A1338" s="150"/>
      <c r="B1338" s="150" t="s">
        <v>22690</v>
      </c>
      <c r="C1338" s="150" t="s">
        <v>19447</v>
      </c>
      <c r="D1338" s="150" t="s">
        <v>19449</v>
      </c>
      <c r="E1338" s="150" t="s">
        <v>19707</v>
      </c>
      <c r="F1338" s="150" t="s">
        <v>20565</v>
      </c>
      <c r="G1338" s="150" t="s">
        <v>20566</v>
      </c>
      <c r="H1338" s="150" t="s">
        <v>22065</v>
      </c>
      <c r="I1338" s="150" t="s">
        <v>22439</v>
      </c>
      <c r="J1338" s="150" t="s">
        <v>22680</v>
      </c>
      <c r="K1338" s="150" t="s">
        <v>22691</v>
      </c>
      <c r="L1338" s="150"/>
      <c r="M1338" s="150" t="s">
        <v>22691</v>
      </c>
      <c r="N1338" s="150" t="s">
        <v>22692</v>
      </c>
      <c r="O1338" s="150"/>
      <c r="P1338" s="150"/>
      <c r="Q1338" s="150"/>
      <c r="R1338" s="150"/>
      <c r="S1338" s="150"/>
      <c r="T1338" s="150"/>
      <c r="U1338" s="150" t="s">
        <v>22680</v>
      </c>
      <c r="V1338" s="150"/>
      <c r="W1338" s="150"/>
      <c r="X1338" s="150"/>
      <c r="Y1338" s="150"/>
      <c r="Z1338" s="150"/>
      <c r="AA1338" s="150"/>
      <c r="AB1338" s="150"/>
      <c r="AC1338" s="150"/>
      <c r="AD1338" t="str">
        <f>IFERROR(IF(COUNTIF(C1338:L1338,"Feed Ingredient")&gt;0,INDEX(ani_diet!U:U,MATCH(M1338,ani_diet!E:E,0)),""),"")</f>
        <v>Gliciridia sepium</v>
      </c>
      <c r="AE1338" s="129" t="str">
        <f>IF(IFERROR(IF(MATCH("Feed Ingredient", AOM[[#This Row],[L1]:[L10]],0)&gt;0, TRUE, FALSE), FALSE)=TRUE,IFERROR(VLOOKUP(M1338, ani_diet!D:D, 1, FALSE), "No Match"),FALSE)</f>
        <v>No Match</v>
      </c>
    </row>
    <row r="1339" spans="1:31" ht="14.5" x14ac:dyDescent="0.35">
      <c r="A1339" s="150"/>
      <c r="B1339" s="150" t="s">
        <v>22693</v>
      </c>
      <c r="C1339" s="150" t="s">
        <v>19447</v>
      </c>
      <c r="D1339" s="150" t="s">
        <v>19449</v>
      </c>
      <c r="E1339" s="150" t="s">
        <v>19707</v>
      </c>
      <c r="F1339" s="150" t="s">
        <v>20565</v>
      </c>
      <c r="G1339" s="150" t="s">
        <v>20566</v>
      </c>
      <c r="H1339" s="150" t="s">
        <v>22065</v>
      </c>
      <c r="I1339" s="150" t="s">
        <v>22439</v>
      </c>
      <c r="J1339" s="150" t="s">
        <v>22680</v>
      </c>
      <c r="K1339" s="150" t="s">
        <v>22694</v>
      </c>
      <c r="L1339" s="150"/>
      <c r="M1339" s="150" t="s">
        <v>22694</v>
      </c>
      <c r="N1339" s="150"/>
      <c r="O1339" s="150"/>
      <c r="P1339" s="150"/>
      <c r="Q1339" s="150"/>
      <c r="R1339" s="150"/>
      <c r="S1339" s="150"/>
      <c r="T1339" s="150"/>
      <c r="U1339" s="150" t="s">
        <v>22680</v>
      </c>
      <c r="V1339" s="150"/>
      <c r="W1339" s="150"/>
      <c r="X1339" s="150"/>
      <c r="Y1339" s="150"/>
      <c r="Z1339" s="150"/>
      <c r="AA1339" s="150"/>
      <c r="AB1339" s="150"/>
      <c r="AC1339" s="150"/>
      <c r="AD1339" t="str">
        <f>IFERROR(IF(COUNTIF(C1339:L1339,"Feed Ingredient")&gt;0,INDEX(ani_diet!U:U,MATCH(M1339,ani_diet!E:E,0)),""),"")</f>
        <v>Gliciridia sepium</v>
      </c>
      <c r="AE1339" s="129" t="str">
        <f>IF(IFERROR(IF(MATCH("Feed Ingredient", AOM[[#This Row],[L1]:[L10]],0)&gt;0, TRUE, FALSE), FALSE)=TRUE,IFERROR(VLOOKUP(M1339, ani_diet!D:D, 1, FALSE), "No Match"),FALSE)</f>
        <v>No Match</v>
      </c>
    </row>
    <row r="1340" spans="1:31" ht="14.5" x14ac:dyDescent="0.35">
      <c r="A1340" s="150"/>
      <c r="B1340" s="150" t="s">
        <v>22695</v>
      </c>
      <c r="C1340" s="150" t="s">
        <v>19447</v>
      </c>
      <c r="D1340" s="150" t="s">
        <v>19449</v>
      </c>
      <c r="E1340" s="150" t="s">
        <v>19707</v>
      </c>
      <c r="F1340" s="150" t="s">
        <v>20565</v>
      </c>
      <c r="G1340" s="150" t="s">
        <v>20566</v>
      </c>
      <c r="H1340" s="150" t="s">
        <v>22065</v>
      </c>
      <c r="I1340" s="150" t="s">
        <v>22439</v>
      </c>
      <c r="J1340" s="150" t="s">
        <v>22680</v>
      </c>
      <c r="K1340" s="150"/>
      <c r="L1340" s="150"/>
      <c r="M1340" s="150" t="s">
        <v>22680</v>
      </c>
      <c r="N1340" s="150"/>
      <c r="O1340" s="150"/>
      <c r="P1340" s="150"/>
      <c r="Q1340" s="150"/>
      <c r="R1340" s="150"/>
      <c r="S1340" s="150"/>
      <c r="T1340" s="150"/>
      <c r="U1340" s="150" t="s">
        <v>22680</v>
      </c>
      <c r="V1340" s="150"/>
      <c r="W1340" s="150"/>
      <c r="X1340" s="150"/>
      <c r="Y1340" s="150"/>
      <c r="Z1340" s="150"/>
      <c r="AA1340" s="150"/>
      <c r="AB1340" s="150"/>
      <c r="AC1340" s="150"/>
      <c r="AD1340" t="str">
        <f>IFERROR(IF(COUNTIF(C1340:L1340,"Feed Ingredient")&gt;0,INDEX(ani_diet!U:U,MATCH(M1340,ani_diet!E:E,0)),""),"")</f>
        <v>Gliciridia sepium</v>
      </c>
      <c r="AE1340" s="129" t="str">
        <f>IF(IFERROR(IF(MATCH("Feed Ingredient", AOM[[#This Row],[L1]:[L10]],0)&gt;0, TRUE, FALSE), FALSE)=TRUE,IFERROR(VLOOKUP(M1340, ani_diet!D:D, 1, FALSE), "No Match"),FALSE)</f>
        <v>Gliciridia sepium</v>
      </c>
    </row>
    <row r="1341" spans="1:31" ht="14.5" x14ac:dyDescent="0.35">
      <c r="A1341" s="150"/>
      <c r="B1341" s="150" t="s">
        <v>22696</v>
      </c>
      <c r="C1341" s="150" t="s">
        <v>19447</v>
      </c>
      <c r="D1341" s="150" t="s">
        <v>19449</v>
      </c>
      <c r="E1341" s="150" t="s">
        <v>19707</v>
      </c>
      <c r="F1341" s="150" t="s">
        <v>20565</v>
      </c>
      <c r="G1341" s="150" t="s">
        <v>20566</v>
      </c>
      <c r="H1341" s="150" t="s">
        <v>22065</v>
      </c>
      <c r="I1341" s="150" t="s">
        <v>22439</v>
      </c>
      <c r="J1341" s="150" t="s">
        <v>7776</v>
      </c>
      <c r="K1341" s="150" t="s">
        <v>22697</v>
      </c>
      <c r="L1341" s="150"/>
      <c r="M1341" s="150" t="str" cm="1">
        <f t="array" ref="M1341">LOOKUP(2,1/(C1341:L1341&lt;&gt;""),C1341:L1341)</f>
        <v>Gliricidia sepium Leaves and Soft Twig</v>
      </c>
      <c r="N1341" s="150"/>
      <c r="O1341" s="150"/>
      <c r="P1341" s="150"/>
      <c r="Q1341" s="150"/>
      <c r="R1341" s="150"/>
      <c r="S1341" s="150"/>
      <c r="T1341" s="150"/>
      <c r="U1341" s="150" t="s">
        <v>7776</v>
      </c>
      <c r="V1341" s="150"/>
      <c r="W1341" s="150"/>
      <c r="X1341" s="150"/>
      <c r="Y1341" s="150"/>
      <c r="Z1341" s="150"/>
      <c r="AA1341" s="150"/>
      <c r="AB1341" s="150"/>
      <c r="AC1341" s="150"/>
      <c r="AD1341" t="str">
        <f>IFERROR(IF(COUNTIF(C1341:L1341,"Feed Ingredient")&gt;0,INDEX(ani_diet!U:U,MATCH(M1341,ani_diet!E:E,0)),""),"")</f>
        <v>Gliricidia sepium Leaves and Soft Twig</v>
      </c>
      <c r="AE1341" s="129" t="str">
        <f>IF(IFERROR(IF(MATCH("Feed Ingredient", AOM[[#This Row],[L1]:[L10]],0)&gt;0, TRUE, FALSE), FALSE)=TRUE,IFERROR(VLOOKUP(M1341, ani_diet!D:D, 1, FALSE), "No Match"),FALSE)</f>
        <v>Gliricidia sepium Leaves and Soft Twig</v>
      </c>
    </row>
    <row r="1342" spans="1:31" ht="14.5" x14ac:dyDescent="0.35">
      <c r="A1342" s="150"/>
      <c r="B1342" s="150" t="s">
        <v>22698</v>
      </c>
      <c r="C1342" s="150" t="s">
        <v>19447</v>
      </c>
      <c r="D1342" s="150" t="s">
        <v>19449</v>
      </c>
      <c r="E1342" s="150" t="s">
        <v>19707</v>
      </c>
      <c r="F1342" s="150" t="s">
        <v>20565</v>
      </c>
      <c r="G1342" s="150" t="s">
        <v>20566</v>
      </c>
      <c r="H1342" s="150" t="s">
        <v>22065</v>
      </c>
      <c r="I1342" s="150" t="s">
        <v>22439</v>
      </c>
      <c r="J1342" s="150" t="s">
        <v>7776</v>
      </c>
      <c r="K1342" s="150"/>
      <c r="L1342" s="150"/>
      <c r="M1342" s="150" t="str" cm="1">
        <f t="array" ref="M1342">LOOKUP(2,1/(C1342:L1342&lt;&gt;""),C1342:L1342)</f>
        <v>Gliricidia sepium</v>
      </c>
      <c r="N1342" s="150"/>
      <c r="O1342" s="150"/>
      <c r="P1342" s="150"/>
      <c r="Q1342" s="150"/>
      <c r="R1342" s="150"/>
      <c r="S1342" s="150"/>
      <c r="T1342" s="150"/>
      <c r="U1342" s="150" t="s">
        <v>7776</v>
      </c>
      <c r="V1342" s="150"/>
      <c r="W1342" s="150"/>
      <c r="X1342" s="150"/>
      <c r="Y1342" s="150"/>
      <c r="Z1342" s="150"/>
      <c r="AA1342" s="150"/>
      <c r="AB1342" s="150"/>
      <c r="AC1342" s="150"/>
      <c r="AD1342" t="str">
        <f>IFERROR(IF(COUNTIF(C1342:L1342,"Feed Ingredient")&gt;0,INDEX(ani_diet!U:U,MATCH(M1342,ani_diet!E:E,0)),""),"")</f>
        <v/>
      </c>
      <c r="AE1342" s="129" t="str">
        <f>IF(IFERROR(IF(MATCH("Feed Ingredient", AOM[[#This Row],[L1]:[L10]],0)&gt;0, TRUE, FALSE), FALSE)=TRUE,IFERROR(VLOOKUP(M1342, ani_diet!D:D, 1, FALSE), "No Match"),FALSE)</f>
        <v>No Match</v>
      </c>
    </row>
    <row r="1343" spans="1:31" ht="14.5" x14ac:dyDescent="0.35">
      <c r="A1343" s="150" t="s">
        <v>1485</v>
      </c>
      <c r="B1343" s="150" t="s">
        <v>22699</v>
      </c>
      <c r="C1343" s="150" t="s">
        <v>19447</v>
      </c>
      <c r="D1343" s="150" t="s">
        <v>19449</v>
      </c>
      <c r="E1343" s="150" t="s">
        <v>19707</v>
      </c>
      <c r="F1343" s="150" t="s">
        <v>20565</v>
      </c>
      <c r="G1343" s="150" t="s">
        <v>20566</v>
      </c>
      <c r="H1343" s="150" t="s">
        <v>22065</v>
      </c>
      <c r="I1343" s="150" t="s">
        <v>22439</v>
      </c>
      <c r="J1343" s="150" t="s">
        <v>14403</v>
      </c>
      <c r="K1343" s="150" t="s">
        <v>28770</v>
      </c>
      <c r="L1343" s="150" t="s">
        <v>22700</v>
      </c>
      <c r="M1343" s="150" t="str" cm="1">
        <f t="array" ref="M1343">LOOKUP(2,1/(C1343:L1343&lt;&gt;""),C1343:L1343)</f>
        <v>Gmelina arborea Leaves Ground</v>
      </c>
      <c r="N1343" s="150" t="s">
        <v>22701</v>
      </c>
      <c r="O1343" s="150" t="s">
        <v>1485</v>
      </c>
      <c r="P1343" s="150" t="s">
        <v>1485</v>
      </c>
      <c r="Q1343" s="150" t="s">
        <v>1485</v>
      </c>
      <c r="R1343" s="150" t="s">
        <v>1485</v>
      </c>
      <c r="S1343" s="150" t="s">
        <v>22702</v>
      </c>
      <c r="T1343" s="150" t="s">
        <v>1485</v>
      </c>
      <c r="U1343" s="150" t="s">
        <v>14403</v>
      </c>
      <c r="V1343" s="150" t="s">
        <v>22703</v>
      </c>
      <c r="W1343" s="150" t="s">
        <v>1485</v>
      </c>
      <c r="X1343" s="150" t="s">
        <v>1485</v>
      </c>
      <c r="Y1343" s="150" t="s">
        <v>1485</v>
      </c>
      <c r="Z1343" s="150" t="s">
        <v>1485</v>
      </c>
      <c r="AA1343" s="150" t="s">
        <v>1485</v>
      </c>
      <c r="AB1343" s="150" t="s">
        <v>22704</v>
      </c>
      <c r="AC1343" s="150" t="s">
        <v>22705</v>
      </c>
      <c r="AD1343" t="str">
        <f>IFERROR(IF(COUNTIF(C1343:L1343,"Feed Ingredient")&gt;0,INDEX(ani_diet!U:U,MATCH(M1343,ani_diet!E:E,0)),""),"")</f>
        <v>Gmelina arborea Leaves</v>
      </c>
      <c r="AE1343" s="129" t="str">
        <f>IF(IFERROR(IF(MATCH("Feed Ingredient", AOM[[#This Row],[L1]:[L10]],0)&gt;0, TRUE, FALSE), FALSE)=TRUE,IFERROR(VLOOKUP(M1343, ani_diet!D:D, 1, FALSE), "No Match"),FALSE)</f>
        <v>No Match</v>
      </c>
    </row>
    <row r="1344" spans="1:31" ht="14.5" x14ac:dyDescent="0.35">
      <c r="A1344" s="150"/>
      <c r="B1344" s="150" t="s">
        <v>28771</v>
      </c>
      <c r="C1344" s="150" t="s">
        <v>19447</v>
      </c>
      <c r="D1344" s="150" t="s">
        <v>19449</v>
      </c>
      <c r="E1344" s="150" t="s">
        <v>19707</v>
      </c>
      <c r="F1344" s="150" t="s">
        <v>20565</v>
      </c>
      <c r="G1344" s="150" t="s">
        <v>20566</v>
      </c>
      <c r="H1344" s="150" t="s">
        <v>22065</v>
      </c>
      <c r="I1344" s="150" t="s">
        <v>22439</v>
      </c>
      <c r="J1344" s="150" t="s">
        <v>14403</v>
      </c>
      <c r="K1344" s="150" t="s">
        <v>28770</v>
      </c>
      <c r="L1344" s="150"/>
      <c r="M1344" s="150" t="str" cm="1">
        <f t="array" ref="M1344">LOOKUP(2,1/(C1344:L1344&lt;&gt;""),C1344:L1344)</f>
        <v>Gmelina arborea Leaves</v>
      </c>
      <c r="N1344" s="150"/>
      <c r="O1344" s="150"/>
      <c r="P1344" s="150"/>
      <c r="Q1344" s="150"/>
      <c r="R1344" s="150"/>
      <c r="S1344" s="150"/>
      <c r="T1344" s="150"/>
      <c r="U1344" s="150"/>
      <c r="V1344" s="150"/>
      <c r="W1344" s="150"/>
      <c r="X1344" s="150"/>
      <c r="Y1344" s="150"/>
      <c r="Z1344" s="150"/>
      <c r="AA1344" s="150"/>
      <c r="AB1344" s="150"/>
      <c r="AC1344" s="150"/>
      <c r="AD1344" t="str">
        <f>IFERROR(IF(COUNTIF(C1344:L1344,"Feed Ingredient")&gt;0,INDEX(ani_diet!U:U,MATCH(M1344,ani_diet!E:E,0)),""),"")</f>
        <v/>
      </c>
      <c r="AE1344" s="129" t="str">
        <f>IF(IFERROR(IF(MATCH("Feed Ingredient", AOM[[#This Row],[L1]:[L10]],0)&gt;0, TRUE, FALSE), FALSE)=TRUE,IFERROR(VLOOKUP(M1344, ani_diet!D:D, 1, FALSE), "No Match"),FALSE)</f>
        <v>Gmelina arborea Leaves</v>
      </c>
    </row>
    <row r="1345" spans="1:31" ht="14.5" x14ac:dyDescent="0.35">
      <c r="A1345" s="150"/>
      <c r="B1345" s="150" t="s">
        <v>22706</v>
      </c>
      <c r="C1345" s="150" t="s">
        <v>19447</v>
      </c>
      <c r="D1345" s="150" t="s">
        <v>19449</v>
      </c>
      <c r="E1345" s="150" t="s">
        <v>19707</v>
      </c>
      <c r="F1345" s="150" t="s">
        <v>20565</v>
      </c>
      <c r="G1345" s="150" t="s">
        <v>20566</v>
      </c>
      <c r="H1345" s="150" t="s">
        <v>22065</v>
      </c>
      <c r="I1345" s="150" t="s">
        <v>22439</v>
      </c>
      <c r="J1345" s="150" t="s">
        <v>14403</v>
      </c>
      <c r="K1345" s="150"/>
      <c r="L1345" s="150"/>
      <c r="M1345" s="150" t="str" cm="1">
        <f t="array" ref="M1345">LOOKUP(2,1/(C1345:L1345&lt;&gt;""),C1345:L1345)</f>
        <v>Gmelina arborea</v>
      </c>
      <c r="N1345" s="150"/>
      <c r="O1345" s="150"/>
      <c r="P1345" s="150"/>
      <c r="Q1345" s="150"/>
      <c r="R1345" s="150"/>
      <c r="S1345" s="150"/>
      <c r="T1345" s="150"/>
      <c r="U1345" s="150" t="s">
        <v>14403</v>
      </c>
      <c r="V1345" s="150"/>
      <c r="W1345" s="150"/>
      <c r="X1345" s="150"/>
      <c r="Y1345" s="150"/>
      <c r="Z1345" s="150"/>
      <c r="AA1345" s="150"/>
      <c r="AB1345" s="150"/>
      <c r="AC1345" s="150"/>
      <c r="AD1345" t="str">
        <f>IFERROR(IF(COUNTIF(C1345:L1345,"Feed Ingredient")&gt;0,INDEX(ani_diet!U:U,MATCH(M1345,ani_diet!E:E,0)),""),"")</f>
        <v/>
      </c>
      <c r="AE1345" s="129" t="str">
        <f>IF(IFERROR(IF(MATCH("Feed Ingredient", AOM[[#This Row],[L1]:[L10]],0)&gt;0, TRUE, FALSE), FALSE)=TRUE,IFERROR(VLOOKUP(M1345, ani_diet!D:D, 1, FALSE), "No Match"),FALSE)</f>
        <v>No Match</v>
      </c>
    </row>
    <row r="1346" spans="1:31" ht="14.5" x14ac:dyDescent="0.35">
      <c r="A1346" s="150"/>
      <c r="B1346" s="150" t="s">
        <v>22707</v>
      </c>
      <c r="C1346" s="150" t="s">
        <v>19447</v>
      </c>
      <c r="D1346" s="150" t="s">
        <v>19449</v>
      </c>
      <c r="E1346" s="150" t="s">
        <v>19707</v>
      </c>
      <c r="F1346" s="150" t="s">
        <v>20565</v>
      </c>
      <c r="G1346" s="150" t="s">
        <v>20566</v>
      </c>
      <c r="H1346" s="150" t="s">
        <v>22065</v>
      </c>
      <c r="I1346" s="150" t="s">
        <v>22439</v>
      </c>
      <c r="J1346" s="150" t="s">
        <v>22708</v>
      </c>
      <c r="K1346" s="150"/>
      <c r="L1346" s="150"/>
      <c r="M1346" s="150" t="str" cm="1">
        <f t="array" ref="M1346">LOOKUP(2,1/(C1346:L1346&lt;&gt;""),C1346:L1346)</f>
        <v>Grewia spp.</v>
      </c>
      <c r="N1346" s="150"/>
      <c r="O1346" s="150"/>
      <c r="P1346" s="150"/>
      <c r="Q1346" s="150"/>
      <c r="R1346" s="150"/>
      <c r="S1346" s="150"/>
      <c r="T1346" s="150"/>
      <c r="U1346" s="150" t="s">
        <v>22708</v>
      </c>
      <c r="V1346" s="150"/>
      <c r="W1346" s="150"/>
      <c r="X1346" s="150"/>
      <c r="Y1346" s="150"/>
      <c r="Z1346" s="150"/>
      <c r="AA1346" s="150"/>
      <c r="AB1346" s="150"/>
      <c r="AC1346" s="150"/>
      <c r="AD1346" t="str">
        <f>IFERROR(IF(COUNTIF(C1346:L1346,"Feed Ingredient")&gt;0,INDEX(ani_diet!U:U,MATCH(M1346,ani_diet!E:E,0)),""),"")</f>
        <v>Grewia spp.</v>
      </c>
      <c r="AE1346" s="129" t="str">
        <f>IF(IFERROR(IF(MATCH("Feed Ingredient", AOM[[#This Row],[L1]:[L10]],0)&gt;0, TRUE, FALSE), FALSE)=TRUE,IFERROR(VLOOKUP(M1346, ani_diet!D:D, 1, FALSE), "No Match"),FALSE)</f>
        <v>Grewia spp.</v>
      </c>
    </row>
    <row r="1347" spans="1:31" ht="14.5" x14ac:dyDescent="0.35">
      <c r="A1347" s="150"/>
      <c r="B1347" s="150" t="s">
        <v>22709</v>
      </c>
      <c r="C1347" s="150" t="s">
        <v>19447</v>
      </c>
      <c r="D1347" s="150" t="s">
        <v>19449</v>
      </c>
      <c r="E1347" s="150" t="s">
        <v>19707</v>
      </c>
      <c r="F1347" s="150" t="s">
        <v>20565</v>
      </c>
      <c r="G1347" s="150" t="s">
        <v>20566</v>
      </c>
      <c r="H1347" s="150" t="s">
        <v>22065</v>
      </c>
      <c r="I1347" s="150" t="s">
        <v>22439</v>
      </c>
      <c r="J1347" s="150" t="s">
        <v>22710</v>
      </c>
      <c r="K1347" s="150" t="s">
        <v>22711</v>
      </c>
      <c r="L1347" s="150"/>
      <c r="M1347" s="150" t="str" cm="1">
        <f t="array" ref="M1347">LOOKUP(2,1/(C1347:L1347&lt;&gt;""),C1347:L1347)</f>
        <v>Grewia similis Dried</v>
      </c>
      <c r="N1347" s="150"/>
      <c r="O1347" s="150"/>
      <c r="P1347" s="150"/>
      <c r="Q1347" s="150"/>
      <c r="R1347" s="150"/>
      <c r="S1347" s="150"/>
      <c r="T1347" s="150"/>
      <c r="U1347" s="150" t="s">
        <v>22710</v>
      </c>
      <c r="V1347" s="150"/>
      <c r="W1347" s="150"/>
      <c r="X1347" s="150"/>
      <c r="Y1347" s="150"/>
      <c r="Z1347" s="150"/>
      <c r="AA1347" s="150"/>
      <c r="AB1347" s="150"/>
      <c r="AC1347" s="150"/>
      <c r="AD1347" t="str">
        <f>IFERROR(IF(COUNTIF(C1347:L1347,"Feed Ingredient")&gt;0,INDEX(ani_diet!U:U,MATCH(M1347,ani_diet!E:E,0)),""),"")</f>
        <v>Grewia similis</v>
      </c>
      <c r="AE1347" s="129" t="str">
        <f>IF(IFERROR(IF(MATCH("Feed Ingredient", AOM[[#This Row],[L1]:[L10]],0)&gt;0, TRUE, FALSE), FALSE)=TRUE,IFERROR(VLOOKUP(M1347, ani_diet!D:D, 1, FALSE), "No Match"),FALSE)</f>
        <v>No Match</v>
      </c>
    </row>
    <row r="1348" spans="1:31" ht="14.5" x14ac:dyDescent="0.35">
      <c r="A1348" s="150"/>
      <c r="B1348" s="150" t="s">
        <v>22712</v>
      </c>
      <c r="C1348" s="150" t="s">
        <v>19447</v>
      </c>
      <c r="D1348" s="150" t="s">
        <v>19449</v>
      </c>
      <c r="E1348" s="150" t="s">
        <v>19707</v>
      </c>
      <c r="F1348" s="150" t="s">
        <v>20565</v>
      </c>
      <c r="G1348" s="150" t="s">
        <v>20566</v>
      </c>
      <c r="H1348" s="150" t="s">
        <v>22065</v>
      </c>
      <c r="I1348" s="150" t="s">
        <v>22439</v>
      </c>
      <c r="J1348" s="150" t="s">
        <v>22713</v>
      </c>
      <c r="K1348" s="150" t="s">
        <v>22714</v>
      </c>
      <c r="L1348" s="150"/>
      <c r="M1348" s="150" t="str" cm="1">
        <f t="array" ref="M1348">LOOKUP(2,1/(C1348:L1348&lt;&gt;""),C1348:L1348)</f>
        <v>Harissonia abyssinica Leaves</v>
      </c>
      <c r="N1348" s="150"/>
      <c r="O1348" s="150"/>
      <c r="P1348" s="150"/>
      <c r="Q1348" s="150"/>
      <c r="R1348" s="150"/>
      <c r="S1348" s="150"/>
      <c r="T1348" s="150"/>
      <c r="U1348" s="150" t="s">
        <v>22713</v>
      </c>
      <c r="V1348" s="150"/>
      <c r="W1348" s="150"/>
      <c r="X1348" s="150"/>
      <c r="Y1348" s="150"/>
      <c r="Z1348" s="150"/>
      <c r="AA1348" s="150"/>
      <c r="AB1348" s="150"/>
      <c r="AC1348" s="150"/>
      <c r="AD1348" t="str">
        <f>IFERROR(IF(COUNTIF(C1348:L1348,"Feed Ingredient")&gt;0,INDEX(ani_diet!U:U,MATCH(M1348,ani_diet!E:E,0)),""),"")</f>
        <v>Harissonia abyssinica Leaves</v>
      </c>
      <c r="AE1348" s="129" t="str">
        <f>IF(IFERROR(IF(MATCH("Feed Ingredient", AOM[[#This Row],[L1]:[L10]],0)&gt;0, TRUE, FALSE), FALSE)=TRUE,IFERROR(VLOOKUP(M1348, ani_diet!D:D, 1, FALSE), "No Match"),FALSE)</f>
        <v>Harissonia abyssinica Leaves</v>
      </c>
    </row>
    <row r="1349" spans="1:31" ht="14.5" x14ac:dyDescent="0.35">
      <c r="A1349" s="150"/>
      <c r="B1349" s="150" t="s">
        <v>22715</v>
      </c>
      <c r="C1349" s="150" t="s">
        <v>19447</v>
      </c>
      <c r="D1349" s="150" t="s">
        <v>19449</v>
      </c>
      <c r="E1349" s="150" t="s">
        <v>19707</v>
      </c>
      <c r="F1349" s="150" t="s">
        <v>20565</v>
      </c>
      <c r="G1349" s="150" t="s">
        <v>20566</v>
      </c>
      <c r="H1349" s="150" t="s">
        <v>22065</v>
      </c>
      <c r="I1349" s="150" t="s">
        <v>22439</v>
      </c>
      <c r="J1349" s="150" t="s">
        <v>22716</v>
      </c>
      <c r="K1349" s="150"/>
      <c r="L1349" s="150"/>
      <c r="M1349" s="150" t="str" cm="1">
        <f t="array" ref="M1349">LOOKUP(2,1/(C1349:L1349&lt;&gt;""),C1349:L1349)</f>
        <v>Hoodia gordonii</v>
      </c>
      <c r="N1349" s="150"/>
      <c r="O1349" s="150"/>
      <c r="P1349" s="150"/>
      <c r="Q1349" s="150"/>
      <c r="R1349" s="150"/>
      <c r="S1349" s="150"/>
      <c r="T1349" s="150"/>
      <c r="U1349" s="150" t="s">
        <v>22716</v>
      </c>
      <c r="V1349" s="150"/>
      <c r="W1349" s="150"/>
      <c r="X1349" s="150"/>
      <c r="Y1349" s="150"/>
      <c r="Z1349" s="150"/>
      <c r="AA1349" s="150"/>
      <c r="AB1349" s="150"/>
      <c r="AC1349" s="150"/>
      <c r="AD1349" t="str">
        <f>IFERROR(IF(COUNTIF(C1349:L1349,"Feed Ingredient")&gt;0,INDEX(ani_diet!U:U,MATCH(M1349,ani_diet!E:E,0)),""),"")</f>
        <v>Hoodia gordonii</v>
      </c>
      <c r="AE1349" s="129" t="str">
        <f>IF(IFERROR(IF(MATCH("Feed Ingredient", AOM[[#This Row],[L1]:[L10]],0)&gt;0, TRUE, FALSE), FALSE)=TRUE,IFERROR(VLOOKUP(M1349, ani_diet!D:D, 1, FALSE), "No Match"),FALSE)</f>
        <v>Hoodia gordonii</v>
      </c>
    </row>
    <row r="1350" spans="1:31" ht="14.5" x14ac:dyDescent="0.35">
      <c r="A1350" s="150"/>
      <c r="B1350" s="150" t="s">
        <v>22717</v>
      </c>
      <c r="C1350" s="150" t="s">
        <v>19447</v>
      </c>
      <c r="D1350" s="150" t="s">
        <v>19449</v>
      </c>
      <c r="E1350" s="150" t="s">
        <v>19707</v>
      </c>
      <c r="F1350" s="150" t="s">
        <v>20565</v>
      </c>
      <c r="G1350" s="150" t="s">
        <v>20566</v>
      </c>
      <c r="H1350" s="150" t="s">
        <v>22065</v>
      </c>
      <c r="I1350" s="150" t="s">
        <v>22439</v>
      </c>
      <c r="J1350" s="150" t="s">
        <v>5170</v>
      </c>
      <c r="K1350" s="150" t="s">
        <v>22718</v>
      </c>
      <c r="L1350" s="150" t="s">
        <v>22719</v>
      </c>
      <c r="M1350" s="150" t="str" cm="1">
        <f t="array" ref="M1350">LOOKUP(2,1/(C1350:L1350&lt;&gt;""),C1350:L1350)</f>
        <v>Jatropha curcas Kernel Ground</v>
      </c>
      <c r="N1350" s="150" t="s">
        <v>22720</v>
      </c>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Kernel</v>
      </c>
      <c r="AE1350" s="129" t="str">
        <f>IF(IFERROR(IF(MATCH("Feed Ingredient", AOM[[#This Row],[L1]:[L10]],0)&gt;0, TRUE, FALSE), FALSE)=TRUE,IFERROR(VLOOKUP(M1350, ani_diet!D:D, 1, FALSE), "No Match"),FALSE)</f>
        <v>No Match</v>
      </c>
    </row>
    <row r="1351" spans="1:31" ht="14.5" x14ac:dyDescent="0.35">
      <c r="A1351" s="150"/>
      <c r="B1351" s="150" t="s">
        <v>22721</v>
      </c>
      <c r="C1351" s="150" t="s">
        <v>19447</v>
      </c>
      <c r="D1351" s="150" t="s">
        <v>19449</v>
      </c>
      <c r="E1351" s="150" t="s">
        <v>19707</v>
      </c>
      <c r="F1351" s="150" t="s">
        <v>20565</v>
      </c>
      <c r="G1351" s="150" t="s">
        <v>20566</v>
      </c>
      <c r="H1351" s="150" t="s">
        <v>22065</v>
      </c>
      <c r="I1351" s="150" t="s">
        <v>22439</v>
      </c>
      <c r="J1351" s="150" t="s">
        <v>5170</v>
      </c>
      <c r="K1351" s="150" t="s">
        <v>22718</v>
      </c>
      <c r="L1351" s="150" t="s">
        <v>22722</v>
      </c>
      <c r="M1351" s="150" t="str" cm="1">
        <f t="array" ref="M1351">LOOKUP(2,1/(C1351:L1351&lt;&gt;""),C1351:L1351)</f>
        <v>Jatropha curcas Kernel Dried Ground</v>
      </c>
      <c r="N1351" s="150" t="s">
        <v>22723</v>
      </c>
      <c r="O1351" s="150"/>
      <c r="P1351" s="150"/>
      <c r="Q1351" s="150"/>
      <c r="R1351" s="150"/>
      <c r="S1351" s="150"/>
      <c r="T1351" s="150"/>
      <c r="U1351" s="150" t="s">
        <v>5170</v>
      </c>
      <c r="V1351" s="150"/>
      <c r="W1351" s="150"/>
      <c r="X1351" s="150"/>
      <c r="Y1351" s="150"/>
      <c r="Z1351" s="150"/>
      <c r="AA1351" s="150"/>
      <c r="AB1351" s="150"/>
      <c r="AC1351" s="150"/>
      <c r="AD1351" t="str">
        <f>IFERROR(IF(COUNTIF(C1351:L1351,"Feed Ingredient")&gt;0,INDEX(ani_diet!U:U,MATCH(M1351,ani_diet!E:E,0)),""),"")</f>
        <v>Jatropha curcas Kernel</v>
      </c>
      <c r="AE1351" s="129" t="str">
        <f>IF(IFERROR(IF(MATCH("Feed Ingredient", AOM[[#This Row],[L1]:[L10]],0)&gt;0, TRUE, FALSE), FALSE)=TRUE,IFERROR(VLOOKUP(M1351, ani_diet!D:D, 1, FALSE), "No Match"),FALSE)</f>
        <v>No Match</v>
      </c>
    </row>
    <row r="1352" spans="1:31" ht="14.5" x14ac:dyDescent="0.35">
      <c r="A1352" s="150"/>
      <c r="B1352" s="150" t="s">
        <v>22724</v>
      </c>
      <c r="C1352" s="150" t="s">
        <v>19447</v>
      </c>
      <c r="D1352" s="150" t="s">
        <v>19449</v>
      </c>
      <c r="E1352" s="150" t="s">
        <v>19707</v>
      </c>
      <c r="F1352" s="150" t="s">
        <v>20565</v>
      </c>
      <c r="G1352" s="150" t="s">
        <v>20566</v>
      </c>
      <c r="H1352" s="150" t="s">
        <v>22065</v>
      </c>
      <c r="I1352" s="150" t="s">
        <v>22439</v>
      </c>
      <c r="J1352" s="150" t="s">
        <v>5170</v>
      </c>
      <c r="K1352" s="150" t="s">
        <v>22718</v>
      </c>
      <c r="L1352" s="150" t="s">
        <v>22725</v>
      </c>
      <c r="M1352" s="150" t="str" cm="1">
        <f t="array" ref="M1352">LOOKUP(2,1/(C1352:L1352&lt;&gt;""),C1352:L1352)</f>
        <v>Jatropha curcas Kernel Cake Dried Ground</v>
      </c>
      <c r="N1352" s="150" t="s">
        <v>22726</v>
      </c>
      <c r="O1352" s="150"/>
      <c r="P1352" s="150"/>
      <c r="Q1352" s="150"/>
      <c r="R1352" s="150"/>
      <c r="S1352" s="150"/>
      <c r="T1352" s="150"/>
      <c r="U1352" s="150" t="s">
        <v>5170</v>
      </c>
      <c r="V1352" s="150"/>
      <c r="W1352" s="150"/>
      <c r="X1352" s="150"/>
      <c r="Y1352" s="150"/>
      <c r="Z1352" s="150"/>
      <c r="AA1352" s="150"/>
      <c r="AB1352" s="150"/>
      <c r="AC1352" s="150"/>
      <c r="AD1352" t="str">
        <f>IFERROR(IF(COUNTIF(C1352:L1352,"Feed Ingredient")&gt;0,INDEX(ani_diet!U:U,MATCH(M1352,ani_diet!E:E,0)),""),"")</f>
        <v>Jatropha curcas Kernel Cake</v>
      </c>
      <c r="AE1352" s="129" t="str">
        <f>IF(IFERROR(IF(MATCH("Feed Ingredient", AOM[[#This Row],[L1]:[L10]],0)&gt;0, TRUE, FALSE), FALSE)=TRUE,IFERROR(VLOOKUP(M1352, ani_diet!D:D, 1, FALSE), "No Match"),FALSE)</f>
        <v>No Match</v>
      </c>
    </row>
    <row r="1353" spans="1:31" ht="14.5" x14ac:dyDescent="0.35">
      <c r="A1353" s="150"/>
      <c r="B1353" s="150" t="s">
        <v>22727</v>
      </c>
      <c r="C1353" s="150" t="s">
        <v>19447</v>
      </c>
      <c r="D1353" s="150" t="s">
        <v>19449</v>
      </c>
      <c r="E1353" s="150" t="s">
        <v>19707</v>
      </c>
      <c r="F1353" s="150" t="s">
        <v>20565</v>
      </c>
      <c r="G1353" s="150" t="s">
        <v>20566</v>
      </c>
      <c r="H1353" s="150" t="s">
        <v>22065</v>
      </c>
      <c r="I1353" s="150" t="s">
        <v>22439</v>
      </c>
      <c r="J1353" s="150" t="s">
        <v>5170</v>
      </c>
      <c r="K1353" s="150" t="s">
        <v>22718</v>
      </c>
      <c r="L1353" s="150" t="s">
        <v>22728</v>
      </c>
      <c r="M1353" s="150" t="str" cm="1">
        <f t="array" ref="M1353">LOOKUP(2,1/(C1353:L1353&lt;&gt;""),C1353:L1353)</f>
        <v>Jatropha curcas Kernel Cake Ground</v>
      </c>
      <c r="N1353" s="150" t="s">
        <v>22729</v>
      </c>
      <c r="O1353" s="150"/>
      <c r="P1353" s="150"/>
      <c r="Q1353" s="150"/>
      <c r="R1353" s="150"/>
      <c r="S1353" s="150"/>
      <c r="T1353" s="150"/>
      <c r="U1353" s="150" t="s">
        <v>5170</v>
      </c>
      <c r="V1353" s="150"/>
      <c r="W1353" s="150"/>
      <c r="X1353" s="150"/>
      <c r="Y1353" s="150"/>
      <c r="Z1353" s="150"/>
      <c r="AA1353" s="150"/>
      <c r="AB1353" s="150"/>
      <c r="AC1353" s="150"/>
      <c r="AD1353" t="str">
        <f>IFERROR(IF(COUNTIF(C1353:L1353,"Feed Ingredient")&gt;0,INDEX(ani_diet!U:U,MATCH(M1353,ani_diet!E:E,0)),""),"")</f>
        <v>Jatropha curcas Kernel Cake</v>
      </c>
      <c r="AE1353" s="129" t="str">
        <f>IF(IFERROR(IF(MATCH("Feed Ingredient", AOM[[#This Row],[L1]:[L10]],0)&gt;0, TRUE, FALSE), FALSE)=TRUE,IFERROR(VLOOKUP(M1353, ani_diet!D:D, 1, FALSE), "No Match"),FALSE)</f>
        <v>No Match</v>
      </c>
    </row>
    <row r="1354" spans="1:31" ht="14.5" x14ac:dyDescent="0.35">
      <c r="A1354" s="150"/>
      <c r="B1354" s="150" t="s">
        <v>22730</v>
      </c>
      <c r="C1354" s="150" t="s">
        <v>19447</v>
      </c>
      <c r="D1354" s="150" t="s">
        <v>19449</v>
      </c>
      <c r="E1354" s="150" t="s">
        <v>19707</v>
      </c>
      <c r="F1354" s="150" t="s">
        <v>20565</v>
      </c>
      <c r="G1354" s="150" t="s">
        <v>20566</v>
      </c>
      <c r="H1354" s="150" t="s">
        <v>22065</v>
      </c>
      <c r="I1354" s="150" t="s">
        <v>22439</v>
      </c>
      <c r="J1354" s="150" t="s">
        <v>5170</v>
      </c>
      <c r="K1354" s="150" t="s">
        <v>22718</v>
      </c>
      <c r="L1354" s="150"/>
      <c r="M1354" s="150" t="str" cm="1">
        <f t="array" ref="M1354">LOOKUP(2,1/(C1354:L1354&lt;&gt;""),C1354:L1354)</f>
        <v>Jatropha curcas Kernel</v>
      </c>
      <c r="N1354" s="150"/>
      <c r="O1354" s="150"/>
      <c r="P1354" s="150"/>
      <c r="Q1354" s="150"/>
      <c r="R1354" s="150"/>
      <c r="S1354" s="150"/>
      <c r="T1354" s="150"/>
      <c r="U1354" s="150" t="s">
        <v>5170</v>
      </c>
      <c r="V1354" s="150"/>
      <c r="W1354" s="150"/>
      <c r="X1354" s="150"/>
      <c r="Y1354" s="150"/>
      <c r="Z1354" s="150"/>
      <c r="AA1354" s="150"/>
      <c r="AB1354" s="150"/>
      <c r="AC1354" s="150"/>
      <c r="AD1354" t="str">
        <f>IFERROR(IF(COUNTIF(C1354:L1354,"Feed Ingredient")&gt;0,INDEX(ani_diet!U:U,MATCH(M1354,ani_diet!E:E,0)),""),"")</f>
        <v>Jatropha curcas Kernel</v>
      </c>
      <c r="AE1354" s="129" t="str">
        <f>IF(IFERROR(IF(MATCH("Feed Ingredient", AOM[[#This Row],[L1]:[L10]],0)&gt;0, TRUE, FALSE), FALSE)=TRUE,IFERROR(VLOOKUP(M1354, ani_diet!D:D, 1, FALSE), "No Match"),FALSE)</f>
        <v>Jatropha curcas Kernel</v>
      </c>
    </row>
    <row r="1355" spans="1:31" ht="14.5" x14ac:dyDescent="0.35">
      <c r="A1355" s="150"/>
      <c r="B1355" s="150" t="s">
        <v>22731</v>
      </c>
      <c r="C1355" s="150" t="s">
        <v>19447</v>
      </c>
      <c r="D1355" s="150" t="s">
        <v>19449</v>
      </c>
      <c r="E1355" s="150" t="s">
        <v>19707</v>
      </c>
      <c r="F1355" s="150" t="s">
        <v>20565</v>
      </c>
      <c r="G1355" s="150" t="s">
        <v>20566</v>
      </c>
      <c r="H1355" s="150" t="s">
        <v>22065</v>
      </c>
      <c r="I1355" s="150" t="s">
        <v>22439</v>
      </c>
      <c r="J1355" s="150" t="s">
        <v>5170</v>
      </c>
      <c r="K1355" s="150" t="s">
        <v>22732</v>
      </c>
      <c r="L1355" s="150" t="s">
        <v>22733</v>
      </c>
      <c r="M1355" s="150" t="str" cm="1">
        <f t="array" ref="M1355">LOOKUP(2,1/(C1355:L1355&lt;&gt;""),C1355:L1355)</f>
        <v>Jatropha curcas Seed Ground</v>
      </c>
      <c r="N1355" s="150" t="s">
        <v>22734</v>
      </c>
      <c r="O1355" s="150"/>
      <c r="P1355" s="150"/>
      <c r="Q1355" s="150"/>
      <c r="R1355" s="150"/>
      <c r="S1355" s="150"/>
      <c r="T1355" s="150"/>
      <c r="U1355" s="150" t="s">
        <v>5170</v>
      </c>
      <c r="V1355" s="150"/>
      <c r="W1355" s="150"/>
      <c r="X1355" s="150"/>
      <c r="Y1355" s="150"/>
      <c r="Z1355" s="150"/>
      <c r="AA1355" s="150"/>
      <c r="AB1355" s="150"/>
      <c r="AC1355" s="150"/>
      <c r="AD1355" t="str">
        <f>IFERROR(IF(COUNTIF(C1355:L1355,"Feed Ingredient")&gt;0,INDEX(ani_diet!U:U,MATCH(M1355,ani_diet!E:E,0)),""),"")</f>
        <v/>
      </c>
      <c r="AE1355" s="129" t="str">
        <f>IF(IFERROR(IF(MATCH("Feed Ingredient", AOM[[#This Row],[L1]:[L10]],0)&gt;0, TRUE, FALSE), FALSE)=TRUE,IFERROR(VLOOKUP(M1355, ani_diet!D:D, 1, FALSE), "No Match"),FALSE)</f>
        <v>No Match</v>
      </c>
    </row>
    <row r="1356" spans="1:31" ht="14.5" x14ac:dyDescent="0.35">
      <c r="A1356" s="150"/>
      <c r="B1356" s="150" t="s">
        <v>22735</v>
      </c>
      <c r="C1356" s="150" t="s">
        <v>19447</v>
      </c>
      <c r="D1356" s="150" t="s">
        <v>19449</v>
      </c>
      <c r="E1356" s="150" t="s">
        <v>19707</v>
      </c>
      <c r="F1356" s="150" t="s">
        <v>20565</v>
      </c>
      <c r="G1356" s="150" t="s">
        <v>20566</v>
      </c>
      <c r="H1356" s="150" t="s">
        <v>22065</v>
      </c>
      <c r="I1356" s="150" t="s">
        <v>22439</v>
      </c>
      <c r="J1356" s="150" t="s">
        <v>5170</v>
      </c>
      <c r="K1356" s="150" t="s">
        <v>22732</v>
      </c>
      <c r="L1356" s="150" t="s">
        <v>22736</v>
      </c>
      <c r="M1356" s="150" t="str" cm="1">
        <f t="array" ref="M1356">LOOKUP(2,1/(C1356:L1356&lt;&gt;""),C1356:L1356)</f>
        <v>Jatropha curcas Seed De-oiled Ground</v>
      </c>
      <c r="N1356" s="150" t="s">
        <v>22737</v>
      </c>
      <c r="O1356" s="150"/>
      <c r="P1356" s="150"/>
      <c r="Q1356" s="150"/>
      <c r="R1356" s="150"/>
      <c r="S1356" s="150"/>
      <c r="T1356" s="150"/>
      <c r="U1356" s="150" t="s">
        <v>5170</v>
      </c>
      <c r="V1356" s="150"/>
      <c r="W1356" s="150"/>
      <c r="X1356" s="150"/>
      <c r="Y1356" s="150"/>
      <c r="Z1356" s="150"/>
      <c r="AA1356" s="150"/>
      <c r="AB1356" s="150"/>
      <c r="AC1356" s="150"/>
      <c r="AD1356" t="str">
        <f>IFERROR(IF(COUNTIF(C1356:L1356,"Feed Ingredient")&gt;0,INDEX(ani_diet!U:U,MATCH(M1356,ani_diet!E:E,0)),""),"")</f>
        <v>Jatropha curcas Seed</v>
      </c>
      <c r="AE1356" s="129" t="str">
        <f>IF(IFERROR(IF(MATCH("Feed Ingredient", AOM[[#This Row],[L1]:[L10]],0)&gt;0, TRUE, FALSE), FALSE)=TRUE,IFERROR(VLOOKUP(M1356, ani_diet!D:D, 1, FALSE), "No Match"),FALSE)</f>
        <v>No Match</v>
      </c>
    </row>
    <row r="1357" spans="1:31" ht="14.5" x14ac:dyDescent="0.35">
      <c r="A1357" s="150"/>
      <c r="B1357" s="150" t="s">
        <v>22738</v>
      </c>
      <c r="C1357" s="150" t="s">
        <v>19447</v>
      </c>
      <c r="D1357" s="150" t="s">
        <v>19449</v>
      </c>
      <c r="E1357" s="150" t="s">
        <v>19707</v>
      </c>
      <c r="F1357" s="150" t="s">
        <v>20565</v>
      </c>
      <c r="G1357" s="150" t="s">
        <v>20566</v>
      </c>
      <c r="H1357" s="150" t="s">
        <v>22065</v>
      </c>
      <c r="I1357" s="150" t="s">
        <v>22439</v>
      </c>
      <c r="J1357" s="150" t="s">
        <v>5170</v>
      </c>
      <c r="K1357" s="150" t="s">
        <v>22732</v>
      </c>
      <c r="L1357" s="150" t="s">
        <v>22739</v>
      </c>
      <c r="M1357" s="150" t="str" cm="1">
        <f t="array" ref="M1357">LOOKUP(2,1/(C1357:L1357&lt;&gt;""),C1357:L1357)</f>
        <v>Jatropha curcas Cake Seed Ground</v>
      </c>
      <c r="N1357" s="150" t="s">
        <v>22740</v>
      </c>
      <c r="O1357" s="150"/>
      <c r="P1357" s="150"/>
      <c r="Q1357" s="150"/>
      <c r="R1357" s="150"/>
      <c r="S1357" s="150"/>
      <c r="T1357" s="150"/>
      <c r="U1357" s="150" t="s">
        <v>5170</v>
      </c>
      <c r="V1357" s="150"/>
      <c r="W1357" s="150"/>
      <c r="X1357" s="150"/>
      <c r="Y1357" s="150"/>
      <c r="Z1357" s="150"/>
      <c r="AA1357" s="150"/>
      <c r="AB1357" s="150"/>
      <c r="AC1357" s="150"/>
      <c r="AD1357" t="str">
        <f>IFERROR(IF(COUNTIF(C1357:L1357,"Feed Ingredient")&gt;0,INDEX(ani_diet!U:U,MATCH(M1357,ani_diet!E:E,0)),""),"")</f>
        <v/>
      </c>
      <c r="AE1357" s="129" t="str">
        <f>IF(IFERROR(IF(MATCH("Feed Ingredient", AOM[[#This Row],[L1]:[L10]],0)&gt;0, TRUE, FALSE), FALSE)=TRUE,IFERROR(VLOOKUP(M1357, ani_diet!D:D, 1, FALSE), "No Match"),FALSE)</f>
        <v>No Match</v>
      </c>
    </row>
    <row r="1358" spans="1:31" ht="14.5" x14ac:dyDescent="0.35">
      <c r="A1358" s="150"/>
      <c r="B1358" s="150" t="s">
        <v>22741</v>
      </c>
      <c r="C1358" s="150" t="s">
        <v>19447</v>
      </c>
      <c r="D1358" s="150" t="s">
        <v>19449</v>
      </c>
      <c r="E1358" s="150" t="s">
        <v>19707</v>
      </c>
      <c r="F1358" s="150" t="s">
        <v>20565</v>
      </c>
      <c r="G1358" s="150" t="s">
        <v>20566</v>
      </c>
      <c r="H1358" s="150" t="s">
        <v>22065</v>
      </c>
      <c r="I1358" s="150" t="s">
        <v>22439</v>
      </c>
      <c r="J1358" s="150" t="s">
        <v>5170</v>
      </c>
      <c r="K1358" s="150" t="s">
        <v>22732</v>
      </c>
      <c r="L1358" s="150" t="s">
        <v>22742</v>
      </c>
      <c r="M1358" s="150" t="str" cm="1">
        <f t="array" ref="M1358">LOOKUP(2,1/(C1358:L1358&lt;&gt;""),C1358:L1358)</f>
        <v>Jatropha curcas Seed De-oiled Fermented Ground</v>
      </c>
      <c r="N1358" s="150" t="s">
        <v>22743</v>
      </c>
      <c r="O1358" s="150"/>
      <c r="P1358" s="150"/>
      <c r="Q1358" s="150"/>
      <c r="R1358" s="150"/>
      <c r="S1358" s="150"/>
      <c r="T1358" s="150"/>
      <c r="U1358" s="150" t="s">
        <v>5170</v>
      </c>
      <c r="V1358" s="150"/>
      <c r="W1358" s="150"/>
      <c r="X1358" s="150"/>
      <c r="Y1358" s="150"/>
      <c r="Z1358" s="150"/>
      <c r="AA1358" s="150"/>
      <c r="AB1358" s="150"/>
      <c r="AC1358" s="150"/>
      <c r="AD1358" t="str">
        <f>IFERROR(IF(COUNTIF(C1358:L1358,"Feed Ingredient")&gt;0,INDEX(ani_diet!U:U,MATCH(M1358,ani_diet!E:E,0)),""),"")</f>
        <v>Jatropha curcas Seed</v>
      </c>
      <c r="AE1358" s="129" t="str">
        <f>IF(IFERROR(IF(MATCH("Feed Ingredient", AOM[[#This Row],[L1]:[L10]],0)&gt;0, TRUE, FALSE), FALSE)=TRUE,IFERROR(VLOOKUP(M1358, ani_diet!D:D, 1, FALSE), "No Match"),FALSE)</f>
        <v>No Match</v>
      </c>
    </row>
    <row r="1359" spans="1:31" ht="14.5" x14ac:dyDescent="0.35">
      <c r="A1359" s="150"/>
      <c r="B1359" s="150" t="s">
        <v>22744</v>
      </c>
      <c r="C1359" s="150" t="s">
        <v>19447</v>
      </c>
      <c r="D1359" s="150" t="s">
        <v>19449</v>
      </c>
      <c r="E1359" s="150" t="s">
        <v>19707</v>
      </c>
      <c r="F1359" s="150" t="s">
        <v>20565</v>
      </c>
      <c r="G1359" s="150" t="s">
        <v>20566</v>
      </c>
      <c r="H1359" s="150" t="s">
        <v>22065</v>
      </c>
      <c r="I1359" s="150" t="s">
        <v>22439</v>
      </c>
      <c r="J1359" s="150" t="s">
        <v>5170</v>
      </c>
      <c r="K1359" s="150" t="s">
        <v>22732</v>
      </c>
      <c r="L1359" s="150"/>
      <c r="M1359" s="150" t="str" cm="1">
        <f t="array" ref="M1359">LOOKUP(2,1/(C1359:L1359&lt;&gt;""),C1359:L1359)</f>
        <v>Jatropha curcas Seed</v>
      </c>
      <c r="N1359" s="150"/>
      <c r="O1359" s="150"/>
      <c r="P1359" s="150"/>
      <c r="Q1359" s="150"/>
      <c r="R1359" s="150"/>
      <c r="S1359" s="150"/>
      <c r="T1359" s="150"/>
      <c r="U1359" s="150" t="s">
        <v>5170</v>
      </c>
      <c r="V1359" s="150"/>
      <c r="W1359" s="150"/>
      <c r="X1359" s="150"/>
      <c r="Y1359" s="150"/>
      <c r="Z1359" s="150"/>
      <c r="AA1359" s="150"/>
      <c r="AB1359" s="150"/>
      <c r="AC1359" s="150"/>
      <c r="AD1359" t="str">
        <f>IFERROR(IF(COUNTIF(C1359:L1359,"Feed Ingredient")&gt;0,INDEX(ani_diet!U:U,MATCH(M1359,ani_diet!E:E,0)),""),"")</f>
        <v>Jatropha curcas Seed</v>
      </c>
      <c r="AE1359" s="129" t="str">
        <f>IF(IFERROR(IF(MATCH("Feed Ingredient", AOM[[#This Row],[L1]:[L10]],0)&gt;0, TRUE, FALSE), FALSE)=TRUE,IFERROR(VLOOKUP(M1359, ani_diet!D:D, 1, FALSE), "No Match"),FALSE)</f>
        <v>Jatropha curcas Seed</v>
      </c>
    </row>
    <row r="1360" spans="1:31" ht="14.5" x14ac:dyDescent="0.35">
      <c r="A1360" s="150"/>
      <c r="B1360" s="150" t="s">
        <v>22745</v>
      </c>
      <c r="C1360" s="150" t="s">
        <v>19447</v>
      </c>
      <c r="D1360" s="150" t="s">
        <v>19449</v>
      </c>
      <c r="E1360" s="150" t="s">
        <v>19707</v>
      </c>
      <c r="F1360" s="150" t="s">
        <v>20565</v>
      </c>
      <c r="G1360" s="150" t="s">
        <v>20566</v>
      </c>
      <c r="H1360" s="150" t="s">
        <v>22065</v>
      </c>
      <c r="I1360" s="150" t="s">
        <v>22439</v>
      </c>
      <c r="J1360" s="150" t="s">
        <v>14421</v>
      </c>
      <c r="K1360" s="150" t="s">
        <v>22746</v>
      </c>
      <c r="L1360" s="150"/>
      <c r="M1360" s="150" t="str" cm="1">
        <f t="array" ref="M1360">LOOKUP(2,1/(C1360:L1360&lt;&gt;""),C1360:L1360)</f>
        <v>Khaya senegalensis Dried</v>
      </c>
      <c r="N1360" s="150" t="s">
        <v>22747</v>
      </c>
      <c r="O1360" s="150"/>
      <c r="P1360" s="150"/>
      <c r="Q1360" s="150"/>
      <c r="R1360" s="150"/>
      <c r="S1360" s="150"/>
      <c r="T1360" s="150"/>
      <c r="U1360" s="150" t="s">
        <v>14421</v>
      </c>
      <c r="V1360" s="150"/>
      <c r="W1360" s="150"/>
      <c r="X1360" s="150"/>
      <c r="Y1360" s="150"/>
      <c r="Z1360" s="150"/>
      <c r="AA1360" s="150"/>
      <c r="AB1360" s="150"/>
      <c r="AC1360" s="150"/>
      <c r="AD1360" t="str">
        <f>IFERROR(IF(COUNTIF(C1360:L1360,"Feed Ingredient")&gt;0,INDEX(ani_diet!U:U,MATCH(M1360,ani_diet!E:E,0)),""),"")</f>
        <v/>
      </c>
      <c r="AE1360" s="129" t="str">
        <f>IF(IFERROR(IF(MATCH("Feed Ingredient", AOM[[#This Row],[L1]:[L10]],0)&gt;0, TRUE, FALSE), FALSE)=TRUE,IFERROR(VLOOKUP(M1360, ani_diet!D:D, 1, FALSE), "No Match"),FALSE)</f>
        <v>No Match</v>
      </c>
    </row>
    <row r="1361" spans="1:31" ht="14.5" x14ac:dyDescent="0.35">
      <c r="A1361" s="150"/>
      <c r="B1361" s="150" t="s">
        <v>22748</v>
      </c>
      <c r="C1361" s="150" t="s">
        <v>19447</v>
      </c>
      <c r="D1361" s="150" t="s">
        <v>19449</v>
      </c>
      <c r="E1361" s="150" t="s">
        <v>19707</v>
      </c>
      <c r="F1361" s="150" t="s">
        <v>20565</v>
      </c>
      <c r="G1361" s="150" t="s">
        <v>20566</v>
      </c>
      <c r="H1361" s="150" t="s">
        <v>22065</v>
      </c>
      <c r="I1361" s="150" t="s">
        <v>22439</v>
      </c>
      <c r="J1361" s="150" t="s">
        <v>14421</v>
      </c>
      <c r="K1361" s="150"/>
      <c r="L1361" s="150"/>
      <c r="M1361" s="150" t="str" cm="1">
        <f t="array" ref="M1361">LOOKUP(2,1/(C1361:L1361&lt;&gt;""),C1361:L1361)</f>
        <v>Khaya senegalensis</v>
      </c>
      <c r="N1361" s="150"/>
      <c r="O1361" s="150"/>
      <c r="P1361" s="150"/>
      <c r="Q1361" s="150"/>
      <c r="R1361" s="150"/>
      <c r="S1361" s="150"/>
      <c r="T1361" s="150"/>
      <c r="U1361" s="150" t="s">
        <v>14421</v>
      </c>
      <c r="V1361" s="150"/>
      <c r="W1361" s="150"/>
      <c r="X1361" s="150"/>
      <c r="Y1361" s="150"/>
      <c r="Z1361" s="150"/>
      <c r="AA1361" s="150"/>
      <c r="AB1361" s="150"/>
      <c r="AC1361" s="150"/>
      <c r="AD1361" t="str">
        <f>IFERROR(IF(COUNTIF(C1361:L1361,"Feed Ingredient")&gt;0,INDEX(ani_diet!U:U,MATCH(M1361,ani_diet!E:E,0)),""),"")</f>
        <v/>
      </c>
      <c r="AE1361" s="129" t="str">
        <f>IF(IFERROR(IF(MATCH("Feed Ingredient", AOM[[#This Row],[L1]:[L10]],0)&gt;0, TRUE, FALSE), FALSE)=TRUE,IFERROR(VLOOKUP(M1361, ani_diet!D:D, 1, FALSE), "No Match"),FALSE)</f>
        <v>No Match</v>
      </c>
    </row>
    <row r="1362" spans="1:31" ht="14.5" x14ac:dyDescent="0.35">
      <c r="A1362" s="150" t="s">
        <v>1485</v>
      </c>
      <c r="B1362" s="150" t="s">
        <v>22749</v>
      </c>
      <c r="C1362" s="150" t="s">
        <v>19447</v>
      </c>
      <c r="D1362" s="150" t="s">
        <v>19449</v>
      </c>
      <c r="E1362" s="150" t="s">
        <v>19707</v>
      </c>
      <c r="F1362" s="150" t="s">
        <v>20565</v>
      </c>
      <c r="G1362" s="150" t="s">
        <v>20566</v>
      </c>
      <c r="H1362" s="150" t="s">
        <v>22065</v>
      </c>
      <c r="I1362" s="150" t="s">
        <v>22439</v>
      </c>
      <c r="J1362" s="150" t="s">
        <v>22750</v>
      </c>
      <c r="K1362" s="150" t="s">
        <v>22751</v>
      </c>
      <c r="L1362" s="150" t="s">
        <v>22752</v>
      </c>
      <c r="M1362" s="150" t="str" cm="1">
        <f t="array" ref="M1362">LOOKUP(2,1/(C1362:L1362&lt;&gt;""),C1362:L1362)</f>
        <v>Leucaena Leaves Dried</v>
      </c>
      <c r="N1362" s="150"/>
      <c r="O1362" s="150" t="s">
        <v>1485</v>
      </c>
      <c r="P1362" s="150" t="s">
        <v>1485</v>
      </c>
      <c r="Q1362" s="150" t="s">
        <v>1485</v>
      </c>
      <c r="R1362" s="150" t="s">
        <v>1485</v>
      </c>
      <c r="S1362" s="150"/>
      <c r="T1362" s="150" t="s">
        <v>1485</v>
      </c>
      <c r="U1362" s="150" t="s">
        <v>22753</v>
      </c>
      <c r="V1362" s="150"/>
      <c r="W1362" s="150" t="s">
        <v>1485</v>
      </c>
      <c r="X1362" s="150" t="s">
        <v>1485</v>
      </c>
      <c r="Y1362" s="150" t="s">
        <v>1485</v>
      </c>
      <c r="Z1362" s="150" t="s">
        <v>1485</v>
      </c>
      <c r="AA1362" s="150" t="s">
        <v>1485</v>
      </c>
      <c r="AB1362" s="150"/>
      <c r="AC1362" s="150" t="s">
        <v>4212</v>
      </c>
      <c r="AD1362" t="str">
        <f>IFERROR(IF(COUNTIF(C1362:L1362,"Feed Ingredient")&gt;0,INDEX(ani_diet!U:U,MATCH(M1362,ani_diet!E:E,0)),""),"")</f>
        <v>Leucaena sp Leaves</v>
      </c>
      <c r="AE1362" s="129" t="str">
        <f>IF(IFERROR(IF(MATCH("Feed Ingredient", AOM[[#This Row],[L1]:[L10]],0)&gt;0, TRUE, FALSE), FALSE)=TRUE,IFERROR(VLOOKUP(M1362, ani_diet!D:D, 1, FALSE), "No Match"),FALSE)</f>
        <v>No Match</v>
      </c>
    </row>
    <row r="1363" spans="1:31" ht="14.5" x14ac:dyDescent="0.35">
      <c r="A1363" s="150" t="s">
        <v>1485</v>
      </c>
      <c r="B1363" s="150" t="s">
        <v>22754</v>
      </c>
      <c r="C1363" s="150" t="s">
        <v>19447</v>
      </c>
      <c r="D1363" s="150" t="s">
        <v>19449</v>
      </c>
      <c r="E1363" s="150" t="s">
        <v>19707</v>
      </c>
      <c r="F1363" s="150" t="s">
        <v>20565</v>
      </c>
      <c r="G1363" s="150" t="s">
        <v>20566</v>
      </c>
      <c r="H1363" s="150" t="s">
        <v>22065</v>
      </c>
      <c r="I1363" s="150" t="s">
        <v>22439</v>
      </c>
      <c r="J1363" s="150" t="s">
        <v>4212</v>
      </c>
      <c r="K1363" s="150" t="s">
        <v>1485</v>
      </c>
      <c r="L1363" s="150"/>
      <c r="M1363" s="150" t="str" cm="1">
        <f t="array" ref="M1363">LOOKUP(2,1/(C1363:L1363&lt;&gt;""),C1363:L1363)</f>
        <v>Leucaena leucocephala</v>
      </c>
      <c r="N1363" s="150" t="s">
        <v>22755</v>
      </c>
      <c r="O1363" s="150" t="s">
        <v>1485</v>
      </c>
      <c r="P1363" s="150" t="s">
        <v>1485</v>
      </c>
      <c r="Q1363" s="150" t="s">
        <v>1485</v>
      </c>
      <c r="R1363" s="150" t="s">
        <v>1485</v>
      </c>
      <c r="S1363" s="150" t="s">
        <v>22756</v>
      </c>
      <c r="T1363" s="150" t="s">
        <v>1485</v>
      </c>
      <c r="U1363" s="150" t="s">
        <v>4212</v>
      </c>
      <c r="V1363" s="151" t="s">
        <v>22757</v>
      </c>
      <c r="W1363" s="150" t="s">
        <v>1485</v>
      </c>
      <c r="X1363" s="150" t="s">
        <v>1485</v>
      </c>
      <c r="Y1363" s="150" t="s">
        <v>1485</v>
      </c>
      <c r="Z1363" s="150" t="s">
        <v>1485</v>
      </c>
      <c r="AA1363" s="150" t="s">
        <v>1485</v>
      </c>
      <c r="AB1363" s="150" t="s">
        <v>22758</v>
      </c>
      <c r="AC1363" s="150" t="s">
        <v>4212</v>
      </c>
      <c r="AD1363" t="str">
        <f>IFERROR(IF(COUNTIF(C1363:L1363,"Feed Ingredient")&gt;0,INDEX(ani_diet!U:U,MATCH(M1363,ani_diet!E:E,0)),""),"")</f>
        <v>Leucaena leucocephala</v>
      </c>
      <c r="AE1363" s="129" t="str">
        <f>IF(IFERROR(IF(MATCH("Feed Ingredient", AOM[[#This Row],[L1]:[L10]],0)&gt;0, TRUE, FALSE), FALSE)=TRUE,IFERROR(VLOOKUP(M1363, ani_diet!D:D, 1, FALSE), "No Match"),FALSE)</f>
        <v>Leucaena leucocephala</v>
      </c>
    </row>
    <row r="1364" spans="1:31" ht="14.5" x14ac:dyDescent="0.35">
      <c r="A1364" s="150" t="s">
        <v>1485</v>
      </c>
      <c r="B1364" s="150" t="s">
        <v>22759</v>
      </c>
      <c r="C1364" s="150" t="s">
        <v>19447</v>
      </c>
      <c r="D1364" s="150" t="s">
        <v>19449</v>
      </c>
      <c r="E1364" s="150" t="s">
        <v>19707</v>
      </c>
      <c r="F1364" s="150" t="s">
        <v>20565</v>
      </c>
      <c r="G1364" s="150" t="s">
        <v>20566</v>
      </c>
      <c r="H1364" s="150" t="s">
        <v>22065</v>
      </c>
      <c r="I1364" s="150" t="s">
        <v>22439</v>
      </c>
      <c r="J1364" s="150" t="s">
        <v>4212</v>
      </c>
      <c r="K1364" s="150" t="s">
        <v>22760</v>
      </c>
      <c r="L1364" s="150"/>
      <c r="M1364" s="150" t="str" cm="1">
        <f t="array" ref="M1364">LOOKUP(2,1/(C1364:L1364&lt;&gt;""),C1364:L1364)</f>
        <v>Leucaena leucocephala Dried</v>
      </c>
      <c r="N1364" s="150" t="s">
        <v>22761</v>
      </c>
      <c r="O1364" s="150"/>
      <c r="P1364" s="150" t="s">
        <v>1485</v>
      </c>
      <c r="Q1364" s="150" t="s">
        <v>1485</v>
      </c>
      <c r="R1364" s="150" t="s">
        <v>1485</v>
      </c>
      <c r="S1364" s="150" t="s">
        <v>22756</v>
      </c>
      <c r="T1364" s="150" t="s">
        <v>1485</v>
      </c>
      <c r="U1364" s="150" t="s">
        <v>4212</v>
      </c>
      <c r="V1364" s="150" t="s">
        <v>22757</v>
      </c>
      <c r="W1364" s="150" t="s">
        <v>1485</v>
      </c>
      <c r="X1364" s="150" t="s">
        <v>1485</v>
      </c>
      <c r="Y1364" s="150" t="s">
        <v>1485</v>
      </c>
      <c r="Z1364" s="150" t="s">
        <v>1485</v>
      </c>
      <c r="AA1364" s="150" t="s">
        <v>1485</v>
      </c>
      <c r="AB1364" s="150" t="s">
        <v>22758</v>
      </c>
      <c r="AC1364" s="150" t="s">
        <v>4212</v>
      </c>
      <c r="AD1364" t="str">
        <f>IFERROR(IF(COUNTIF(C1364:L1364,"Feed Ingredient")&gt;0,INDEX(ani_diet!U:U,MATCH(M1364,ani_diet!E:E,0)),""),"")</f>
        <v>Leucaena leucocephala</v>
      </c>
      <c r="AE1364" s="129" t="str">
        <f>IF(IFERROR(IF(MATCH("Feed Ingredient", AOM[[#This Row],[L1]:[L10]],0)&gt;0, TRUE, FALSE), FALSE)=TRUE,IFERROR(VLOOKUP(M1364, ani_diet!D:D, 1, FALSE), "No Match"),FALSE)</f>
        <v>No Match</v>
      </c>
    </row>
    <row r="1365" spans="1:31" ht="14.5" x14ac:dyDescent="0.35">
      <c r="A1365" s="150" t="s">
        <v>1485</v>
      </c>
      <c r="B1365" s="150" t="s">
        <v>22762</v>
      </c>
      <c r="C1365" s="150" t="s">
        <v>19447</v>
      </c>
      <c r="D1365" s="150" t="s">
        <v>19449</v>
      </c>
      <c r="E1365" s="150" t="s">
        <v>19707</v>
      </c>
      <c r="F1365" s="150" t="s">
        <v>20565</v>
      </c>
      <c r="G1365" s="150" t="s">
        <v>20566</v>
      </c>
      <c r="H1365" s="150" t="s">
        <v>22065</v>
      </c>
      <c r="I1365" s="150" t="s">
        <v>22439</v>
      </c>
      <c r="J1365" s="150" t="s">
        <v>4212</v>
      </c>
      <c r="K1365" s="150" t="s">
        <v>22763</v>
      </c>
      <c r="L1365" s="150"/>
      <c r="M1365" s="150" t="str" cm="1">
        <f t="array" ref="M1365">LOOKUP(2,1/(C1365:L1365&lt;&gt;""),C1365:L1365)</f>
        <v>Leucaena leucocephala Dried Ground</v>
      </c>
      <c r="N1365" s="150" t="s">
        <v>22764</v>
      </c>
      <c r="O1365" s="150"/>
      <c r="P1365" s="150" t="s">
        <v>1485</v>
      </c>
      <c r="Q1365" s="150" t="s">
        <v>1485</v>
      </c>
      <c r="R1365" s="150" t="s">
        <v>1485</v>
      </c>
      <c r="S1365" s="150" t="s">
        <v>22756</v>
      </c>
      <c r="T1365" s="150" t="s">
        <v>1485</v>
      </c>
      <c r="U1365" s="150" t="s">
        <v>4212</v>
      </c>
      <c r="V1365" s="150" t="s">
        <v>22757</v>
      </c>
      <c r="W1365" s="150" t="s">
        <v>1485</v>
      </c>
      <c r="X1365" s="150" t="s">
        <v>1485</v>
      </c>
      <c r="Y1365" s="150" t="s">
        <v>1485</v>
      </c>
      <c r="Z1365" s="150" t="s">
        <v>1485</v>
      </c>
      <c r="AA1365" s="150" t="s">
        <v>1485</v>
      </c>
      <c r="AB1365" s="150" t="s">
        <v>22758</v>
      </c>
      <c r="AC1365" s="150" t="s">
        <v>4212</v>
      </c>
      <c r="AD1365" t="str">
        <f>IFERROR(IF(COUNTIF(C1365:L1365,"Feed Ingredient")&gt;0,INDEX(ani_diet!U:U,MATCH(M1365,ani_diet!E:E,0)),""),"")</f>
        <v>Leucaena leucocephala</v>
      </c>
      <c r="AE1365" s="129" t="str">
        <f>IF(IFERROR(IF(MATCH("Feed Ingredient", AOM[[#This Row],[L1]:[L10]],0)&gt;0, TRUE, FALSE), FALSE)=TRUE,IFERROR(VLOOKUP(M1365, ani_diet!D:D, 1, FALSE), "No Match"),FALSE)</f>
        <v>No Match</v>
      </c>
    </row>
    <row r="1366" spans="1:31" ht="14.5" x14ac:dyDescent="0.35">
      <c r="A1366" s="150"/>
      <c r="B1366" s="150" t="s">
        <v>22765</v>
      </c>
      <c r="C1366" s="150" t="s">
        <v>19447</v>
      </c>
      <c r="D1366" s="150" t="s">
        <v>19449</v>
      </c>
      <c r="E1366" s="150" t="s">
        <v>19707</v>
      </c>
      <c r="F1366" s="150" t="s">
        <v>20565</v>
      </c>
      <c r="G1366" s="150" t="s">
        <v>20566</v>
      </c>
      <c r="H1366" s="150" t="s">
        <v>22065</v>
      </c>
      <c r="I1366" s="150" t="s">
        <v>22439</v>
      </c>
      <c r="J1366" s="150" t="s">
        <v>4212</v>
      </c>
      <c r="K1366" s="150" t="s">
        <v>22766</v>
      </c>
      <c r="L1366" s="150" t="s">
        <v>22767</v>
      </c>
      <c r="M1366" s="150" t="str" cm="1">
        <f t="array" ref="M1366">LOOKUP(2,1/(C1366:L1366&lt;&gt;""),C1366:L1366)</f>
        <v>Leucaena leucocephala Leaves Dried</v>
      </c>
      <c r="N1366" s="150"/>
      <c r="O1366" s="150"/>
      <c r="P1366" s="150"/>
      <c r="Q1366" s="150"/>
      <c r="R1366" s="150"/>
      <c r="S1366" s="150"/>
      <c r="T1366" s="150"/>
      <c r="U1366" s="150" t="s">
        <v>4212</v>
      </c>
      <c r="V1366" s="150"/>
      <c r="W1366" s="150"/>
      <c r="X1366" s="150"/>
      <c r="Y1366" s="150"/>
      <c r="Z1366" s="150"/>
      <c r="AA1366" s="150"/>
      <c r="AB1366" s="150"/>
      <c r="AC1366" s="150"/>
      <c r="AD1366" t="str">
        <f>IFERROR(IF(COUNTIF(C1366:L1366,"Feed Ingredient")&gt;0,INDEX(ani_diet!U:U,MATCH(M1366,ani_diet!E:E,0)),""),"")</f>
        <v>Leucaena leucocephala Leaves</v>
      </c>
      <c r="AE1366" s="129" t="str">
        <f>IF(IFERROR(IF(MATCH("Feed Ingredient", AOM[[#This Row],[L1]:[L10]],0)&gt;0, TRUE, FALSE), FALSE)=TRUE,IFERROR(VLOOKUP(M1366, ani_diet!D:D, 1, FALSE), "No Match"),FALSE)</f>
        <v>No Match</v>
      </c>
    </row>
    <row r="1367" spans="1:31" ht="14.5" x14ac:dyDescent="0.35">
      <c r="A1367" s="150" t="s">
        <v>1485</v>
      </c>
      <c r="B1367" s="150" t="s">
        <v>22768</v>
      </c>
      <c r="C1367" s="150" t="s">
        <v>19447</v>
      </c>
      <c r="D1367" s="150" t="s">
        <v>19449</v>
      </c>
      <c r="E1367" s="150" t="s">
        <v>19707</v>
      </c>
      <c r="F1367" s="150" t="s">
        <v>20565</v>
      </c>
      <c r="G1367" s="150" t="s">
        <v>20566</v>
      </c>
      <c r="H1367" s="150" t="s">
        <v>22065</v>
      </c>
      <c r="I1367" s="150" t="s">
        <v>22439</v>
      </c>
      <c r="J1367" s="150" t="s">
        <v>4212</v>
      </c>
      <c r="K1367" s="150" t="s">
        <v>22766</v>
      </c>
      <c r="L1367" s="150" t="s">
        <v>22769</v>
      </c>
      <c r="M1367" s="150" t="str" cm="1">
        <f t="array" ref="M1367">LOOKUP(2,1/(C1367:L1367&lt;&gt;""),C1367:L1367)</f>
        <v>Leucaena leucocephala Leaves Dried Ensiled</v>
      </c>
      <c r="N1367" s="150" t="s">
        <v>22770</v>
      </c>
      <c r="O1367" s="150" t="s">
        <v>1485</v>
      </c>
      <c r="P1367" s="150" t="s">
        <v>1485</v>
      </c>
      <c r="Q1367" s="150" t="s">
        <v>1485</v>
      </c>
      <c r="R1367" s="150" t="s">
        <v>1485</v>
      </c>
      <c r="S1367" s="150" t="s">
        <v>22756</v>
      </c>
      <c r="T1367" s="150" t="s">
        <v>1485</v>
      </c>
      <c r="U1367" s="150" t="s">
        <v>4212</v>
      </c>
      <c r="V1367" s="150" t="s">
        <v>22757</v>
      </c>
      <c r="W1367" s="150" t="s">
        <v>1485</v>
      </c>
      <c r="X1367" s="150" t="s">
        <v>1485</v>
      </c>
      <c r="Y1367" s="150" t="s">
        <v>1485</v>
      </c>
      <c r="Z1367" s="150" t="s">
        <v>1485</v>
      </c>
      <c r="AA1367" s="150" t="s">
        <v>1485</v>
      </c>
      <c r="AB1367" s="150" t="s">
        <v>22758</v>
      </c>
      <c r="AC1367" s="150" t="s">
        <v>4212</v>
      </c>
      <c r="AD1367" t="str">
        <f>IFERROR(IF(COUNTIF(C1367:L1367,"Feed Ingredient")&gt;0,INDEX(ani_diet!U:U,MATCH(M1367,ani_diet!E:E,0)),""),"")</f>
        <v>Leucaena leucocephala Leaves</v>
      </c>
      <c r="AE1367" s="129" t="str">
        <f>IF(IFERROR(IF(MATCH("Feed Ingredient", AOM[[#This Row],[L1]:[L10]],0)&gt;0, TRUE, FALSE), FALSE)=TRUE,IFERROR(VLOOKUP(M1367, ani_diet!D:D, 1, FALSE), "No Match"),FALSE)</f>
        <v>No Match</v>
      </c>
    </row>
    <row r="1368" spans="1:31" ht="14.5" x14ac:dyDescent="0.35">
      <c r="A1368" s="150" t="s">
        <v>1485</v>
      </c>
      <c r="B1368" s="150" t="s">
        <v>22771</v>
      </c>
      <c r="C1368" s="150" t="s">
        <v>19447</v>
      </c>
      <c r="D1368" s="150" t="s">
        <v>19449</v>
      </c>
      <c r="E1368" s="150" t="s">
        <v>19707</v>
      </c>
      <c r="F1368" s="150" t="s">
        <v>20565</v>
      </c>
      <c r="G1368" s="150" t="s">
        <v>20566</v>
      </c>
      <c r="H1368" s="150" t="s">
        <v>22065</v>
      </c>
      <c r="I1368" s="150" t="s">
        <v>22439</v>
      </c>
      <c r="J1368" s="150" t="s">
        <v>4212</v>
      </c>
      <c r="K1368" s="150" t="s">
        <v>22766</v>
      </c>
      <c r="L1368" s="150" t="s">
        <v>22772</v>
      </c>
      <c r="M1368" s="150" t="str" cm="1">
        <f t="array" ref="M1368">LOOKUP(2,1/(C1368:L1368&lt;&gt;""),C1368:L1368)</f>
        <v>Leucaena leucocephala Leaves Ground</v>
      </c>
      <c r="N1368" s="150" t="s">
        <v>22773</v>
      </c>
      <c r="O1368" s="150" t="s">
        <v>1485</v>
      </c>
      <c r="P1368" s="150" t="s">
        <v>1485</v>
      </c>
      <c r="Q1368" s="150" t="s">
        <v>1485</v>
      </c>
      <c r="R1368" s="150" t="s">
        <v>1485</v>
      </c>
      <c r="S1368" s="150" t="s">
        <v>22756</v>
      </c>
      <c r="T1368" s="150" t="s">
        <v>1485</v>
      </c>
      <c r="U1368" s="150" t="s">
        <v>4212</v>
      </c>
      <c r="V1368" s="150" t="s">
        <v>22757</v>
      </c>
      <c r="W1368" s="150" t="s">
        <v>1485</v>
      </c>
      <c r="X1368" s="150" t="s">
        <v>1485</v>
      </c>
      <c r="Y1368" s="150" t="s">
        <v>1485</v>
      </c>
      <c r="Z1368" s="150" t="s">
        <v>1485</v>
      </c>
      <c r="AA1368" s="150" t="s">
        <v>1485</v>
      </c>
      <c r="AB1368" s="150" t="s">
        <v>22758</v>
      </c>
      <c r="AC1368" s="150" t="s">
        <v>4212</v>
      </c>
      <c r="AD1368" t="str">
        <f>IFERROR(IF(COUNTIF(C1368:L1368,"Feed Ingredient")&gt;0,INDEX(ani_diet!U:U,MATCH(M1368,ani_diet!E:E,0)),""),"")</f>
        <v>Leucaena leucocephala Leaves</v>
      </c>
      <c r="AE1368" s="129" t="str">
        <f>IF(IFERROR(IF(MATCH("Feed Ingredient", AOM[[#This Row],[L1]:[L10]],0)&gt;0, TRUE, FALSE), FALSE)=TRUE,IFERROR(VLOOKUP(M1368, ani_diet!D:D, 1, FALSE), "No Match"),FALSE)</f>
        <v>No Match</v>
      </c>
    </row>
    <row r="1369" spans="1:31" ht="14.5" x14ac:dyDescent="0.35">
      <c r="A1369" s="150" t="s">
        <v>1485</v>
      </c>
      <c r="B1369" s="150" t="s">
        <v>22774</v>
      </c>
      <c r="C1369" s="150" t="s">
        <v>19447</v>
      </c>
      <c r="D1369" s="150" t="s">
        <v>19449</v>
      </c>
      <c r="E1369" s="150" t="s">
        <v>19707</v>
      </c>
      <c r="F1369" s="150" t="s">
        <v>20565</v>
      </c>
      <c r="G1369" s="150" t="s">
        <v>20566</v>
      </c>
      <c r="H1369" s="150" t="s">
        <v>22065</v>
      </c>
      <c r="I1369" s="150" t="s">
        <v>22439</v>
      </c>
      <c r="J1369" s="150" t="s">
        <v>4212</v>
      </c>
      <c r="K1369" s="150" t="s">
        <v>22766</v>
      </c>
      <c r="L1369" s="150" t="s">
        <v>22775</v>
      </c>
      <c r="M1369" s="150" t="str" cm="1">
        <f t="array" ref="M1369">LOOKUP(2,1/(C1369:L1369&lt;&gt;""),C1369:L1369)</f>
        <v>Leucaena leucocephala Leaves Dried Ground</v>
      </c>
      <c r="N1369" s="150" t="s">
        <v>22776</v>
      </c>
      <c r="O1369" s="150" t="s">
        <v>1485</v>
      </c>
      <c r="P1369" s="150" t="s">
        <v>1485</v>
      </c>
      <c r="Q1369" s="150" t="s">
        <v>1485</v>
      </c>
      <c r="R1369" s="150" t="s">
        <v>1485</v>
      </c>
      <c r="S1369" s="150" t="s">
        <v>22756</v>
      </c>
      <c r="T1369" s="150" t="s">
        <v>1485</v>
      </c>
      <c r="U1369" s="150" t="s">
        <v>4212</v>
      </c>
      <c r="V1369" s="150" t="s">
        <v>22757</v>
      </c>
      <c r="W1369" s="150" t="s">
        <v>1485</v>
      </c>
      <c r="X1369" s="150" t="s">
        <v>1485</v>
      </c>
      <c r="Y1369" s="150" t="s">
        <v>1485</v>
      </c>
      <c r="Z1369" s="150" t="s">
        <v>1485</v>
      </c>
      <c r="AA1369" s="150" t="s">
        <v>1485</v>
      </c>
      <c r="AB1369" s="150" t="s">
        <v>22758</v>
      </c>
      <c r="AC1369" s="150" t="s">
        <v>4212</v>
      </c>
      <c r="AD1369" t="str">
        <f>IFERROR(IF(COUNTIF(C1369:L1369,"Feed Ingredient")&gt;0,INDEX(ani_diet!U:U,MATCH(M1369,ani_diet!E:E,0)),""),"")</f>
        <v>Leucaena leucocephala Leaves</v>
      </c>
      <c r="AE1369" s="129" t="str">
        <f>IF(IFERROR(IF(MATCH("Feed Ingredient", AOM[[#This Row],[L1]:[L10]],0)&gt;0, TRUE, FALSE), FALSE)=TRUE,IFERROR(VLOOKUP(M1369, ani_diet!D:D, 1, FALSE), "No Match"),FALSE)</f>
        <v>No Match</v>
      </c>
    </row>
    <row r="1370" spans="1:31" ht="14.5" x14ac:dyDescent="0.35">
      <c r="A1370" s="150"/>
      <c r="B1370" s="150" t="s">
        <v>22777</v>
      </c>
      <c r="C1370" s="150" t="s">
        <v>19447</v>
      </c>
      <c r="D1370" s="150" t="s">
        <v>19449</v>
      </c>
      <c r="E1370" s="150" t="s">
        <v>19707</v>
      </c>
      <c r="F1370" s="150" t="s">
        <v>20565</v>
      </c>
      <c r="G1370" s="150" t="s">
        <v>20566</v>
      </c>
      <c r="H1370" s="150" t="s">
        <v>22065</v>
      </c>
      <c r="I1370" s="150" t="s">
        <v>22439</v>
      </c>
      <c r="J1370" s="150" t="s">
        <v>4212</v>
      </c>
      <c r="K1370" s="150" t="s">
        <v>22766</v>
      </c>
      <c r="L1370" s="150"/>
      <c r="M1370" s="150" t="str" cm="1">
        <f t="array" ref="M1370">LOOKUP(2,1/(C1370:L1370&lt;&gt;""),C1370:L1370)</f>
        <v>Leucaena leucocephala Leaves</v>
      </c>
      <c r="N1370" s="150"/>
      <c r="O1370" s="150"/>
      <c r="P1370" s="150"/>
      <c r="Q1370" s="150"/>
      <c r="R1370" s="150"/>
      <c r="S1370" s="150"/>
      <c r="T1370" s="150"/>
      <c r="U1370" s="150" t="s">
        <v>4212</v>
      </c>
      <c r="V1370" s="150"/>
      <c r="W1370" s="150"/>
      <c r="X1370" s="150"/>
      <c r="Y1370" s="150"/>
      <c r="Z1370" s="150"/>
      <c r="AA1370" s="150"/>
      <c r="AB1370" s="150"/>
      <c r="AC1370" s="150"/>
      <c r="AD1370" t="str">
        <f>IFERROR(IF(COUNTIF(C1370:L1370,"Feed Ingredient")&gt;0,INDEX(ani_diet!U:U,MATCH(M1370,ani_diet!E:E,0)),""),"")</f>
        <v>Leucaena leucocephala Leaves</v>
      </c>
      <c r="AE1370" s="129" t="str">
        <f>IF(IFERROR(IF(MATCH("Feed Ingredient", AOM[[#This Row],[L1]:[L10]],0)&gt;0, TRUE, FALSE), FALSE)=TRUE,IFERROR(VLOOKUP(M1370, ani_diet!D:D, 1, FALSE), "No Match"),FALSE)</f>
        <v>Leucaena leucocephala Leaves</v>
      </c>
    </row>
    <row r="1371" spans="1:31" ht="14.5" x14ac:dyDescent="0.35">
      <c r="A1371" s="150" t="s">
        <v>1485</v>
      </c>
      <c r="B1371" s="150" t="s">
        <v>22778</v>
      </c>
      <c r="C1371" s="150" t="s">
        <v>19447</v>
      </c>
      <c r="D1371" s="150" t="s">
        <v>19449</v>
      </c>
      <c r="E1371" s="150" t="s">
        <v>19707</v>
      </c>
      <c r="F1371" s="150" t="s">
        <v>20565</v>
      </c>
      <c r="G1371" s="150" t="s">
        <v>20566</v>
      </c>
      <c r="H1371" s="150" t="s">
        <v>22065</v>
      </c>
      <c r="I1371" s="150" t="s">
        <v>22439</v>
      </c>
      <c r="J1371" s="150" t="s">
        <v>4212</v>
      </c>
      <c r="K1371" s="150" t="s">
        <v>22779</v>
      </c>
      <c r="L1371" s="150"/>
      <c r="M1371" s="150" t="str" cm="1">
        <f t="array" ref="M1371">LOOKUP(2,1/(C1371:L1371&lt;&gt;""),C1371:L1371)</f>
        <v>Leucaena leucocephala Wilted</v>
      </c>
      <c r="N1371" s="150" t="s">
        <v>22780</v>
      </c>
      <c r="O1371" s="150" t="s">
        <v>1485</v>
      </c>
      <c r="P1371" s="150" t="s">
        <v>1485</v>
      </c>
      <c r="Q1371" s="150" t="s">
        <v>1485</v>
      </c>
      <c r="R1371" s="150" t="s">
        <v>1485</v>
      </c>
      <c r="S1371" s="150" t="s">
        <v>22756</v>
      </c>
      <c r="T1371" s="150" t="s">
        <v>1485</v>
      </c>
      <c r="U1371" s="150" t="s">
        <v>4212</v>
      </c>
      <c r="V1371" s="150" t="s">
        <v>22757</v>
      </c>
      <c r="W1371" s="150" t="s">
        <v>1485</v>
      </c>
      <c r="X1371" s="150" t="s">
        <v>1485</v>
      </c>
      <c r="Y1371" s="150" t="s">
        <v>1485</v>
      </c>
      <c r="Z1371" s="150" t="s">
        <v>1485</v>
      </c>
      <c r="AA1371" s="150" t="s">
        <v>1485</v>
      </c>
      <c r="AB1371" s="150" t="s">
        <v>22758</v>
      </c>
      <c r="AC1371" s="150" t="s">
        <v>4212</v>
      </c>
      <c r="AD1371" t="str">
        <f>IFERROR(IF(COUNTIF(C1371:L1371,"Feed Ingredient")&gt;0,INDEX(ani_diet!U:U,MATCH(M1371,ani_diet!E:E,0)),""),"")</f>
        <v>Leucaena leucocephala</v>
      </c>
      <c r="AE1371" s="129" t="str">
        <f>IF(IFERROR(IF(MATCH("Feed Ingredient", AOM[[#This Row],[L1]:[L10]],0)&gt;0, TRUE, FALSE), FALSE)=TRUE,IFERROR(VLOOKUP(M1371, ani_diet!D:D, 1, FALSE), "No Match"),FALSE)</f>
        <v>No Match</v>
      </c>
    </row>
    <row r="1372" spans="1:31" ht="14.5" x14ac:dyDescent="0.35">
      <c r="A1372" s="150" t="s">
        <v>1485</v>
      </c>
      <c r="B1372" s="150" t="s">
        <v>22781</v>
      </c>
      <c r="C1372" s="150" t="s">
        <v>19447</v>
      </c>
      <c r="D1372" s="150" t="s">
        <v>19449</v>
      </c>
      <c r="E1372" s="150" t="s">
        <v>19707</v>
      </c>
      <c r="F1372" s="150" t="s">
        <v>20565</v>
      </c>
      <c r="G1372" s="150" t="s">
        <v>20566</v>
      </c>
      <c r="H1372" s="150" t="s">
        <v>22065</v>
      </c>
      <c r="I1372" s="150" t="s">
        <v>22439</v>
      </c>
      <c r="J1372" s="150" t="s">
        <v>13787</v>
      </c>
      <c r="K1372" s="150" t="s">
        <v>1485</v>
      </c>
      <c r="L1372" s="150"/>
      <c r="M1372" s="150" t="str" cm="1">
        <f t="array" ref="M1372">LOOKUP(2,1/(C1372:L1372&lt;&gt;""),C1372:L1372)</f>
        <v>Leucaena pallida</v>
      </c>
      <c r="N1372" s="150"/>
      <c r="O1372" s="150" t="s">
        <v>1485</v>
      </c>
      <c r="P1372" s="150" t="s">
        <v>1485</v>
      </c>
      <c r="Q1372" s="150" t="s">
        <v>1485</v>
      </c>
      <c r="R1372" s="150" t="s">
        <v>1485</v>
      </c>
      <c r="S1372" s="150" t="s">
        <v>22756</v>
      </c>
      <c r="T1372" s="150" t="s">
        <v>1485</v>
      </c>
      <c r="U1372" s="150" t="s">
        <v>13787</v>
      </c>
      <c r="V1372" s="150" t="s">
        <v>22757</v>
      </c>
      <c r="W1372" s="150" t="s">
        <v>1485</v>
      </c>
      <c r="X1372" s="150" t="s">
        <v>1485</v>
      </c>
      <c r="Y1372" s="150" t="s">
        <v>1485</v>
      </c>
      <c r="Z1372" s="150" t="s">
        <v>1485</v>
      </c>
      <c r="AA1372" s="150" t="s">
        <v>1485</v>
      </c>
      <c r="AB1372" s="150" t="s">
        <v>22758</v>
      </c>
      <c r="AC1372" s="150" t="s">
        <v>4212</v>
      </c>
      <c r="AD1372" t="str">
        <f>IFERROR(IF(COUNTIF(C1372:L1372,"Feed Ingredient")&gt;0,INDEX(ani_diet!U:U,MATCH(M1372,ani_diet!E:E,0)),""),"")</f>
        <v>Leucaena pallida</v>
      </c>
      <c r="AE1372" s="129" t="str">
        <f>IF(IFERROR(IF(MATCH("Feed Ingredient", AOM[[#This Row],[L1]:[L10]],0)&gt;0, TRUE, FALSE), FALSE)=TRUE,IFERROR(VLOOKUP(M1372, ani_diet!D:D, 1, FALSE), "No Match"),FALSE)</f>
        <v>Leucaena pallida</v>
      </c>
    </row>
    <row r="1373" spans="1:31" ht="14.5" x14ac:dyDescent="0.35">
      <c r="A1373" s="150"/>
      <c r="B1373" s="150" t="s">
        <v>22782</v>
      </c>
      <c r="C1373" s="150" t="s">
        <v>19447</v>
      </c>
      <c r="D1373" s="150" t="s">
        <v>19449</v>
      </c>
      <c r="E1373" s="150" t="s">
        <v>19707</v>
      </c>
      <c r="F1373" s="150" t="s">
        <v>20565</v>
      </c>
      <c r="G1373" s="150" t="s">
        <v>20566</v>
      </c>
      <c r="H1373" s="150" t="s">
        <v>22065</v>
      </c>
      <c r="I1373" s="150" t="s">
        <v>22439</v>
      </c>
      <c r="J1373" s="150" t="s">
        <v>13787</v>
      </c>
      <c r="K1373" s="150" t="s">
        <v>22783</v>
      </c>
      <c r="L1373" s="150"/>
      <c r="M1373" s="150" t="str" cm="1">
        <f t="array" ref="M1373">LOOKUP(2,1/(C1373:L1373&lt;&gt;""),C1373:L1373)</f>
        <v>Leucaena pallida Dried</v>
      </c>
      <c r="N1373" s="150"/>
      <c r="O1373" s="150"/>
      <c r="P1373" s="150"/>
      <c r="Q1373" s="150"/>
      <c r="R1373" s="150"/>
      <c r="S1373" s="150"/>
      <c r="T1373" s="150"/>
      <c r="U1373" s="150" t="s">
        <v>22784</v>
      </c>
      <c r="V1373" s="150"/>
      <c r="W1373" s="150"/>
      <c r="X1373" s="150"/>
      <c r="Y1373" s="150"/>
      <c r="Z1373" s="150"/>
      <c r="AA1373" s="150"/>
      <c r="AB1373" s="150"/>
      <c r="AC1373" s="150"/>
      <c r="AD1373" t="str">
        <f>IFERROR(IF(COUNTIF(C1373:L1373,"Feed Ingredient")&gt;0,INDEX(ani_diet!U:U,MATCH(M1373,ani_diet!E:E,0)),""),"")</f>
        <v>Leucaena padilla</v>
      </c>
      <c r="AE1373" s="129" t="str">
        <f>IF(IFERROR(IF(MATCH("Feed Ingredient", AOM[[#This Row],[L1]:[L10]],0)&gt;0, TRUE, FALSE), FALSE)=TRUE,IFERROR(VLOOKUP(M1373, ani_diet!D:D, 1, FALSE), "No Match"),FALSE)</f>
        <v>No Match</v>
      </c>
    </row>
    <row r="1374" spans="1:31" ht="14.5" x14ac:dyDescent="0.35">
      <c r="A1374" s="150" t="s">
        <v>1485</v>
      </c>
      <c r="B1374" s="150" t="s">
        <v>22785</v>
      </c>
      <c r="C1374" s="150" t="s">
        <v>19447</v>
      </c>
      <c r="D1374" s="150" t="s">
        <v>19449</v>
      </c>
      <c r="E1374" s="150" t="s">
        <v>19707</v>
      </c>
      <c r="F1374" s="150" t="s">
        <v>20565</v>
      </c>
      <c r="G1374" s="150" t="s">
        <v>20566</v>
      </c>
      <c r="H1374" s="150" t="s">
        <v>22065</v>
      </c>
      <c r="I1374" s="150" t="s">
        <v>22439</v>
      </c>
      <c r="J1374" s="150" t="s">
        <v>13787</v>
      </c>
      <c r="K1374" s="150" t="s">
        <v>22786</v>
      </c>
      <c r="L1374" s="150" t="s">
        <v>22787</v>
      </c>
      <c r="M1374" s="150" t="str" cm="1">
        <f t="array" ref="M1374">LOOKUP(2,1/(C1374:L1374&lt;&gt;""),C1374:L1374)</f>
        <v>Leucaena pallida Leaves Dried</v>
      </c>
      <c r="N1374" s="150"/>
      <c r="O1374" s="150" t="s">
        <v>1485</v>
      </c>
      <c r="P1374" s="150" t="s">
        <v>1485</v>
      </c>
      <c r="Q1374" s="150" t="s">
        <v>1485</v>
      </c>
      <c r="R1374" s="150" t="s">
        <v>1485</v>
      </c>
      <c r="S1374" s="150" t="s">
        <v>22756</v>
      </c>
      <c r="T1374" s="150" t="s">
        <v>1485</v>
      </c>
      <c r="U1374" s="150" t="s">
        <v>13787</v>
      </c>
      <c r="V1374" s="150" t="s">
        <v>22757</v>
      </c>
      <c r="W1374" s="150" t="s">
        <v>1485</v>
      </c>
      <c r="X1374" s="150" t="s">
        <v>1485</v>
      </c>
      <c r="Y1374" s="150" t="s">
        <v>1485</v>
      </c>
      <c r="Z1374" s="150" t="s">
        <v>1485</v>
      </c>
      <c r="AA1374" s="150" t="s">
        <v>1485</v>
      </c>
      <c r="AB1374" s="150" t="s">
        <v>22758</v>
      </c>
      <c r="AC1374" s="150" t="s">
        <v>4212</v>
      </c>
      <c r="AD1374" t="str">
        <f>IFERROR(IF(COUNTIF(C1374:L1374,"Feed Ingredient")&gt;0,INDEX(ani_diet!U:U,MATCH(M1374,ani_diet!E:E,0)),""),"")</f>
        <v>Leucaena pallida Leaves</v>
      </c>
      <c r="AE1374" s="129" t="str">
        <f>IF(IFERROR(IF(MATCH("Feed Ingredient", AOM[[#This Row],[L1]:[L10]],0)&gt;0, TRUE, FALSE), FALSE)=TRUE,IFERROR(VLOOKUP(M1374, ani_diet!D:D, 1, FALSE), "No Match"),FALSE)</f>
        <v>No Match</v>
      </c>
    </row>
    <row r="1375" spans="1:31" ht="14.5" x14ac:dyDescent="0.35">
      <c r="A1375" s="150"/>
      <c r="B1375" s="150" t="s">
        <v>22788</v>
      </c>
      <c r="C1375" s="150" t="s">
        <v>19447</v>
      </c>
      <c r="D1375" s="150" t="s">
        <v>19449</v>
      </c>
      <c r="E1375" s="150" t="s">
        <v>19707</v>
      </c>
      <c r="F1375" s="150" t="s">
        <v>20565</v>
      </c>
      <c r="G1375" s="150" t="s">
        <v>20566</v>
      </c>
      <c r="H1375" s="150" t="s">
        <v>22065</v>
      </c>
      <c r="I1375" s="150" t="s">
        <v>22439</v>
      </c>
      <c r="J1375" s="150" t="s">
        <v>13787</v>
      </c>
      <c r="K1375" s="150" t="s">
        <v>22786</v>
      </c>
      <c r="L1375" s="150"/>
      <c r="M1375" s="150" t="str" cm="1">
        <f t="array" ref="M1375">LOOKUP(2,1/(C1375:L1375&lt;&gt;""),C1375:L1375)</f>
        <v>Leucaena pallida Leaves</v>
      </c>
      <c r="N1375" s="150"/>
      <c r="O1375" s="150"/>
      <c r="P1375" s="150"/>
      <c r="Q1375" s="150"/>
      <c r="R1375" s="150"/>
      <c r="S1375" s="150"/>
      <c r="T1375" s="150"/>
      <c r="U1375" s="150" t="s">
        <v>22784</v>
      </c>
      <c r="V1375" s="150"/>
      <c r="W1375" s="150"/>
      <c r="X1375" s="150"/>
      <c r="Y1375" s="150"/>
      <c r="Z1375" s="150"/>
      <c r="AA1375" s="150"/>
      <c r="AB1375" s="150"/>
      <c r="AC1375" s="150"/>
      <c r="AD1375" t="str">
        <f>IFERROR(IF(COUNTIF(C1375:L1375,"Feed Ingredient")&gt;0,INDEX(ani_diet!U:U,MATCH(M1375,ani_diet!E:E,0)),""),"")</f>
        <v/>
      </c>
      <c r="AE1375" s="129" t="str">
        <f>IF(IFERROR(IF(MATCH("Feed Ingredient", AOM[[#This Row],[L1]:[L10]],0)&gt;0, TRUE, FALSE), FALSE)=TRUE,IFERROR(VLOOKUP(M1375, ani_diet!D:D, 1, FALSE), "No Match"),FALSE)</f>
        <v>Leucaena pallida Leaves</v>
      </c>
    </row>
    <row r="1376" spans="1:31" ht="14.5" x14ac:dyDescent="0.35">
      <c r="A1376" s="150"/>
      <c r="B1376" s="150" t="s">
        <v>22789</v>
      </c>
      <c r="C1376" s="150" t="s">
        <v>19447</v>
      </c>
      <c r="D1376" s="150" t="s">
        <v>19449</v>
      </c>
      <c r="E1376" s="150" t="s">
        <v>19707</v>
      </c>
      <c r="F1376" s="150" t="s">
        <v>20565</v>
      </c>
      <c r="G1376" s="150" t="s">
        <v>20566</v>
      </c>
      <c r="H1376" s="150" t="s">
        <v>22065</v>
      </c>
      <c r="I1376" s="150" t="s">
        <v>22439</v>
      </c>
      <c r="J1376" s="150" t="s">
        <v>3676</v>
      </c>
      <c r="K1376" s="150" t="s">
        <v>22790</v>
      </c>
      <c r="L1376" s="150"/>
      <c r="M1376" s="150" t="str" cm="1">
        <f t="array" ref="M1376">LOOKUP(2,1/(C1376:L1376&lt;&gt;""),C1376:L1376)</f>
        <v>Moringa oleifera Dried</v>
      </c>
      <c r="N1376" s="150"/>
      <c r="O1376" s="150"/>
      <c r="P1376" s="150"/>
      <c r="Q1376" s="150"/>
      <c r="R1376" s="150"/>
      <c r="S1376" s="150"/>
      <c r="T1376" s="150"/>
      <c r="U1376" s="150" t="s">
        <v>3676</v>
      </c>
      <c r="V1376" s="150"/>
      <c r="W1376" s="150"/>
      <c r="X1376" s="150"/>
      <c r="Y1376" s="150"/>
      <c r="Z1376" s="150"/>
      <c r="AA1376" s="150"/>
      <c r="AB1376" s="150"/>
      <c r="AC1376" s="150"/>
      <c r="AD1376" t="str">
        <f>IFERROR(IF(COUNTIF(C1376:L1376,"Feed Ingredient")&gt;0,INDEX(ani_diet!U:U,MATCH(M1376,ani_diet!E:E,0)),""),"")</f>
        <v>Moringa oleifera</v>
      </c>
      <c r="AE1376" s="129" t="str">
        <f>IF(IFERROR(IF(MATCH("Feed Ingredient", AOM[[#This Row],[L1]:[L10]],0)&gt;0, TRUE, FALSE), FALSE)=TRUE,IFERROR(VLOOKUP(M1376, ani_diet!D:D, 1, FALSE), "No Match"),FALSE)</f>
        <v>No Match</v>
      </c>
    </row>
    <row r="1377" spans="1:31" ht="14.5" x14ac:dyDescent="0.35">
      <c r="A1377" s="150"/>
      <c r="B1377" s="150" t="s">
        <v>22791</v>
      </c>
      <c r="C1377" s="150" t="s">
        <v>19447</v>
      </c>
      <c r="D1377" s="150" t="s">
        <v>19449</v>
      </c>
      <c r="E1377" s="150" t="s">
        <v>19707</v>
      </c>
      <c r="F1377" s="150" t="s">
        <v>20565</v>
      </c>
      <c r="G1377" s="150" t="s">
        <v>20566</v>
      </c>
      <c r="H1377" s="150" t="s">
        <v>22065</v>
      </c>
      <c r="I1377" s="150" t="s">
        <v>22439</v>
      </c>
      <c r="J1377" s="150" t="s">
        <v>3676</v>
      </c>
      <c r="K1377" s="150" t="s">
        <v>22792</v>
      </c>
      <c r="L1377" s="150"/>
      <c r="M1377" s="150" t="str" cm="1">
        <f t="array" ref="M1377">LOOKUP(2,1/(C1377:L1377&lt;&gt;""),C1377:L1377)</f>
        <v>Moringa oleifera Ensiled</v>
      </c>
      <c r="N1377" s="150" t="s">
        <v>22793</v>
      </c>
      <c r="O1377" s="150"/>
      <c r="P1377" s="150"/>
      <c r="Q1377" s="150"/>
      <c r="R1377" s="150"/>
      <c r="S1377" s="150"/>
      <c r="T1377" s="150"/>
      <c r="U1377" s="150" t="s">
        <v>3676</v>
      </c>
      <c r="V1377" s="150"/>
      <c r="W1377" s="150"/>
      <c r="X1377" s="150"/>
      <c r="Y1377" s="150"/>
      <c r="Z1377" s="150"/>
      <c r="AA1377" s="150"/>
      <c r="AB1377" s="150"/>
      <c r="AC1377" s="150"/>
      <c r="AD1377" t="str">
        <f>IFERROR(IF(COUNTIF(C1377:L1377,"Feed Ingredient")&gt;0,INDEX(ani_diet!U:U,MATCH(M1377,ani_diet!E:E,0)),""),"")</f>
        <v>Moringa oleifera</v>
      </c>
      <c r="AE1377" s="129" t="str">
        <f>IF(IFERROR(IF(MATCH("Feed Ingredient", AOM[[#This Row],[L1]:[L10]],0)&gt;0, TRUE, FALSE), FALSE)=TRUE,IFERROR(VLOOKUP(M1377, ani_diet!D:D, 1, FALSE), "No Match"),FALSE)</f>
        <v>No Match</v>
      </c>
    </row>
    <row r="1378" spans="1:31" ht="14.5" x14ac:dyDescent="0.35">
      <c r="A1378" s="150"/>
      <c r="B1378" s="150" t="s">
        <v>22794</v>
      </c>
      <c r="C1378" s="150" t="s">
        <v>19447</v>
      </c>
      <c r="D1378" s="150" t="s">
        <v>19449</v>
      </c>
      <c r="E1378" s="150" t="s">
        <v>19707</v>
      </c>
      <c r="F1378" s="150" t="s">
        <v>20565</v>
      </c>
      <c r="G1378" s="150" t="s">
        <v>20566</v>
      </c>
      <c r="H1378" s="150" t="s">
        <v>22065</v>
      </c>
      <c r="I1378" s="150" t="s">
        <v>22439</v>
      </c>
      <c r="J1378" s="150" t="s">
        <v>3676</v>
      </c>
      <c r="K1378" s="150" t="s">
        <v>22795</v>
      </c>
      <c r="L1378" s="150"/>
      <c r="M1378" s="150" t="str" cm="1">
        <f t="array" ref="M1378">LOOKUP(2,1/(C1378:L1378&lt;&gt;""),C1378:L1378)</f>
        <v>Moringa oleifera Dried Ground</v>
      </c>
      <c r="N1378" s="150" t="s">
        <v>22796</v>
      </c>
      <c r="O1378" s="150"/>
      <c r="P1378" s="150"/>
      <c r="Q1378" s="150"/>
      <c r="R1378" s="150"/>
      <c r="S1378" s="150"/>
      <c r="T1378" s="150"/>
      <c r="U1378" s="150" t="s">
        <v>3676</v>
      </c>
      <c r="V1378" s="150"/>
      <c r="W1378" s="150"/>
      <c r="X1378" s="150"/>
      <c r="Y1378" s="150"/>
      <c r="Z1378" s="150"/>
      <c r="AA1378" s="150"/>
      <c r="AB1378" s="150"/>
      <c r="AC1378" s="150"/>
      <c r="AD1378" t="str">
        <f>IFERROR(IF(COUNTIF(C1378:L1378,"Feed Ingredient")&gt;0,INDEX(ani_diet!U:U,MATCH(M1378,ani_diet!E:E,0)),""),"")</f>
        <v>Moringa oleifera</v>
      </c>
      <c r="AE1378" s="129" t="str">
        <f>IF(IFERROR(IF(MATCH("Feed Ingredient", AOM[[#This Row],[L1]:[L10]],0)&gt;0, TRUE, FALSE), FALSE)=TRUE,IFERROR(VLOOKUP(M1378, ani_diet!D:D, 1, FALSE), "No Match"),FALSE)</f>
        <v>No Match</v>
      </c>
    </row>
    <row r="1379" spans="1:31" ht="14.5" x14ac:dyDescent="0.35">
      <c r="A1379" s="150" t="s">
        <v>1485</v>
      </c>
      <c r="B1379" s="150" t="s">
        <v>22797</v>
      </c>
      <c r="C1379" s="150" t="s">
        <v>19447</v>
      </c>
      <c r="D1379" s="150" t="s">
        <v>19449</v>
      </c>
      <c r="E1379" s="150" t="s">
        <v>19707</v>
      </c>
      <c r="F1379" s="150" t="s">
        <v>20565</v>
      </c>
      <c r="G1379" s="150" t="s">
        <v>20566</v>
      </c>
      <c r="H1379" s="150" t="s">
        <v>22065</v>
      </c>
      <c r="I1379" s="150" t="s">
        <v>22439</v>
      </c>
      <c r="J1379" s="150" t="s">
        <v>3676</v>
      </c>
      <c r="K1379" s="150" t="s">
        <v>22798</v>
      </c>
      <c r="L1379" s="150" t="s">
        <v>22799</v>
      </c>
      <c r="M1379" s="150" t="str" cm="1">
        <f t="array" ref="M1379">LOOKUP(2,1/(C1379:L1379&lt;&gt;""),C1379:L1379)</f>
        <v>Moringa oleifera Leaves Dried Ground</v>
      </c>
      <c r="N1379" s="150" t="s">
        <v>22800</v>
      </c>
      <c r="O1379" s="155"/>
      <c r="P1379" s="150" t="s">
        <v>1485</v>
      </c>
      <c r="Q1379" s="150" t="s">
        <v>1485</v>
      </c>
      <c r="R1379" s="150" t="s">
        <v>1485</v>
      </c>
      <c r="S1379" s="150" t="s">
        <v>22801</v>
      </c>
      <c r="T1379" s="150" t="s">
        <v>1485</v>
      </c>
      <c r="U1379" s="150" t="s">
        <v>3676</v>
      </c>
      <c r="V1379" s="150" t="s">
        <v>22802</v>
      </c>
      <c r="W1379" s="150" t="s">
        <v>1485</v>
      </c>
      <c r="X1379" s="150" t="s">
        <v>1485</v>
      </c>
      <c r="Y1379" s="150" t="s">
        <v>1485</v>
      </c>
      <c r="Z1379" s="150" t="s">
        <v>1485</v>
      </c>
      <c r="AA1379" s="150" t="s">
        <v>1485</v>
      </c>
      <c r="AB1379" s="150" t="s">
        <v>22803</v>
      </c>
      <c r="AC1379" s="150" t="s">
        <v>22804</v>
      </c>
      <c r="AD1379" t="str">
        <f>IFERROR(IF(COUNTIF(C1379:L1379,"Feed Ingredient")&gt;0,INDEX(ani_diet!U:U,MATCH(M1379,ani_diet!E:E,0)),""),"")</f>
        <v>Moringa oleifera Leaves</v>
      </c>
      <c r="AE1379" s="129" t="str">
        <f>IF(IFERROR(IF(MATCH("Feed Ingredient", AOM[[#This Row],[L1]:[L10]],0)&gt;0, TRUE, FALSE), FALSE)=TRUE,IFERROR(VLOOKUP(M1379, ani_diet!D:D, 1, FALSE), "No Match"),FALSE)</f>
        <v>No Match</v>
      </c>
    </row>
    <row r="1380" spans="1:31" ht="14.5" x14ac:dyDescent="0.35">
      <c r="A1380" s="150" t="s">
        <v>1485</v>
      </c>
      <c r="B1380" s="150" t="s">
        <v>22805</v>
      </c>
      <c r="C1380" s="150" t="s">
        <v>19447</v>
      </c>
      <c r="D1380" s="150" t="s">
        <v>19449</v>
      </c>
      <c r="E1380" s="150" t="s">
        <v>19707</v>
      </c>
      <c r="F1380" s="150" t="s">
        <v>20565</v>
      </c>
      <c r="G1380" s="150" t="s">
        <v>20566</v>
      </c>
      <c r="H1380" s="150" t="s">
        <v>22065</v>
      </c>
      <c r="I1380" s="150" t="s">
        <v>22439</v>
      </c>
      <c r="J1380" s="150" t="s">
        <v>3676</v>
      </c>
      <c r="K1380" s="150" t="s">
        <v>22798</v>
      </c>
      <c r="L1380" s="150" t="s">
        <v>22806</v>
      </c>
      <c r="M1380" s="150" t="str" cm="1">
        <f t="array" ref="M1380">LOOKUP(2,1/(C1380:L1380&lt;&gt;""),C1380:L1380)</f>
        <v>Moringa oleifera Leaves Ground</v>
      </c>
      <c r="N1380" s="150" t="s">
        <v>22807</v>
      </c>
      <c r="O1380" s="155"/>
      <c r="P1380" s="150" t="s">
        <v>1485</v>
      </c>
      <c r="Q1380" s="150" t="s">
        <v>1485</v>
      </c>
      <c r="R1380" s="150" t="s">
        <v>1485</v>
      </c>
      <c r="S1380" s="150" t="s">
        <v>22801</v>
      </c>
      <c r="T1380" s="150" t="s">
        <v>1485</v>
      </c>
      <c r="U1380" s="150" t="s">
        <v>3676</v>
      </c>
      <c r="V1380" s="150" t="s">
        <v>22802</v>
      </c>
      <c r="W1380" s="150" t="s">
        <v>1485</v>
      </c>
      <c r="X1380" s="150" t="s">
        <v>1485</v>
      </c>
      <c r="Y1380" s="150" t="s">
        <v>1485</v>
      </c>
      <c r="Z1380" s="150" t="s">
        <v>1485</v>
      </c>
      <c r="AA1380" s="150" t="s">
        <v>1485</v>
      </c>
      <c r="AB1380" s="150" t="s">
        <v>22803</v>
      </c>
      <c r="AC1380" s="150" t="s">
        <v>22804</v>
      </c>
      <c r="AD1380" t="str">
        <f>IFERROR(IF(COUNTIF(C1380:L1380,"Feed Ingredient")&gt;0,INDEX(ani_diet!U:U,MATCH(M1380,ani_diet!E:E,0)),""),"")</f>
        <v>Moringa oleifera Leaves</v>
      </c>
      <c r="AE1380" s="129" t="str">
        <f>IF(IFERROR(IF(MATCH("Feed Ingredient", AOM[[#This Row],[L1]:[L10]],0)&gt;0, TRUE, FALSE), FALSE)=TRUE,IFERROR(VLOOKUP(M1380, ani_diet!D:D, 1, FALSE), "No Match"),FALSE)</f>
        <v>No Match</v>
      </c>
    </row>
    <row r="1381" spans="1:31" ht="14.5" x14ac:dyDescent="0.35">
      <c r="A1381" s="150" t="s">
        <v>1485</v>
      </c>
      <c r="B1381" s="150" t="s">
        <v>22808</v>
      </c>
      <c r="C1381" s="150" t="s">
        <v>19447</v>
      </c>
      <c r="D1381" s="150" t="s">
        <v>19449</v>
      </c>
      <c r="E1381" s="150" t="s">
        <v>19707</v>
      </c>
      <c r="F1381" s="150" t="s">
        <v>20565</v>
      </c>
      <c r="G1381" s="150" t="s">
        <v>20566</v>
      </c>
      <c r="H1381" s="150" t="s">
        <v>22065</v>
      </c>
      <c r="I1381" s="150" t="s">
        <v>22439</v>
      </c>
      <c r="J1381" s="150" t="s">
        <v>3676</v>
      </c>
      <c r="K1381" s="150" t="s">
        <v>22809</v>
      </c>
      <c r="L1381" s="150" t="s">
        <v>22810</v>
      </c>
      <c r="M1381" s="150" t="str" cm="1">
        <f t="array" ref="M1381">LOOKUP(2,1/(C1381:L1381&lt;&gt;""),C1381:L1381)</f>
        <v>Moringa oleifera Stalks Dried Ground</v>
      </c>
      <c r="N1381" s="150" t="s">
        <v>22811</v>
      </c>
      <c r="O1381" s="155"/>
      <c r="P1381" s="150" t="s">
        <v>1485</v>
      </c>
      <c r="Q1381" s="150" t="s">
        <v>1485</v>
      </c>
      <c r="R1381" s="150" t="s">
        <v>1485</v>
      </c>
      <c r="S1381" s="150" t="s">
        <v>22801</v>
      </c>
      <c r="T1381" s="150" t="s">
        <v>1485</v>
      </c>
      <c r="U1381" s="150" t="s">
        <v>3676</v>
      </c>
      <c r="V1381" s="150" t="s">
        <v>22802</v>
      </c>
      <c r="W1381" s="150" t="s">
        <v>1485</v>
      </c>
      <c r="X1381" s="150" t="s">
        <v>1485</v>
      </c>
      <c r="Y1381" s="150" t="s">
        <v>1485</v>
      </c>
      <c r="Z1381" s="150" t="s">
        <v>1485</v>
      </c>
      <c r="AA1381" s="150" t="s">
        <v>1485</v>
      </c>
      <c r="AB1381" s="150" t="s">
        <v>22803</v>
      </c>
      <c r="AC1381" s="150" t="s">
        <v>22804</v>
      </c>
      <c r="AD1381" t="str">
        <f>IFERROR(IF(COUNTIF(C1381:L1381,"Feed Ingredient")&gt;0,INDEX(ani_diet!U:U,MATCH(M1381,ani_diet!E:E,0)),""),"")</f>
        <v>Moringa oleifera Stalks</v>
      </c>
      <c r="AE1381" s="129" t="str">
        <f>IF(IFERROR(IF(MATCH("Feed Ingredient", AOM[[#This Row],[L1]:[L10]],0)&gt;0, TRUE, FALSE), FALSE)=TRUE,IFERROR(VLOOKUP(M1381, ani_diet!D:D, 1, FALSE), "No Match"),FALSE)</f>
        <v>No Match</v>
      </c>
    </row>
    <row r="1382" spans="1:31" ht="14.5" x14ac:dyDescent="0.35">
      <c r="A1382" s="150" t="s">
        <v>1485</v>
      </c>
      <c r="B1382" s="150" t="s">
        <v>22812</v>
      </c>
      <c r="C1382" s="150" t="s">
        <v>19447</v>
      </c>
      <c r="D1382" s="150" t="s">
        <v>19449</v>
      </c>
      <c r="E1382" s="150" t="s">
        <v>19707</v>
      </c>
      <c r="F1382" s="150" t="s">
        <v>20565</v>
      </c>
      <c r="G1382" s="150" t="s">
        <v>20566</v>
      </c>
      <c r="H1382" s="150" t="s">
        <v>22065</v>
      </c>
      <c r="I1382" s="150" t="s">
        <v>22439</v>
      </c>
      <c r="J1382" s="150" t="s">
        <v>3676</v>
      </c>
      <c r="K1382" s="150" t="s">
        <v>22813</v>
      </c>
      <c r="L1382" s="150" t="s">
        <v>22814</v>
      </c>
      <c r="M1382" s="150" t="str" cm="1">
        <f t="array" ref="M1382">LOOKUP(2,1/(C1382:L1382&lt;&gt;""),C1382:L1382)</f>
        <v>Moringa oleifera Root Bark Dried Ground</v>
      </c>
      <c r="N1382" s="150" t="s">
        <v>22815</v>
      </c>
      <c r="O1382" s="155"/>
      <c r="P1382" s="150" t="s">
        <v>1485</v>
      </c>
      <c r="Q1382" s="150" t="s">
        <v>1485</v>
      </c>
      <c r="R1382" s="150" t="s">
        <v>1485</v>
      </c>
      <c r="S1382" s="150" t="s">
        <v>22801</v>
      </c>
      <c r="T1382" s="150" t="s">
        <v>1485</v>
      </c>
      <c r="U1382" s="150" t="s">
        <v>3676</v>
      </c>
      <c r="V1382" s="150" t="s">
        <v>22802</v>
      </c>
      <c r="W1382" s="150" t="s">
        <v>1485</v>
      </c>
      <c r="X1382" s="150" t="s">
        <v>1485</v>
      </c>
      <c r="Y1382" s="150" t="s">
        <v>1485</v>
      </c>
      <c r="Z1382" s="150" t="s">
        <v>1485</v>
      </c>
      <c r="AA1382" s="150" t="s">
        <v>1485</v>
      </c>
      <c r="AB1382" s="150" t="s">
        <v>22803</v>
      </c>
      <c r="AC1382" s="150" t="s">
        <v>22804</v>
      </c>
      <c r="AD1382" t="str">
        <f>IFERROR(IF(COUNTIF(C1382:L1382,"Feed Ingredient")&gt;0,INDEX(ani_diet!U:U,MATCH(M1382,ani_diet!E:E,0)),""),"")</f>
        <v>Moringa oleifera Root Bark</v>
      </c>
      <c r="AE1382" s="129" t="str">
        <f>IF(IFERROR(IF(MATCH("Feed Ingredient", AOM[[#This Row],[L1]:[L10]],0)&gt;0, TRUE, FALSE), FALSE)=TRUE,IFERROR(VLOOKUP(M1382, ani_diet!D:D, 1, FALSE), "No Match"),FALSE)</f>
        <v>No Match</v>
      </c>
    </row>
    <row r="1383" spans="1:31" ht="14.5" x14ac:dyDescent="0.35">
      <c r="A1383" s="150" t="s">
        <v>1485</v>
      </c>
      <c r="B1383" s="150" t="s">
        <v>22816</v>
      </c>
      <c r="C1383" s="150" t="s">
        <v>19447</v>
      </c>
      <c r="D1383" s="150" t="s">
        <v>19449</v>
      </c>
      <c r="E1383" s="150" t="s">
        <v>19707</v>
      </c>
      <c r="F1383" s="150" t="s">
        <v>20565</v>
      </c>
      <c r="G1383" s="150" t="s">
        <v>20566</v>
      </c>
      <c r="H1383" s="150" t="s">
        <v>22065</v>
      </c>
      <c r="I1383" s="150" t="s">
        <v>22439</v>
      </c>
      <c r="J1383" s="150" t="s">
        <v>3676</v>
      </c>
      <c r="K1383" s="150" t="s">
        <v>22817</v>
      </c>
      <c r="L1383" s="150"/>
      <c r="M1383" s="150" t="str" cm="1">
        <f t="array" ref="M1383">LOOKUP(2,1/(C1383:L1383&lt;&gt;""),C1383:L1383)</f>
        <v>Moringa oleifera Leaves Extract</v>
      </c>
      <c r="N1383" s="150"/>
      <c r="O1383" s="150" t="s">
        <v>1485</v>
      </c>
      <c r="P1383" s="150" t="s">
        <v>1485</v>
      </c>
      <c r="Q1383" s="150" t="s">
        <v>1485</v>
      </c>
      <c r="R1383" s="150" t="s">
        <v>1485</v>
      </c>
      <c r="S1383" s="150" t="s">
        <v>22801</v>
      </c>
      <c r="T1383" s="150" t="s">
        <v>1485</v>
      </c>
      <c r="U1383" s="150" t="s">
        <v>3676</v>
      </c>
      <c r="V1383" s="150" t="s">
        <v>22802</v>
      </c>
      <c r="W1383" s="150" t="s">
        <v>1485</v>
      </c>
      <c r="X1383" s="150" t="s">
        <v>1485</v>
      </c>
      <c r="Y1383" s="150" t="s">
        <v>1485</v>
      </c>
      <c r="Z1383" s="150" t="s">
        <v>1485</v>
      </c>
      <c r="AA1383" s="150" t="s">
        <v>1485</v>
      </c>
      <c r="AB1383" s="150" t="s">
        <v>22803</v>
      </c>
      <c r="AC1383" s="150" t="s">
        <v>22804</v>
      </c>
      <c r="AD1383" t="str">
        <f>IFERROR(IF(COUNTIF(C1383:L1383,"Feed Ingredient")&gt;0,INDEX(ani_diet!U:U,MATCH(M1383,ani_diet!E:E,0)),""),"")</f>
        <v>Moringa oleifera Leaves Extract</v>
      </c>
      <c r="AE1383" s="129" t="str">
        <f>IF(IFERROR(IF(MATCH("Feed Ingredient", AOM[[#This Row],[L1]:[L10]],0)&gt;0, TRUE, FALSE), FALSE)=TRUE,IFERROR(VLOOKUP(M1383, ani_diet!D:D, 1, FALSE), "No Match"),FALSE)</f>
        <v>Moringa Oleifera Leaves Extract</v>
      </c>
    </row>
    <row r="1384" spans="1:31" ht="14.5" x14ac:dyDescent="0.35">
      <c r="A1384" s="150"/>
      <c r="B1384" s="150" t="s">
        <v>22818</v>
      </c>
      <c r="C1384" s="150" t="s">
        <v>19447</v>
      </c>
      <c r="D1384" s="150" t="s">
        <v>19449</v>
      </c>
      <c r="E1384" s="150" t="s">
        <v>19707</v>
      </c>
      <c r="F1384" s="150" t="s">
        <v>20565</v>
      </c>
      <c r="G1384" s="150" t="s">
        <v>20566</v>
      </c>
      <c r="H1384" s="150" t="s">
        <v>22065</v>
      </c>
      <c r="I1384" s="150" t="s">
        <v>22439</v>
      </c>
      <c r="J1384" s="150" t="s">
        <v>3676</v>
      </c>
      <c r="K1384" s="150"/>
      <c r="L1384" s="150"/>
      <c r="M1384" s="150" t="str" cm="1">
        <f t="array" ref="M1384">LOOKUP(2,1/(C1384:L1384&lt;&gt;""),C1384:L1384)</f>
        <v>Moringa oleifera</v>
      </c>
      <c r="N1384" s="150"/>
      <c r="O1384" s="150"/>
      <c r="P1384" s="150"/>
      <c r="Q1384" s="150"/>
      <c r="R1384" s="150"/>
      <c r="S1384" s="150"/>
      <c r="T1384" s="150"/>
      <c r="U1384" s="150" t="s">
        <v>3676</v>
      </c>
      <c r="V1384" s="150"/>
      <c r="W1384" s="150"/>
      <c r="X1384" s="150"/>
      <c r="Y1384" s="150"/>
      <c r="Z1384" s="150"/>
      <c r="AA1384" s="150"/>
      <c r="AB1384" s="150"/>
      <c r="AC1384" s="150"/>
      <c r="AD1384" t="str">
        <f>IFERROR(IF(COUNTIF(C1384:L1384,"Feed Ingredient")&gt;0,INDEX(ani_diet!U:U,MATCH(M1384,ani_diet!E:E,0)),""),"")</f>
        <v>Moringa oleifera</v>
      </c>
      <c r="AE1384" s="129" t="str">
        <f>IF(IFERROR(IF(MATCH("Feed Ingredient", AOM[[#This Row],[L1]:[L10]],0)&gt;0, TRUE, FALSE), FALSE)=TRUE,IFERROR(VLOOKUP(M1384, ani_diet!D:D, 1, FALSE), "No Match"),FALSE)</f>
        <v>Moringa Oleifera</v>
      </c>
    </row>
    <row r="1385" spans="1:31" ht="14.5" x14ac:dyDescent="0.35">
      <c r="A1385" s="150"/>
      <c r="B1385" s="150" t="s">
        <v>22819</v>
      </c>
      <c r="C1385" s="150" t="s">
        <v>19447</v>
      </c>
      <c r="D1385" s="150" t="s">
        <v>19449</v>
      </c>
      <c r="E1385" s="150" t="s">
        <v>19707</v>
      </c>
      <c r="F1385" s="150" t="s">
        <v>20565</v>
      </c>
      <c r="G1385" s="150" t="s">
        <v>20566</v>
      </c>
      <c r="H1385" s="150" t="s">
        <v>22065</v>
      </c>
      <c r="I1385" s="150" t="s">
        <v>22439</v>
      </c>
      <c r="J1385" s="150" t="s">
        <v>13822</v>
      </c>
      <c r="K1385" s="150" t="s">
        <v>22820</v>
      </c>
      <c r="L1385" s="150"/>
      <c r="M1385" s="150" t="str" cm="1">
        <f t="array" ref="M1385">LOOKUP(2,1/(C1385:L1385&lt;&gt;""),C1385:L1385)</f>
        <v>Moringa stenopetala Dried</v>
      </c>
      <c r="N1385" s="150"/>
      <c r="O1385" s="150"/>
      <c r="P1385" s="150"/>
      <c r="Q1385" s="150"/>
      <c r="R1385" s="150"/>
      <c r="S1385" s="150"/>
      <c r="T1385" s="150"/>
      <c r="U1385" s="150" t="s">
        <v>13822</v>
      </c>
      <c r="V1385" s="150"/>
      <c r="W1385" s="150"/>
      <c r="X1385" s="150"/>
      <c r="Y1385" s="150"/>
      <c r="Z1385" s="150"/>
      <c r="AA1385" s="150"/>
      <c r="AB1385" s="150"/>
      <c r="AC1385" s="150"/>
      <c r="AD1385" t="str">
        <f>IFERROR(IF(COUNTIF(C1385:L1385,"Feed Ingredient")&gt;0,INDEX(ani_diet!U:U,MATCH(M1385,ani_diet!E:E,0)),""),"")</f>
        <v>Moringa stenopetala</v>
      </c>
      <c r="AE1385" s="129" t="str">
        <f>IF(IFERROR(IF(MATCH("Feed Ingredient", AOM[[#This Row],[L1]:[L10]],0)&gt;0, TRUE, FALSE), FALSE)=TRUE,IFERROR(VLOOKUP(M1385, ani_diet!D:D, 1, FALSE), "No Match"),FALSE)</f>
        <v>No Match</v>
      </c>
    </row>
    <row r="1386" spans="1:31" ht="14.5" x14ac:dyDescent="0.35">
      <c r="A1386" s="150"/>
      <c r="B1386" s="150" t="s">
        <v>22821</v>
      </c>
      <c r="C1386" s="150" t="s">
        <v>19447</v>
      </c>
      <c r="D1386" s="150" t="s">
        <v>19449</v>
      </c>
      <c r="E1386" s="150" t="s">
        <v>19707</v>
      </c>
      <c r="F1386" s="150" t="s">
        <v>20565</v>
      </c>
      <c r="G1386" s="150" t="s">
        <v>20566</v>
      </c>
      <c r="H1386" s="150" t="s">
        <v>22065</v>
      </c>
      <c r="I1386" s="150" t="s">
        <v>22439</v>
      </c>
      <c r="J1386" s="150" t="s">
        <v>13822</v>
      </c>
      <c r="K1386" s="150" t="s">
        <v>22822</v>
      </c>
      <c r="L1386" s="150" t="s">
        <v>22823</v>
      </c>
      <c r="M1386" s="150" t="str" cm="1">
        <f t="array" ref="M1386">LOOKUP(2,1/(C1386:L1386&lt;&gt;""),C1386:L1386)</f>
        <v>Moringa stenopetala Leaves Dried Ground</v>
      </c>
      <c r="N1386" s="150" t="s">
        <v>22824</v>
      </c>
      <c r="O1386" s="150"/>
      <c r="P1386" s="150"/>
      <c r="Q1386" s="150"/>
      <c r="R1386" s="150"/>
      <c r="S1386" s="150"/>
      <c r="T1386" s="150"/>
      <c r="U1386" s="150" t="s">
        <v>13822</v>
      </c>
      <c r="V1386" s="150"/>
      <c r="W1386" s="150"/>
      <c r="X1386" s="150"/>
      <c r="Y1386" s="150"/>
      <c r="Z1386" s="150"/>
      <c r="AA1386" s="150"/>
      <c r="AB1386" s="150"/>
      <c r="AC1386" s="150"/>
      <c r="AD1386" t="str">
        <f>IFERROR(IF(COUNTIF(C1386:L1386,"Feed Ingredient")&gt;0,INDEX(ani_diet!U:U,MATCH(M1386,ani_diet!E:E,0)),""),"")</f>
        <v>Moringa stenopetala Leaves</v>
      </c>
      <c r="AE1386" s="129" t="str">
        <f>IF(IFERROR(IF(MATCH("Feed Ingredient", AOM[[#This Row],[L1]:[L10]],0)&gt;0, TRUE, FALSE), FALSE)=TRUE,IFERROR(VLOOKUP(M1386, ani_diet!D:D, 1, FALSE), "No Match"),FALSE)</f>
        <v>No Match</v>
      </c>
    </row>
    <row r="1387" spans="1:31" ht="14.5" x14ac:dyDescent="0.35">
      <c r="A1387" s="150"/>
      <c r="B1387" s="150" t="s">
        <v>22825</v>
      </c>
      <c r="C1387" s="150" t="s">
        <v>19447</v>
      </c>
      <c r="D1387" s="150" t="s">
        <v>19449</v>
      </c>
      <c r="E1387" s="150" t="s">
        <v>19707</v>
      </c>
      <c r="F1387" s="150" t="s">
        <v>20565</v>
      </c>
      <c r="G1387" s="150" t="s">
        <v>20566</v>
      </c>
      <c r="H1387" s="150" t="s">
        <v>22065</v>
      </c>
      <c r="I1387" s="150" t="s">
        <v>22439</v>
      </c>
      <c r="J1387" s="150" t="s">
        <v>13822</v>
      </c>
      <c r="K1387" s="150"/>
      <c r="L1387" s="150"/>
      <c r="M1387" s="150" t="str" cm="1">
        <f t="array" ref="M1387">LOOKUP(2,1/(C1387:L1387&lt;&gt;""),C1387:L1387)</f>
        <v>Moringa stenopetala</v>
      </c>
      <c r="N1387" s="150"/>
      <c r="O1387" s="150"/>
      <c r="P1387" s="150"/>
      <c r="Q1387" s="150"/>
      <c r="R1387" s="150"/>
      <c r="S1387" s="150"/>
      <c r="T1387" s="150"/>
      <c r="U1387" s="150" t="s">
        <v>13822</v>
      </c>
      <c r="V1387" s="150"/>
      <c r="W1387" s="150"/>
      <c r="X1387" s="150"/>
      <c r="Y1387" s="150"/>
      <c r="Z1387" s="150"/>
      <c r="AA1387" s="150"/>
      <c r="AB1387" s="150"/>
      <c r="AC1387" s="150"/>
      <c r="AD1387" t="str">
        <f>IFERROR(IF(COUNTIF(C1387:L1387,"Feed Ingredient")&gt;0,INDEX(ani_diet!U:U,MATCH(M1387,ani_diet!E:E,0)),""),"")</f>
        <v/>
      </c>
      <c r="AE1387" s="129" t="str">
        <f>IF(IFERROR(IF(MATCH("Feed Ingredient", AOM[[#This Row],[L1]:[L10]],0)&gt;0, TRUE, FALSE), FALSE)=TRUE,IFERROR(VLOOKUP(M1387, ani_diet!D:D, 1, FALSE), "No Match"),FALSE)</f>
        <v>Moringa stenopetala</v>
      </c>
    </row>
    <row r="1388" spans="1:31" ht="14.5" x14ac:dyDescent="0.35">
      <c r="A1388" s="150"/>
      <c r="B1388" s="150" t="s">
        <v>22826</v>
      </c>
      <c r="C1388" s="150" t="s">
        <v>19447</v>
      </c>
      <c r="D1388" s="150" t="s">
        <v>19449</v>
      </c>
      <c r="E1388" s="150" t="s">
        <v>19707</v>
      </c>
      <c r="F1388" s="150" t="s">
        <v>20565</v>
      </c>
      <c r="G1388" s="150" t="s">
        <v>20566</v>
      </c>
      <c r="H1388" s="150" t="s">
        <v>22065</v>
      </c>
      <c r="I1388" s="150" t="s">
        <v>22439</v>
      </c>
      <c r="J1388" s="150" t="s">
        <v>5027</v>
      </c>
      <c r="K1388" s="150" t="s">
        <v>22827</v>
      </c>
      <c r="L1388" s="150" t="s">
        <v>22828</v>
      </c>
      <c r="M1388" s="150" t="str" cm="1">
        <f t="array" ref="M1388">LOOKUP(2,1/(C1388:L1388&lt;&gt;""),C1388:L1388)</f>
        <v>Mucuna pruriens Beans Crushed</v>
      </c>
      <c r="N1388" s="150"/>
      <c r="O1388" s="150"/>
      <c r="P1388" s="150"/>
      <c r="Q1388" s="150"/>
      <c r="R1388" s="150"/>
      <c r="S1388" s="150"/>
      <c r="T1388" s="150"/>
      <c r="U1388" s="150" t="s">
        <v>5027</v>
      </c>
      <c r="V1388" s="150"/>
      <c r="W1388" s="150"/>
      <c r="X1388" s="150"/>
      <c r="Y1388" s="150"/>
      <c r="Z1388" s="150"/>
      <c r="AA1388" s="150"/>
      <c r="AB1388" s="150"/>
      <c r="AC1388" s="150"/>
      <c r="AD1388" t="str">
        <f>IFERROR(IF(COUNTIF(C1388:L1388,"Feed Ingredient")&gt;0,INDEX(ani_diet!U:U,MATCH(M1388,ani_diet!E:E,0)),""),"")</f>
        <v>Mucuna pruriens Beans</v>
      </c>
      <c r="AE1388" s="129" t="str">
        <f>IF(IFERROR(IF(MATCH("Feed Ingredient", AOM[[#This Row],[L1]:[L10]],0)&gt;0, TRUE, FALSE), FALSE)=TRUE,IFERROR(VLOOKUP(M1388, ani_diet!D:D, 1, FALSE), "No Match"),FALSE)</f>
        <v>No Match</v>
      </c>
    </row>
    <row r="1389" spans="1:31" ht="14.5" x14ac:dyDescent="0.35">
      <c r="A1389" s="150"/>
      <c r="B1389" s="150" t="s">
        <v>22829</v>
      </c>
      <c r="C1389" s="150" t="s">
        <v>19447</v>
      </c>
      <c r="D1389" s="150" t="s">
        <v>19449</v>
      </c>
      <c r="E1389" s="150" t="s">
        <v>19707</v>
      </c>
      <c r="F1389" s="150" t="s">
        <v>20565</v>
      </c>
      <c r="G1389" s="150" t="s">
        <v>20566</v>
      </c>
      <c r="H1389" s="150" t="s">
        <v>22065</v>
      </c>
      <c r="I1389" s="150" t="s">
        <v>22439</v>
      </c>
      <c r="J1389" s="150" t="s">
        <v>5027</v>
      </c>
      <c r="K1389" s="150" t="s">
        <v>22827</v>
      </c>
      <c r="L1389" s="150"/>
      <c r="M1389" s="150" t="str" cm="1">
        <f t="array" ref="M1389">LOOKUP(2,1/(C1389:L1389&lt;&gt;""),C1389:L1389)</f>
        <v>Mucuna pruriens Beans</v>
      </c>
      <c r="N1389" s="150"/>
      <c r="O1389" s="150"/>
      <c r="P1389" s="150"/>
      <c r="Q1389" s="150"/>
      <c r="R1389" s="150"/>
      <c r="S1389" s="150"/>
      <c r="T1389" s="150"/>
      <c r="U1389" s="150" t="s">
        <v>5027</v>
      </c>
      <c r="V1389" s="150"/>
      <c r="W1389" s="150"/>
      <c r="X1389" s="150"/>
      <c r="Y1389" s="150"/>
      <c r="Z1389" s="150"/>
      <c r="AA1389" s="150"/>
      <c r="AB1389" s="150"/>
      <c r="AC1389" s="150"/>
      <c r="AD1389" t="str">
        <f>IFERROR(IF(COUNTIF(C1389:L1389,"Feed Ingredient")&gt;0,INDEX(ani_diet!U:U,MATCH(M1389,ani_diet!E:E,0)),""),"")</f>
        <v>Mucuna pruriens Beans</v>
      </c>
      <c r="AE1389" s="129" t="str">
        <f>IF(IFERROR(IF(MATCH("Feed Ingredient", AOM[[#This Row],[L1]:[L10]],0)&gt;0, TRUE, FALSE), FALSE)=TRUE,IFERROR(VLOOKUP(M1389, ani_diet!D:D, 1, FALSE), "No Match"),FALSE)</f>
        <v>Mucuna pruriens Beans</v>
      </c>
    </row>
    <row r="1390" spans="1:31" ht="14.5" x14ac:dyDescent="0.35">
      <c r="A1390" s="150"/>
      <c r="B1390" s="150" t="s">
        <v>22830</v>
      </c>
      <c r="C1390" s="150" t="s">
        <v>19447</v>
      </c>
      <c r="D1390" s="150" t="s">
        <v>19449</v>
      </c>
      <c r="E1390" s="150" t="s">
        <v>19707</v>
      </c>
      <c r="F1390" s="150" t="s">
        <v>20565</v>
      </c>
      <c r="G1390" s="150" t="s">
        <v>20566</v>
      </c>
      <c r="H1390" s="150" t="s">
        <v>22065</v>
      </c>
      <c r="I1390" s="150" t="s">
        <v>22439</v>
      </c>
      <c r="J1390" s="150" t="s">
        <v>5027</v>
      </c>
      <c r="K1390" s="150" t="s">
        <v>22831</v>
      </c>
      <c r="L1390" s="150"/>
      <c r="M1390" s="150" t="str" cm="1">
        <f t="array" ref="M1390">LOOKUP(2,1/(C1390:L1390&lt;&gt;""),C1390:L1390)</f>
        <v>Mucuna pruriens Dried</v>
      </c>
      <c r="N1390" s="150" t="s">
        <v>22832</v>
      </c>
      <c r="O1390" s="150"/>
      <c r="P1390" s="150"/>
      <c r="Q1390" s="150"/>
      <c r="R1390" s="150"/>
      <c r="S1390" s="150"/>
      <c r="T1390" s="150"/>
      <c r="U1390" s="150" t="s">
        <v>5027</v>
      </c>
      <c r="V1390" s="150"/>
      <c r="W1390" s="150"/>
      <c r="X1390" s="150"/>
      <c r="Y1390" s="150"/>
      <c r="Z1390" s="150"/>
      <c r="AA1390" s="150"/>
      <c r="AB1390" s="150"/>
      <c r="AC1390" s="150"/>
      <c r="AD1390" t="str">
        <f>IFERROR(IF(COUNTIF(C1390:L1390,"Feed Ingredient")&gt;0,INDEX(ani_diet!U:U,MATCH(M1390,ani_diet!E:E,0)),""),"")</f>
        <v>Mucuna pruriens</v>
      </c>
      <c r="AE1390" s="129" t="str">
        <f>IF(IFERROR(IF(MATCH("Feed Ingredient", AOM[[#This Row],[L1]:[L10]],0)&gt;0, TRUE, FALSE), FALSE)=TRUE,IFERROR(VLOOKUP(M1390, ani_diet!D:D, 1, FALSE), "No Match"),FALSE)</f>
        <v>No Match</v>
      </c>
    </row>
    <row r="1391" spans="1:31" ht="14.5" x14ac:dyDescent="0.35">
      <c r="A1391" s="150" t="s">
        <v>1485</v>
      </c>
      <c r="B1391" s="150" t="s">
        <v>22833</v>
      </c>
      <c r="C1391" s="150" t="s">
        <v>19447</v>
      </c>
      <c r="D1391" s="150" t="s">
        <v>19449</v>
      </c>
      <c r="E1391" s="150" t="s">
        <v>19707</v>
      </c>
      <c r="F1391" s="150" t="s">
        <v>20565</v>
      </c>
      <c r="G1391" s="150" t="s">
        <v>20566</v>
      </c>
      <c r="H1391" s="150" t="s">
        <v>22065</v>
      </c>
      <c r="I1391" s="150" t="s">
        <v>22439</v>
      </c>
      <c r="J1391" s="150" t="s">
        <v>4745</v>
      </c>
      <c r="K1391" s="150" t="s">
        <v>22834</v>
      </c>
      <c r="L1391" s="150" t="s">
        <v>22835</v>
      </c>
      <c r="M1391" s="150" t="str" cm="1">
        <f t="array" ref="M1391">LOOKUP(2,1/(C1391:L1391&lt;&gt;""),C1391:L1391)</f>
        <v>Olive Leaves Dried</v>
      </c>
      <c r="N1391" s="150" t="s">
        <v>22836</v>
      </c>
      <c r="O1391" s="150" t="s">
        <v>1485</v>
      </c>
      <c r="P1391" s="150" t="s">
        <v>1485</v>
      </c>
      <c r="Q1391" s="150" t="s">
        <v>1485</v>
      </c>
      <c r="R1391" s="150" t="s">
        <v>1485</v>
      </c>
      <c r="S1391" s="150" t="s">
        <v>1485</v>
      </c>
      <c r="T1391" s="150" t="s">
        <v>1485</v>
      </c>
      <c r="U1391" s="150" t="s">
        <v>4747</v>
      </c>
      <c r="V1391" s="151" t="s">
        <v>21492</v>
      </c>
      <c r="W1391" s="150" t="s">
        <v>1485</v>
      </c>
      <c r="X1391" s="150" t="s">
        <v>1485</v>
      </c>
      <c r="Y1391" s="150" t="s">
        <v>1485</v>
      </c>
      <c r="Z1391" s="150" t="s">
        <v>1485</v>
      </c>
      <c r="AA1391" s="150" t="s">
        <v>1485</v>
      </c>
      <c r="AB1391" s="150" t="s">
        <v>21493</v>
      </c>
      <c r="AC1391" s="150" t="s">
        <v>22834</v>
      </c>
      <c r="AD1391" t="str">
        <f>IFERROR(IF(COUNTIF(C1391:L1391,"Feed Ingredient")&gt;0,INDEX(ani_diet!U:U,MATCH(M1391,ani_diet!E:E,0)),""),"")</f>
        <v>Olea europaea Leaves</v>
      </c>
      <c r="AE1391" s="129" t="str">
        <f>IF(IFERROR(IF(MATCH("Feed Ingredient", AOM[[#This Row],[L1]:[L10]],0)&gt;0, TRUE, FALSE), FALSE)=TRUE,IFERROR(VLOOKUP(M1391, ani_diet!D:D, 1, FALSE), "No Match"),FALSE)</f>
        <v>No Match</v>
      </c>
    </row>
    <row r="1392" spans="1:31" ht="14.5" x14ac:dyDescent="0.35">
      <c r="A1392" s="150" t="s">
        <v>1485</v>
      </c>
      <c r="B1392" s="150" t="s">
        <v>22837</v>
      </c>
      <c r="C1392" s="150" t="s">
        <v>19447</v>
      </c>
      <c r="D1392" s="150" t="s">
        <v>19449</v>
      </c>
      <c r="E1392" s="150" t="s">
        <v>19707</v>
      </c>
      <c r="F1392" s="150" t="s">
        <v>20565</v>
      </c>
      <c r="G1392" s="150" t="s">
        <v>20566</v>
      </c>
      <c r="H1392" s="150" t="s">
        <v>22065</v>
      </c>
      <c r="I1392" s="150" t="s">
        <v>22439</v>
      </c>
      <c r="J1392" s="150" t="s">
        <v>4745</v>
      </c>
      <c r="K1392" s="150" t="s">
        <v>22834</v>
      </c>
      <c r="L1392" s="150"/>
      <c r="M1392" s="150" t="str" cm="1">
        <f t="array" ref="M1392">LOOKUP(2,1/(C1392:L1392&lt;&gt;""),C1392:L1392)</f>
        <v>Olive Leaves</v>
      </c>
      <c r="N1392" s="150" t="s">
        <v>22838</v>
      </c>
      <c r="O1392" s="150" t="s">
        <v>1485</v>
      </c>
      <c r="P1392" s="150" t="s">
        <v>1485</v>
      </c>
      <c r="Q1392" s="150" t="s">
        <v>1485</v>
      </c>
      <c r="R1392" s="150" t="s">
        <v>1485</v>
      </c>
      <c r="S1392" s="150" t="s">
        <v>1485</v>
      </c>
      <c r="T1392" s="150" t="s">
        <v>1485</v>
      </c>
      <c r="U1392" s="150" t="s">
        <v>4747</v>
      </c>
      <c r="V1392" s="150" t="s">
        <v>21492</v>
      </c>
      <c r="W1392" s="150" t="s">
        <v>1485</v>
      </c>
      <c r="X1392" s="150" t="s">
        <v>1485</v>
      </c>
      <c r="Y1392" s="150" t="s">
        <v>1485</v>
      </c>
      <c r="Z1392" s="150" t="s">
        <v>1485</v>
      </c>
      <c r="AA1392" s="150" t="s">
        <v>1485</v>
      </c>
      <c r="AB1392" s="150" t="s">
        <v>21493</v>
      </c>
      <c r="AC1392" s="150" t="s">
        <v>22834</v>
      </c>
      <c r="AD1392" t="str">
        <f>IFERROR(IF(COUNTIF(C1392:L1392,"Feed Ingredient")&gt;0,INDEX(ani_diet!U:U,MATCH(M1392,ani_diet!E:E,0)),""),"")</f>
        <v>Olea europaea Leaves</v>
      </c>
      <c r="AE1392" s="129" t="str">
        <f>IF(IFERROR(IF(MATCH("Feed Ingredient", AOM[[#This Row],[L1]:[L10]],0)&gt;0, TRUE, FALSE), FALSE)=TRUE,IFERROR(VLOOKUP(M1392, ani_diet!D:D, 1, FALSE), "No Match"),FALSE)</f>
        <v>Olive Leaves</v>
      </c>
    </row>
    <row r="1393" spans="1:31" ht="14.5" x14ac:dyDescent="0.35">
      <c r="A1393" s="150"/>
      <c r="B1393" s="150" t="s">
        <v>22839</v>
      </c>
      <c r="C1393" s="150" t="s">
        <v>19447</v>
      </c>
      <c r="D1393" s="150" t="s">
        <v>19449</v>
      </c>
      <c r="E1393" s="150" t="s">
        <v>19707</v>
      </c>
      <c r="F1393" s="150" t="s">
        <v>20565</v>
      </c>
      <c r="G1393" s="150" t="s">
        <v>20566</v>
      </c>
      <c r="H1393" s="150" t="s">
        <v>22065</v>
      </c>
      <c r="I1393" s="150" t="s">
        <v>22439</v>
      </c>
      <c r="J1393" s="150" t="s">
        <v>22840</v>
      </c>
      <c r="K1393" s="150" t="s">
        <v>22841</v>
      </c>
      <c r="L1393" s="150"/>
      <c r="M1393" s="150" t="str" cm="1">
        <f t="array" ref="M1393">LOOKUP(2,1/(C1393:L1393&lt;&gt;""),C1393:L1393)</f>
        <v>Opuntia ficus indica Cladode</v>
      </c>
      <c r="N1393" s="150"/>
      <c r="O1393" s="150"/>
      <c r="P1393" s="150"/>
      <c r="Q1393" s="150"/>
      <c r="R1393" s="150"/>
      <c r="S1393" s="150"/>
      <c r="T1393" s="150"/>
      <c r="U1393" s="150" t="s">
        <v>22840</v>
      </c>
      <c r="V1393" s="150"/>
      <c r="W1393" s="150"/>
      <c r="X1393" s="150"/>
      <c r="Y1393" s="150"/>
      <c r="Z1393" s="150"/>
      <c r="AA1393" s="150"/>
      <c r="AB1393" s="150"/>
      <c r="AC1393" s="150"/>
      <c r="AD1393" t="str">
        <f>IFERROR(IF(COUNTIF(C1393:L1393,"Feed Ingredient")&gt;0,INDEX(ani_diet!U:U,MATCH(M1393,ani_diet!E:E,0)),""),"")</f>
        <v>Opuntia ficus indica Cladode</v>
      </c>
      <c r="AE1393" s="129" t="str">
        <f>IF(IFERROR(IF(MATCH("Feed Ingredient", AOM[[#This Row],[L1]:[L10]],0)&gt;0, TRUE, FALSE), FALSE)=TRUE,IFERROR(VLOOKUP(M1393, ani_diet!D:D, 1, FALSE), "No Match"),FALSE)</f>
        <v>Opuntia ficus indica Cladode</v>
      </c>
    </row>
    <row r="1394" spans="1:31" ht="14.5" x14ac:dyDescent="0.35">
      <c r="A1394" s="150"/>
      <c r="B1394" s="150" t="s">
        <v>22842</v>
      </c>
      <c r="C1394" s="150" t="s">
        <v>19447</v>
      </c>
      <c r="D1394" s="150" t="s">
        <v>19449</v>
      </c>
      <c r="E1394" s="150" t="s">
        <v>19707</v>
      </c>
      <c r="F1394" s="150" t="s">
        <v>20565</v>
      </c>
      <c r="G1394" s="150" t="s">
        <v>20566</v>
      </c>
      <c r="H1394" s="150" t="s">
        <v>22065</v>
      </c>
      <c r="I1394" s="150" t="s">
        <v>22439</v>
      </c>
      <c r="J1394" s="150" t="s">
        <v>22840</v>
      </c>
      <c r="K1394" s="150" t="s">
        <v>22841</v>
      </c>
      <c r="L1394" s="150" t="s">
        <v>22843</v>
      </c>
      <c r="M1394" s="150" t="str" cm="1">
        <f t="array" ref="M1394">LOOKUP(2,1/(C1394:L1394&lt;&gt;""),C1394:L1394)</f>
        <v>Opuntia ficus indica Cladode Ensiled</v>
      </c>
      <c r="N1394" s="150" t="s">
        <v>22844</v>
      </c>
      <c r="O1394" s="150"/>
      <c r="P1394" s="150"/>
      <c r="Q1394" s="150"/>
      <c r="R1394" s="150"/>
      <c r="S1394" s="150"/>
      <c r="T1394" s="150"/>
      <c r="U1394" s="150" t="s">
        <v>22840</v>
      </c>
      <c r="V1394" s="150"/>
      <c r="W1394" s="150"/>
      <c r="X1394" s="150"/>
      <c r="Y1394" s="150"/>
      <c r="Z1394" s="150"/>
      <c r="AA1394" s="150"/>
      <c r="AB1394" s="150"/>
      <c r="AC1394" s="150"/>
      <c r="AD1394" t="str">
        <f>IFERROR(IF(COUNTIF(C1394:L1394,"Feed Ingredient")&gt;0,INDEX(ani_diet!U:U,MATCH(M1394,ani_diet!E:E,0)),""),"")</f>
        <v/>
      </c>
      <c r="AE1394" s="129" t="str">
        <f>IF(IFERROR(IF(MATCH("Feed Ingredient", AOM[[#This Row],[L1]:[L10]],0)&gt;0, TRUE, FALSE), FALSE)=TRUE,IFERROR(VLOOKUP(M1394, ani_diet!D:D, 1, FALSE), "No Match"),FALSE)</f>
        <v>No Match</v>
      </c>
    </row>
    <row r="1395" spans="1:31" ht="14.5" x14ac:dyDescent="0.35">
      <c r="A1395" s="150"/>
      <c r="B1395" s="150" t="s">
        <v>22845</v>
      </c>
      <c r="C1395" s="150" t="s">
        <v>19447</v>
      </c>
      <c r="D1395" s="150" t="s">
        <v>19449</v>
      </c>
      <c r="E1395" s="150" t="s">
        <v>19707</v>
      </c>
      <c r="F1395" s="150" t="s">
        <v>20565</v>
      </c>
      <c r="G1395" s="150" t="s">
        <v>20566</v>
      </c>
      <c r="H1395" s="150" t="s">
        <v>22065</v>
      </c>
      <c r="I1395" s="150" t="s">
        <v>22439</v>
      </c>
      <c r="J1395" s="150" t="s">
        <v>22840</v>
      </c>
      <c r="K1395" s="150" t="s">
        <v>22841</v>
      </c>
      <c r="L1395" s="150" t="s">
        <v>22846</v>
      </c>
      <c r="M1395" s="150" t="str" cm="1">
        <f t="array" ref="M1395">LOOKUP(2,1/(C1395:L1395&lt;&gt;""),C1395:L1395)</f>
        <v>Opuntia ficus indica Cladode Ensiled Singed</v>
      </c>
      <c r="N1395" s="150" t="s">
        <v>22847</v>
      </c>
      <c r="O1395" s="150"/>
      <c r="P1395" s="150"/>
      <c r="Q1395" s="150"/>
      <c r="R1395" s="150"/>
      <c r="S1395" s="150"/>
      <c r="T1395" s="150"/>
      <c r="U1395" s="150" t="s">
        <v>22840</v>
      </c>
      <c r="V1395" s="150"/>
      <c r="W1395" s="150"/>
      <c r="X1395" s="150"/>
      <c r="Y1395" s="150"/>
      <c r="Z1395" s="150"/>
      <c r="AA1395" s="150"/>
      <c r="AB1395" s="150"/>
      <c r="AC1395" s="150"/>
      <c r="AD1395" t="str">
        <f>IFERROR(IF(COUNTIF(C1395:L1395,"Feed Ingredient")&gt;0,INDEX(ani_diet!U:U,MATCH(M1395,ani_diet!E:E,0)),""),"")</f>
        <v>Opuntia ficus indica Cladode</v>
      </c>
      <c r="AE1395" s="129" t="str">
        <f>IF(IFERROR(IF(MATCH("Feed Ingredient", AOM[[#This Row],[L1]:[L10]],0)&gt;0, TRUE, FALSE), FALSE)=TRUE,IFERROR(VLOOKUP(M1395, ani_diet!D:D, 1, FALSE), "No Match"),FALSE)</f>
        <v>No Match</v>
      </c>
    </row>
    <row r="1396" spans="1:31" ht="14.5" x14ac:dyDescent="0.35">
      <c r="A1396" s="150"/>
      <c r="B1396" s="150" t="s">
        <v>22848</v>
      </c>
      <c r="C1396" s="150" t="s">
        <v>19447</v>
      </c>
      <c r="D1396" s="150" t="s">
        <v>19449</v>
      </c>
      <c r="E1396" s="150" t="s">
        <v>19707</v>
      </c>
      <c r="F1396" s="150" t="s">
        <v>20565</v>
      </c>
      <c r="G1396" s="150" t="s">
        <v>20566</v>
      </c>
      <c r="H1396" s="150" t="s">
        <v>22065</v>
      </c>
      <c r="I1396" s="150" t="s">
        <v>22439</v>
      </c>
      <c r="J1396" s="150" t="s">
        <v>22840</v>
      </c>
      <c r="K1396" s="150" t="s">
        <v>22841</v>
      </c>
      <c r="L1396" s="150" t="s">
        <v>22849</v>
      </c>
      <c r="M1396" s="150" t="str" cm="1">
        <f t="array" ref="M1396">LOOKUP(2,1/(C1396:L1396&lt;&gt;""),C1396:L1396)</f>
        <v>Opuntia ficus indica Cladode Dried</v>
      </c>
      <c r="N1396" s="150"/>
      <c r="O1396" s="150"/>
      <c r="P1396" s="150"/>
      <c r="Q1396" s="150"/>
      <c r="R1396" s="150"/>
      <c r="S1396" s="150"/>
      <c r="T1396" s="150"/>
      <c r="U1396" s="150" t="s">
        <v>22840</v>
      </c>
      <c r="V1396" s="150"/>
      <c r="W1396" s="150"/>
      <c r="X1396" s="150"/>
      <c r="Y1396" s="150"/>
      <c r="Z1396" s="150"/>
      <c r="AA1396" s="150"/>
      <c r="AB1396" s="150"/>
      <c r="AC1396" s="150"/>
      <c r="AD1396" t="str">
        <f>IFERROR(IF(COUNTIF(C1396:L1396,"Feed Ingredient")&gt;0,INDEX(ani_diet!U:U,MATCH(M1396,ani_diet!E:E,0)),""),"")</f>
        <v>Opuntia ficus indica Cladode</v>
      </c>
      <c r="AE1396" s="129" t="str">
        <f>IF(IFERROR(IF(MATCH("Feed Ingredient", AOM[[#This Row],[L1]:[L10]],0)&gt;0, TRUE, FALSE), FALSE)=TRUE,IFERROR(VLOOKUP(M1396, ani_diet!D:D, 1, FALSE), "No Match"),FALSE)</f>
        <v>No Match</v>
      </c>
    </row>
    <row r="1397" spans="1:31" ht="14.5" x14ac:dyDescent="0.35">
      <c r="A1397" s="150"/>
      <c r="B1397" s="150" t="s">
        <v>22850</v>
      </c>
      <c r="C1397" s="150" t="s">
        <v>19447</v>
      </c>
      <c r="D1397" s="150" t="s">
        <v>19449</v>
      </c>
      <c r="E1397" s="150" t="s">
        <v>19707</v>
      </c>
      <c r="F1397" s="150" t="s">
        <v>20565</v>
      </c>
      <c r="G1397" s="150" t="s">
        <v>20566</v>
      </c>
      <c r="H1397" s="150" t="s">
        <v>22065</v>
      </c>
      <c r="I1397" s="150" t="s">
        <v>22439</v>
      </c>
      <c r="J1397" s="150" t="s">
        <v>22840</v>
      </c>
      <c r="K1397" s="150" t="s">
        <v>22841</v>
      </c>
      <c r="L1397" s="150" t="s">
        <v>22851</v>
      </c>
      <c r="M1397" s="150" t="str" cm="1">
        <f t="array" ref="M1397">LOOKUP(2,1/(C1397:L1397&lt;&gt;""),C1397:L1397)</f>
        <v>Opuntia ficus indica Cladode Ground</v>
      </c>
      <c r="N1397" s="150" t="s">
        <v>22852</v>
      </c>
      <c r="O1397" s="150"/>
      <c r="P1397" s="150"/>
      <c r="Q1397" s="150"/>
      <c r="R1397" s="150"/>
      <c r="S1397" s="150"/>
      <c r="T1397" s="150"/>
      <c r="U1397" s="150" t="s">
        <v>22840</v>
      </c>
      <c r="V1397" s="150"/>
      <c r="W1397" s="150"/>
      <c r="X1397" s="150"/>
      <c r="Y1397" s="150"/>
      <c r="Z1397" s="150"/>
      <c r="AA1397" s="150"/>
      <c r="AB1397" s="150"/>
      <c r="AC1397" s="150"/>
      <c r="AD1397" t="str">
        <f>IFERROR(IF(COUNTIF(C1397:L1397,"Feed Ingredient")&gt;0,INDEX(ani_diet!U:U,MATCH(M1397,ani_diet!E:E,0)),""),"")</f>
        <v>Opuntia ficus indica Cladode</v>
      </c>
      <c r="AE1397" s="129" t="str">
        <f>IF(IFERROR(IF(MATCH("Feed Ingredient", AOM[[#This Row],[L1]:[L10]],0)&gt;0, TRUE, FALSE), FALSE)=TRUE,IFERROR(VLOOKUP(M1397, ani_diet!D:D, 1, FALSE), "No Match"),FALSE)</f>
        <v>No Match</v>
      </c>
    </row>
    <row r="1398" spans="1:31" ht="14.5" x14ac:dyDescent="0.35">
      <c r="A1398" s="150"/>
      <c r="B1398" s="150" t="s">
        <v>22853</v>
      </c>
      <c r="C1398" s="150" t="s">
        <v>19447</v>
      </c>
      <c r="D1398" s="150" t="s">
        <v>19449</v>
      </c>
      <c r="E1398" s="150" t="s">
        <v>19707</v>
      </c>
      <c r="F1398" s="150" t="s">
        <v>20565</v>
      </c>
      <c r="G1398" s="150" t="s">
        <v>20566</v>
      </c>
      <c r="H1398" s="150" t="s">
        <v>22065</v>
      </c>
      <c r="I1398" s="150" t="s">
        <v>22439</v>
      </c>
      <c r="J1398" s="150" t="s">
        <v>22840</v>
      </c>
      <c r="K1398" s="150" t="s">
        <v>22841</v>
      </c>
      <c r="L1398" s="150" t="s">
        <v>22854</v>
      </c>
      <c r="M1398" s="150" t="str" cm="1">
        <f t="array" ref="M1398">LOOKUP(2,1/(C1398:L1398&lt;&gt;""),C1398:L1398)</f>
        <v>Opuntia ficus indica Cladode Dried Ground</v>
      </c>
      <c r="N1398" s="150" t="s">
        <v>22855</v>
      </c>
      <c r="O1398" s="150"/>
      <c r="P1398" s="150"/>
      <c r="Q1398" s="150"/>
      <c r="R1398" s="150"/>
      <c r="S1398" s="150"/>
      <c r="T1398" s="150"/>
      <c r="U1398" s="150" t="s">
        <v>22840</v>
      </c>
      <c r="V1398" s="150"/>
      <c r="W1398" s="150"/>
      <c r="X1398" s="150"/>
      <c r="Y1398" s="150"/>
      <c r="Z1398" s="150"/>
      <c r="AA1398" s="150"/>
      <c r="AB1398" s="150"/>
      <c r="AC1398" s="150"/>
      <c r="AD1398" t="str">
        <f>IFERROR(IF(COUNTIF(C1398:L1398,"Feed Ingredient")&gt;0,INDEX(ani_diet!U:U,MATCH(M1398,ani_diet!E:E,0)),""),"")</f>
        <v>Opuntia ficus indica Cladode</v>
      </c>
      <c r="AE1398" s="129" t="str">
        <f>IF(IFERROR(IF(MATCH("Feed Ingredient", AOM[[#This Row],[L1]:[L10]],0)&gt;0, TRUE, FALSE), FALSE)=TRUE,IFERROR(VLOOKUP(M1398, ani_diet!D:D, 1, FALSE), "No Match"),FALSE)</f>
        <v>No Match</v>
      </c>
    </row>
    <row r="1399" spans="1:31" ht="14.5" x14ac:dyDescent="0.35">
      <c r="A1399" s="150"/>
      <c r="B1399" s="150" t="s">
        <v>22856</v>
      </c>
      <c r="C1399" s="150" t="s">
        <v>19447</v>
      </c>
      <c r="D1399" s="150" t="s">
        <v>19449</v>
      </c>
      <c r="E1399" s="150" t="s">
        <v>19707</v>
      </c>
      <c r="F1399" s="150" t="s">
        <v>20565</v>
      </c>
      <c r="G1399" s="150" t="s">
        <v>20566</v>
      </c>
      <c r="H1399" s="150" t="s">
        <v>22065</v>
      </c>
      <c r="I1399" s="150" t="s">
        <v>22439</v>
      </c>
      <c r="J1399" s="150" t="s">
        <v>22840</v>
      </c>
      <c r="K1399" s="150" t="s">
        <v>22857</v>
      </c>
      <c r="L1399" s="150"/>
      <c r="M1399" s="150" t="str" cm="1">
        <f t="array" ref="M1399">LOOKUP(2,1/(C1399:L1399&lt;&gt;""),C1399:L1399)</f>
        <v>Opuntia ficus indica Fruits</v>
      </c>
      <c r="N1399" s="150"/>
      <c r="O1399" s="150"/>
      <c r="P1399" s="150"/>
      <c r="Q1399" s="150"/>
      <c r="R1399" s="150"/>
      <c r="S1399" s="150"/>
      <c r="T1399" s="150"/>
      <c r="U1399" s="150" t="s">
        <v>22840</v>
      </c>
      <c r="V1399" s="150"/>
      <c r="W1399" s="150"/>
      <c r="X1399" s="150"/>
      <c r="Y1399" s="150"/>
      <c r="Z1399" s="150"/>
      <c r="AA1399" s="150"/>
      <c r="AB1399" s="150"/>
      <c r="AC1399" s="150"/>
      <c r="AD1399" t="str">
        <f>IFERROR(IF(COUNTIF(C1399:L1399,"Feed Ingredient")&gt;0,INDEX(ani_diet!U:U,MATCH(M1399,ani_diet!E:E,0)),""),"")</f>
        <v>Opuntia ficus indica Fruits</v>
      </c>
      <c r="AE1399" s="129" t="str">
        <f>IF(IFERROR(IF(MATCH("Feed Ingredient", AOM[[#This Row],[L1]:[L10]],0)&gt;0, TRUE, FALSE), FALSE)=TRUE,IFERROR(VLOOKUP(M1399, ani_diet!D:D, 1, FALSE), "No Match"),FALSE)</f>
        <v>Opuntia ficus indica Fruits</v>
      </c>
    </row>
    <row r="1400" spans="1:31" ht="14.5" x14ac:dyDescent="0.35">
      <c r="A1400" s="150"/>
      <c r="B1400" s="150" t="s">
        <v>22858</v>
      </c>
      <c r="C1400" s="150" t="s">
        <v>19447</v>
      </c>
      <c r="D1400" s="150" t="s">
        <v>19449</v>
      </c>
      <c r="E1400" s="150" t="s">
        <v>19707</v>
      </c>
      <c r="F1400" s="150" t="s">
        <v>20565</v>
      </c>
      <c r="G1400" s="150" t="s">
        <v>20566</v>
      </c>
      <c r="H1400" s="150" t="s">
        <v>22065</v>
      </c>
      <c r="I1400" s="150" t="s">
        <v>22439</v>
      </c>
      <c r="J1400" s="150" t="s">
        <v>22840</v>
      </c>
      <c r="K1400" s="150" t="s">
        <v>22859</v>
      </c>
      <c r="L1400" s="150"/>
      <c r="M1400" s="150" t="str" cm="1">
        <f t="array" ref="M1400">LOOKUP(2,1/(C1400:L1400&lt;&gt;""),C1400:L1400)</f>
        <v>Opuntia ficus indica Ground</v>
      </c>
      <c r="N1400" s="150" t="s">
        <v>22860</v>
      </c>
      <c r="O1400" s="150"/>
      <c r="P1400" s="150"/>
      <c r="Q1400" s="150"/>
      <c r="R1400" s="150"/>
      <c r="S1400" s="150"/>
      <c r="T1400" s="150"/>
      <c r="U1400" s="150" t="s">
        <v>22840</v>
      </c>
      <c r="V1400" s="150"/>
      <c r="W1400" s="150"/>
      <c r="X1400" s="150"/>
      <c r="Y1400" s="150"/>
      <c r="Z1400" s="150"/>
      <c r="AA1400" s="150"/>
      <c r="AB1400" s="150"/>
      <c r="AC1400" s="150"/>
      <c r="AD1400" t="str">
        <f>IFERROR(IF(COUNTIF(C1400:L1400,"Feed Ingredient")&gt;0,INDEX(ani_diet!U:U,MATCH(M1400,ani_diet!E:E,0)),""),"")</f>
        <v>Opuntia ficus indica</v>
      </c>
      <c r="AE1400" s="129" t="str">
        <f>IF(IFERROR(IF(MATCH("Feed Ingredient", AOM[[#This Row],[L1]:[L10]],0)&gt;0, TRUE, FALSE), FALSE)=TRUE,IFERROR(VLOOKUP(M1400, ani_diet!D:D, 1, FALSE), "No Match"),FALSE)</f>
        <v>No Match</v>
      </c>
    </row>
    <row r="1401" spans="1:31" ht="14.5" x14ac:dyDescent="0.35">
      <c r="A1401" s="150"/>
      <c r="B1401" s="150" t="s">
        <v>22861</v>
      </c>
      <c r="C1401" s="150" t="s">
        <v>19447</v>
      </c>
      <c r="D1401" s="150" t="s">
        <v>19449</v>
      </c>
      <c r="E1401" s="150" t="s">
        <v>19707</v>
      </c>
      <c r="F1401" s="150" t="s">
        <v>20565</v>
      </c>
      <c r="G1401" s="150" t="s">
        <v>20566</v>
      </c>
      <c r="H1401" s="150" t="s">
        <v>22065</v>
      </c>
      <c r="I1401" s="150" t="s">
        <v>22439</v>
      </c>
      <c r="J1401" s="150" t="s">
        <v>22840</v>
      </c>
      <c r="K1401" s="150" t="s">
        <v>22862</v>
      </c>
      <c r="L1401" s="150"/>
      <c r="M1401" s="150" t="str" cm="1">
        <f t="array" ref="M1401">LOOKUP(2,1/(C1401:L1401&lt;&gt;""),C1401:L1401)</f>
        <v>Opuntia ficus indica Juice</v>
      </c>
      <c r="N1401" s="150"/>
      <c r="O1401" s="150"/>
      <c r="P1401" s="150"/>
      <c r="Q1401" s="150"/>
      <c r="R1401" s="150"/>
      <c r="S1401" s="150"/>
      <c r="T1401" s="150"/>
      <c r="U1401" s="150" t="s">
        <v>22840</v>
      </c>
      <c r="V1401" s="150"/>
      <c r="W1401" s="150"/>
      <c r="X1401" s="150"/>
      <c r="Y1401" s="150"/>
      <c r="Z1401" s="150"/>
      <c r="AA1401" s="150"/>
      <c r="AB1401" s="150"/>
      <c r="AC1401" s="150"/>
      <c r="AD1401" t="str">
        <f>IFERROR(IF(COUNTIF(C1401:L1401,"Feed Ingredient")&gt;0,INDEX(ani_diet!U:U,MATCH(M1401,ani_diet!E:E,0)),""),"")</f>
        <v>Opuntia ficus indica Juice</v>
      </c>
      <c r="AE1401" s="129" t="str">
        <f>IF(IFERROR(IF(MATCH("Feed Ingredient", AOM[[#This Row],[L1]:[L10]],0)&gt;0, TRUE, FALSE), FALSE)=TRUE,IFERROR(VLOOKUP(M1401, ani_diet!D:D, 1, FALSE), "No Match"),FALSE)</f>
        <v>Opuntia ficus indica Juice</v>
      </c>
    </row>
    <row r="1402" spans="1:31" ht="14.5" x14ac:dyDescent="0.35">
      <c r="A1402" s="150"/>
      <c r="B1402" s="150" t="s">
        <v>22863</v>
      </c>
      <c r="C1402" s="150" t="s">
        <v>19447</v>
      </c>
      <c r="D1402" s="150" t="s">
        <v>19449</v>
      </c>
      <c r="E1402" s="150" t="s">
        <v>19707</v>
      </c>
      <c r="F1402" s="150" t="s">
        <v>20565</v>
      </c>
      <c r="G1402" s="150" t="s">
        <v>20566</v>
      </c>
      <c r="H1402" s="150" t="s">
        <v>22065</v>
      </c>
      <c r="I1402" s="150" t="s">
        <v>22439</v>
      </c>
      <c r="J1402" s="150" t="s">
        <v>22840</v>
      </c>
      <c r="K1402" s="150" t="s">
        <v>22864</v>
      </c>
      <c r="L1402" s="150"/>
      <c r="M1402" s="150" t="str" cm="1">
        <f t="array" ref="M1402">LOOKUP(2,1/(C1402:L1402&lt;&gt;""),C1402:L1402)</f>
        <v>Opuntia ficus indica Dried Ground</v>
      </c>
      <c r="N1402" s="150" t="s">
        <v>22865</v>
      </c>
      <c r="O1402" s="150"/>
      <c r="P1402" s="150"/>
      <c r="Q1402" s="150"/>
      <c r="R1402" s="150"/>
      <c r="S1402" s="150"/>
      <c r="T1402" s="150"/>
      <c r="U1402" s="150" t="s">
        <v>22840</v>
      </c>
      <c r="V1402" s="150"/>
      <c r="W1402" s="150"/>
      <c r="X1402" s="150"/>
      <c r="Y1402" s="150"/>
      <c r="Z1402" s="150"/>
      <c r="AA1402" s="150"/>
      <c r="AB1402" s="150"/>
      <c r="AC1402" s="150"/>
      <c r="AD1402" t="str">
        <f>IFERROR(IF(COUNTIF(C1402:L1402,"Feed Ingredient")&gt;0,INDEX(ani_diet!U:U,MATCH(M1402,ani_diet!E:E,0)),""),"")</f>
        <v>Opuntia ficus indica</v>
      </c>
      <c r="AE1402" s="129" t="str">
        <f>IF(IFERROR(IF(MATCH("Feed Ingredient", AOM[[#This Row],[L1]:[L10]],0)&gt;0, TRUE, FALSE), FALSE)=TRUE,IFERROR(VLOOKUP(M1402, ani_diet!D:D, 1, FALSE), "No Match"),FALSE)</f>
        <v>No Match</v>
      </c>
    </row>
    <row r="1403" spans="1:31" ht="14.5" x14ac:dyDescent="0.35">
      <c r="A1403" s="150"/>
      <c r="B1403" s="150" t="s">
        <v>22866</v>
      </c>
      <c r="C1403" s="150" t="s">
        <v>19447</v>
      </c>
      <c r="D1403" s="150" t="s">
        <v>19449</v>
      </c>
      <c r="E1403" s="150" t="s">
        <v>19707</v>
      </c>
      <c r="F1403" s="150" t="s">
        <v>20565</v>
      </c>
      <c r="G1403" s="150" t="s">
        <v>20566</v>
      </c>
      <c r="H1403" s="150" t="s">
        <v>22065</v>
      </c>
      <c r="I1403" s="150" t="s">
        <v>22439</v>
      </c>
      <c r="J1403" s="150" t="s">
        <v>22840</v>
      </c>
      <c r="K1403" s="150"/>
      <c r="L1403" s="150"/>
      <c r="M1403" s="150" t="str" cm="1">
        <f t="array" ref="M1403">LOOKUP(2,1/(C1403:L1403&lt;&gt;""),C1403:L1403)</f>
        <v>Opuntia ficus indica</v>
      </c>
      <c r="N1403" s="150"/>
      <c r="O1403" s="150"/>
      <c r="P1403" s="150"/>
      <c r="Q1403" s="150"/>
      <c r="R1403" s="150"/>
      <c r="S1403" s="150"/>
      <c r="T1403" s="150"/>
      <c r="U1403" s="150" t="s">
        <v>22840</v>
      </c>
      <c r="V1403" s="150"/>
      <c r="W1403" s="150"/>
      <c r="X1403" s="150"/>
      <c r="Y1403" s="150"/>
      <c r="Z1403" s="150"/>
      <c r="AA1403" s="150"/>
      <c r="AB1403" s="150"/>
      <c r="AC1403" s="150"/>
      <c r="AD1403" t="str">
        <f>IFERROR(IF(COUNTIF(C1403:L1403,"Feed Ingredient")&gt;0,INDEX(ani_diet!U:U,MATCH(M1403,ani_diet!E:E,0)),""),"")</f>
        <v>Opuntia ficus indica</v>
      </c>
      <c r="AE1403" s="129" t="str">
        <f>IF(IFERROR(IF(MATCH("Feed Ingredient", AOM[[#This Row],[L1]:[L10]],0)&gt;0, TRUE, FALSE), FALSE)=TRUE,IFERROR(VLOOKUP(M1403, ani_diet!D:D, 1, FALSE), "No Match"),FALSE)</f>
        <v>Opuntia ficus indica</v>
      </c>
    </row>
    <row r="1404" spans="1:31" ht="14.5" x14ac:dyDescent="0.35">
      <c r="A1404" s="150"/>
      <c r="B1404" s="150" t="s">
        <v>22867</v>
      </c>
      <c r="C1404" s="150" t="s">
        <v>19447</v>
      </c>
      <c r="D1404" s="150" t="s">
        <v>19449</v>
      </c>
      <c r="E1404" s="150" t="s">
        <v>19707</v>
      </c>
      <c r="F1404" s="150" t="s">
        <v>20565</v>
      </c>
      <c r="G1404" s="150" t="s">
        <v>20566</v>
      </c>
      <c r="H1404" s="150" t="s">
        <v>22065</v>
      </c>
      <c r="I1404" s="150" t="s">
        <v>22439</v>
      </c>
      <c r="J1404" s="150" t="s">
        <v>4419</v>
      </c>
      <c r="K1404" s="150"/>
      <c r="L1404" s="150"/>
      <c r="M1404" s="150" t="s">
        <v>4419</v>
      </c>
      <c r="N1404" s="150"/>
      <c r="O1404" s="150"/>
      <c r="P1404" s="150"/>
      <c r="Q1404" s="150"/>
      <c r="R1404" s="150"/>
      <c r="S1404" s="150"/>
      <c r="T1404" s="150"/>
      <c r="U1404" s="150" t="s">
        <v>4419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ht="14.5" x14ac:dyDescent="0.35">
      <c r="A1405" s="150"/>
      <c r="B1405" s="150" t="s">
        <v>22868</v>
      </c>
      <c r="C1405" s="150" t="s">
        <v>19447</v>
      </c>
      <c r="D1405" s="150" t="s">
        <v>19449</v>
      </c>
      <c r="E1405" s="150" t="s">
        <v>19707</v>
      </c>
      <c r="F1405" s="150" t="s">
        <v>20565</v>
      </c>
      <c r="G1405" s="150" t="s">
        <v>20566</v>
      </c>
      <c r="H1405" s="150" t="s">
        <v>22065</v>
      </c>
      <c r="I1405" s="150" t="s">
        <v>22439</v>
      </c>
      <c r="J1405" s="150" t="s">
        <v>4419</v>
      </c>
      <c r="K1405" s="150" t="s">
        <v>22869</v>
      </c>
      <c r="L1405" s="150"/>
      <c r="M1405" s="150" t="s">
        <v>22869</v>
      </c>
      <c r="N1405" s="150"/>
      <c r="O1405" s="150"/>
      <c r="P1405" s="150"/>
      <c r="Q1405" s="150"/>
      <c r="R1405" s="150"/>
      <c r="S1405" s="150"/>
      <c r="T1405" s="150"/>
      <c r="U1405" s="150" t="s">
        <v>4419</v>
      </c>
      <c r="V1405" s="150"/>
      <c r="W1405" s="150"/>
      <c r="X1405" s="150"/>
      <c r="Y1405" s="150"/>
      <c r="Z1405" s="150"/>
      <c r="AA1405" s="150"/>
      <c r="AB1405" s="150"/>
      <c r="AC1405" s="150"/>
      <c r="AD1405" t="str">
        <f>IFERROR(IF(COUNTIF(C1405:L1405,"Feed Ingredient")&gt;0,INDEX(ani_diet!U:U,MATCH(M1405,ani_diet!E:E,0)),""),"")</f>
        <v/>
      </c>
      <c r="AE1405" s="129" t="str">
        <f>IF(IFERROR(IF(MATCH("Feed Ingredient", AOM[[#This Row],[L1]:[L10]],0)&gt;0, TRUE, FALSE), FALSE)=TRUE,IFERROR(VLOOKUP(M1405, ani_diet!D:D, 1, FALSE), "No Match"),FALSE)</f>
        <v>No Match</v>
      </c>
    </row>
    <row r="1406" spans="1:31" ht="14.5" x14ac:dyDescent="0.35">
      <c r="A1406" s="150"/>
      <c r="B1406" s="150" t="s">
        <v>22870</v>
      </c>
      <c r="C1406" s="150" t="s">
        <v>19447</v>
      </c>
      <c r="D1406" s="150" t="s">
        <v>19449</v>
      </c>
      <c r="E1406" s="150" t="s">
        <v>19707</v>
      </c>
      <c r="F1406" s="150" t="s">
        <v>20565</v>
      </c>
      <c r="G1406" s="150" t="s">
        <v>20566</v>
      </c>
      <c r="H1406" s="150" t="s">
        <v>22065</v>
      </c>
      <c r="I1406" s="150" t="s">
        <v>22439</v>
      </c>
      <c r="J1406" s="150" t="s">
        <v>13846</v>
      </c>
      <c r="K1406" s="150"/>
      <c r="L1406" s="150"/>
      <c r="M1406" s="150" t="s">
        <v>13846</v>
      </c>
      <c r="N1406" s="150"/>
      <c r="O1406" s="150"/>
      <c r="P1406" s="150"/>
      <c r="Q1406" s="150"/>
      <c r="R1406" s="150"/>
      <c r="S1406" s="150"/>
      <c r="T1406" s="150"/>
      <c r="U1406" s="150" t="s">
        <v>13846</v>
      </c>
      <c r="V1406" s="150"/>
      <c r="W1406" s="150"/>
      <c r="X1406" s="150"/>
      <c r="Y1406" s="150"/>
      <c r="Z1406" s="150"/>
      <c r="AA1406" s="150"/>
      <c r="AB1406" s="150"/>
      <c r="AC1406" s="150"/>
      <c r="AD1406" t="str">
        <f>IFERROR(IF(COUNTIF(C1406:L1406,"Feed Ingredient")&gt;0,INDEX(ani_diet!U:U,MATCH(M1406,ani_diet!E:E,0)),""),"")</f>
        <v/>
      </c>
      <c r="AE1406" s="129" t="str">
        <f>IF(IFERROR(IF(MATCH("Feed Ingredient", AOM[[#This Row],[L1]:[L10]],0)&gt;0, TRUE, FALSE), FALSE)=TRUE,IFERROR(VLOOKUP(M1406, ani_diet!D:D, 1, FALSE), "No Match"),FALSE)</f>
        <v>No Match</v>
      </c>
    </row>
    <row r="1407" spans="1:31" ht="14.5" x14ac:dyDescent="0.35">
      <c r="A1407" s="150"/>
      <c r="B1407" s="150" t="s">
        <v>22871</v>
      </c>
      <c r="C1407" s="150" t="s">
        <v>19447</v>
      </c>
      <c r="D1407" s="150" t="s">
        <v>19449</v>
      </c>
      <c r="E1407" s="150" t="s">
        <v>19707</v>
      </c>
      <c r="F1407" s="150" t="s">
        <v>20565</v>
      </c>
      <c r="G1407" s="150" t="s">
        <v>20566</v>
      </c>
      <c r="H1407" s="150" t="s">
        <v>22065</v>
      </c>
      <c r="I1407" s="150" t="s">
        <v>22439</v>
      </c>
      <c r="J1407" s="150" t="s">
        <v>13846</v>
      </c>
      <c r="K1407" s="150" t="s">
        <v>22872</v>
      </c>
      <c r="L1407" s="150"/>
      <c r="M1407" s="150" t="s">
        <v>22872</v>
      </c>
      <c r="N1407" s="150"/>
      <c r="O1407" s="150"/>
      <c r="P1407" s="150"/>
      <c r="Q1407" s="150"/>
      <c r="R1407" s="150"/>
      <c r="S1407" s="150"/>
      <c r="T1407" s="150"/>
      <c r="U1407" s="150" t="s">
        <v>13846</v>
      </c>
      <c r="V1407" s="150"/>
      <c r="W1407" s="150"/>
      <c r="X1407" s="150"/>
      <c r="Y1407" s="150"/>
      <c r="Z1407" s="150"/>
      <c r="AA1407" s="150"/>
      <c r="AB1407" s="150"/>
      <c r="AC1407" s="150"/>
      <c r="AD1407" t="str">
        <f>IFERROR(IF(COUNTIF(C1407:L1407,"Feed Ingredient")&gt;0,INDEX(ani_diet!U:U,MATCH(M1407,ani_diet!E:E,0)),""),"")</f>
        <v/>
      </c>
      <c r="AE1407" s="129" t="str">
        <f>IF(IFERROR(IF(MATCH("Feed Ingredient", AOM[[#This Row],[L1]:[L10]],0)&gt;0, TRUE, FALSE), FALSE)=TRUE,IFERROR(VLOOKUP(M1407, ani_diet!D:D, 1, FALSE), "No Match"),FALSE)</f>
        <v>No Match</v>
      </c>
    </row>
    <row r="1408" spans="1:31" ht="14.5" x14ac:dyDescent="0.35">
      <c r="A1408" s="150"/>
      <c r="B1408" s="150" t="s">
        <v>22873</v>
      </c>
      <c r="C1408" s="150" t="s">
        <v>19447</v>
      </c>
      <c r="D1408" s="150" t="s">
        <v>19449</v>
      </c>
      <c r="E1408" s="150" t="s">
        <v>19707</v>
      </c>
      <c r="F1408" s="150" t="s">
        <v>20565</v>
      </c>
      <c r="G1408" s="150" t="s">
        <v>20566</v>
      </c>
      <c r="H1408" s="150" t="s">
        <v>22065</v>
      </c>
      <c r="I1408" s="150" t="s">
        <v>22439</v>
      </c>
      <c r="J1408" s="150" t="s">
        <v>22874</v>
      </c>
      <c r="K1408" s="150" t="s">
        <v>22875</v>
      </c>
      <c r="L1408" s="150" t="s">
        <v>22876</v>
      </c>
      <c r="M1408" s="150" t="str" cm="1">
        <f t="array" ref="M1408">LOOKUP(2,1/(C1408:L1408&lt;&gt;""),C1408:L1408)</f>
        <v>Piliostigma thonningii Leaves Wilted</v>
      </c>
      <c r="N1408" s="150"/>
      <c r="O1408" s="150"/>
      <c r="P1408" s="150"/>
      <c r="Q1408" s="150"/>
      <c r="R1408" s="150"/>
      <c r="S1408" s="150"/>
      <c r="T1408" s="150"/>
      <c r="U1408" s="150" t="s">
        <v>22874</v>
      </c>
      <c r="V1408" s="150"/>
      <c r="W1408" s="150"/>
      <c r="X1408" s="150"/>
      <c r="Y1408" s="150"/>
      <c r="Z1408" s="150"/>
      <c r="AA1408" s="150"/>
      <c r="AB1408" s="150"/>
      <c r="AC1408" s="150"/>
      <c r="AD1408" t="str">
        <f>IFERROR(IF(COUNTIF(C1408:L1408,"Feed Ingredient")&gt;0,INDEX(ani_diet!U:U,MATCH(M1408,ani_diet!E:E,0)),""),"")</f>
        <v>Piliostigma thonningii Leaves</v>
      </c>
      <c r="AE1408" s="129" t="str">
        <f>IF(IFERROR(IF(MATCH("Feed Ingredient", AOM[[#This Row],[L1]:[L10]],0)&gt;0, TRUE, FALSE), FALSE)=TRUE,IFERROR(VLOOKUP(M1408, ani_diet!D:D, 1, FALSE), "No Match"),FALSE)</f>
        <v>No Match</v>
      </c>
    </row>
    <row r="1409" spans="1:31" ht="14.5" x14ac:dyDescent="0.35">
      <c r="A1409" s="150"/>
      <c r="B1409" s="150" t="s">
        <v>22877</v>
      </c>
      <c r="C1409" s="150" t="s">
        <v>19447</v>
      </c>
      <c r="D1409" s="150" t="s">
        <v>19449</v>
      </c>
      <c r="E1409" s="150" t="s">
        <v>19707</v>
      </c>
      <c r="F1409" s="150" t="s">
        <v>20565</v>
      </c>
      <c r="G1409" s="150" t="s">
        <v>20566</v>
      </c>
      <c r="H1409" s="150" t="s">
        <v>22065</v>
      </c>
      <c r="I1409" s="150" t="s">
        <v>22439</v>
      </c>
      <c r="J1409" s="150" t="s">
        <v>22874</v>
      </c>
      <c r="K1409" s="150" t="s">
        <v>22875</v>
      </c>
      <c r="L1409" s="150"/>
      <c r="M1409" s="150" t="str" cm="1">
        <f t="array" ref="M1409">LOOKUP(2,1/(C1409:L1409&lt;&gt;""),C1409:L1409)</f>
        <v>Piliostigma thonningii Leaves</v>
      </c>
      <c r="N1409" s="150"/>
      <c r="O1409" s="150"/>
      <c r="P1409" s="150"/>
      <c r="Q1409" s="150"/>
      <c r="R1409" s="150"/>
      <c r="S1409" s="150"/>
      <c r="T1409" s="150"/>
      <c r="U1409" s="150" t="s">
        <v>22874</v>
      </c>
      <c r="V1409" s="150"/>
      <c r="W1409" s="150"/>
      <c r="X1409" s="150"/>
      <c r="Y1409" s="150"/>
      <c r="Z1409" s="150"/>
      <c r="AA1409" s="150"/>
      <c r="AB1409" s="150"/>
      <c r="AC1409" s="150"/>
      <c r="AD1409" t="str">
        <f>IFERROR(IF(COUNTIF(C1409:L1409,"Feed Ingredient")&gt;0,INDEX(ani_diet!U:U,MATCH(M1409,ani_diet!E:E,0)),""),"")</f>
        <v>Piliostigma thonningii Leaves</v>
      </c>
      <c r="AE1409" s="129" t="str">
        <f>IF(IFERROR(IF(MATCH("Feed Ingredient", AOM[[#This Row],[L1]:[L10]],0)&gt;0, TRUE, FALSE), FALSE)=TRUE,IFERROR(VLOOKUP(M1409, ani_diet!D:D, 1, FALSE), "No Match"),FALSE)</f>
        <v>Piliostigma thonningii Leaves</v>
      </c>
    </row>
    <row r="1410" spans="1:31" ht="14.5" x14ac:dyDescent="0.35">
      <c r="A1410" s="150"/>
      <c r="B1410" s="150" t="s">
        <v>22878</v>
      </c>
      <c r="C1410" s="150" t="s">
        <v>19447</v>
      </c>
      <c r="D1410" s="150" t="s">
        <v>19449</v>
      </c>
      <c r="E1410" s="150" t="s">
        <v>19707</v>
      </c>
      <c r="F1410" s="150" t="s">
        <v>20565</v>
      </c>
      <c r="G1410" s="150" t="s">
        <v>20566</v>
      </c>
      <c r="H1410" s="150" t="s">
        <v>22065</v>
      </c>
      <c r="I1410" s="150" t="s">
        <v>22439</v>
      </c>
      <c r="J1410" s="150" t="s">
        <v>22874</v>
      </c>
      <c r="K1410" s="150"/>
      <c r="L1410" s="150"/>
      <c r="M1410" s="150" t="str" cm="1">
        <f t="array" ref="M1410">LOOKUP(2,1/(C1410:L1410&lt;&gt;""),C1410:L1410)</f>
        <v>Piliostigma thonningii</v>
      </c>
      <c r="N1410" s="150"/>
      <c r="O1410" s="150"/>
      <c r="P1410" s="150"/>
      <c r="Q1410" s="150"/>
      <c r="R1410" s="150"/>
      <c r="S1410" s="150"/>
      <c r="T1410" s="150"/>
      <c r="U1410" s="150" t="s">
        <v>22874</v>
      </c>
      <c r="V1410" s="150"/>
      <c r="W1410" s="150"/>
      <c r="X1410" s="150"/>
      <c r="Y1410" s="150"/>
      <c r="Z1410" s="150"/>
      <c r="AA1410" s="150"/>
      <c r="AB1410" s="150"/>
      <c r="AC1410" s="150"/>
      <c r="AD1410" t="str">
        <f>IFERROR(IF(COUNTIF(C1410:L1410,"Feed Ingredient")&gt;0,INDEX(ani_diet!U:U,MATCH(M1410,ani_diet!E:E,0)),""),"")</f>
        <v/>
      </c>
      <c r="AE1410" s="129" t="str">
        <f>IF(IFERROR(IF(MATCH("Feed Ingredient", AOM[[#This Row],[L1]:[L10]],0)&gt;0, TRUE, FALSE), FALSE)=TRUE,IFERROR(VLOOKUP(M1410, ani_diet!D:D, 1, FALSE), "No Match"),FALSE)</f>
        <v>No Match</v>
      </c>
    </row>
    <row r="1411" spans="1:31" ht="14.5" x14ac:dyDescent="0.35">
      <c r="A1411" s="150"/>
      <c r="B1411" s="150" t="s">
        <v>22879</v>
      </c>
      <c r="C1411" s="150" t="s">
        <v>19447</v>
      </c>
      <c r="D1411" s="150" t="s">
        <v>19449</v>
      </c>
      <c r="E1411" s="150" t="s">
        <v>19707</v>
      </c>
      <c r="F1411" s="150" t="s">
        <v>20565</v>
      </c>
      <c r="G1411" s="150" t="s">
        <v>20566</v>
      </c>
      <c r="H1411" s="150" t="s">
        <v>22065</v>
      </c>
      <c r="I1411" s="150" t="s">
        <v>22439</v>
      </c>
      <c r="J1411" s="150" t="s">
        <v>13851</v>
      </c>
      <c r="K1411" s="150" t="s">
        <v>22880</v>
      </c>
      <c r="L1411" s="150" t="s">
        <v>22881</v>
      </c>
      <c r="M1411" s="150" t="str" cm="1">
        <f t="array" ref="M1411">LOOKUP(2,1/(C1411:L1411&lt;&gt;""),C1411:L1411)</f>
        <v>Pithecellobium dulce Leaves Dried</v>
      </c>
      <c r="N1411" s="150"/>
      <c r="O1411" s="150"/>
      <c r="P1411" s="150"/>
      <c r="Q1411" s="150"/>
      <c r="R1411" s="150"/>
      <c r="S1411" s="150"/>
      <c r="T1411" s="150"/>
      <c r="U1411" s="150" t="s">
        <v>13851</v>
      </c>
      <c r="V1411" s="150"/>
      <c r="W1411" s="150"/>
      <c r="X1411" s="150"/>
      <c r="Y1411" s="150"/>
      <c r="Z1411" s="150"/>
      <c r="AA1411" s="150"/>
      <c r="AB1411" s="150"/>
      <c r="AC1411" s="150"/>
      <c r="AD1411" t="str">
        <f>IFERROR(IF(COUNTIF(C1411:L1411,"Feed Ingredient")&gt;0,INDEX(ani_diet!U:U,MATCH(M1411,ani_diet!E:E,0)),""),"")</f>
        <v>Pithecellobium dulce Leaves</v>
      </c>
      <c r="AE1411" s="129" t="str">
        <f>IF(IFERROR(IF(MATCH("Feed Ingredient", AOM[[#This Row],[L1]:[L10]],0)&gt;0, TRUE, FALSE), FALSE)=TRUE,IFERROR(VLOOKUP(M1411, ani_diet!D:D, 1, FALSE), "No Match"),FALSE)</f>
        <v>No Match</v>
      </c>
    </row>
    <row r="1412" spans="1:31" ht="14.5" x14ac:dyDescent="0.35">
      <c r="A1412" s="150"/>
      <c r="B1412" s="150" t="s">
        <v>22882</v>
      </c>
      <c r="C1412" s="150" t="s">
        <v>19447</v>
      </c>
      <c r="D1412" s="150" t="s">
        <v>19449</v>
      </c>
      <c r="E1412" s="150" t="s">
        <v>19707</v>
      </c>
      <c r="F1412" s="150" t="s">
        <v>20565</v>
      </c>
      <c r="G1412" s="150" t="s">
        <v>20566</v>
      </c>
      <c r="H1412" s="150" t="s">
        <v>22065</v>
      </c>
      <c r="I1412" s="150" t="s">
        <v>22439</v>
      </c>
      <c r="J1412" s="150" t="s">
        <v>13851</v>
      </c>
      <c r="K1412" s="150" t="s">
        <v>22880</v>
      </c>
      <c r="L1412" s="150"/>
      <c r="M1412" s="150" t="str" cm="1">
        <f t="array" ref="M1412">LOOKUP(2,1/(C1412:L1412&lt;&gt;""),C1412:L1412)</f>
        <v>Pithecellobium dulce Leaves</v>
      </c>
      <c r="N1412" s="150"/>
      <c r="O1412" s="150"/>
      <c r="P1412" s="150"/>
      <c r="Q1412" s="150"/>
      <c r="R1412" s="150"/>
      <c r="S1412" s="150"/>
      <c r="T1412" s="150"/>
      <c r="U1412" s="150" t="s">
        <v>13851</v>
      </c>
      <c r="V1412" s="150"/>
      <c r="W1412" s="150"/>
      <c r="X1412" s="150"/>
      <c r="Y1412" s="150"/>
      <c r="Z1412" s="150"/>
      <c r="AA1412" s="150"/>
      <c r="AB1412" s="150"/>
      <c r="AC1412" s="150"/>
      <c r="AD1412" t="str">
        <f>IFERROR(IF(COUNTIF(C1412:L1412,"Feed Ingredient")&gt;0,INDEX(ani_diet!U:U,MATCH(M1412,ani_diet!E:E,0)),""),"")</f>
        <v>Pithecellobium dulce Leaves</v>
      </c>
      <c r="AE1412" s="129" t="str">
        <f>IF(IFERROR(IF(MATCH("Feed Ingredient", AOM[[#This Row],[L1]:[L10]],0)&gt;0, TRUE, FALSE), FALSE)=TRUE,IFERROR(VLOOKUP(M1412, ani_diet!D:D, 1, FALSE), "No Match"),FALSE)</f>
        <v>Pithecellobium dulce Leaves</v>
      </c>
    </row>
    <row r="1413" spans="1:31" ht="14.5" x14ac:dyDescent="0.35">
      <c r="A1413" s="150"/>
      <c r="B1413" s="150" t="s">
        <v>22883</v>
      </c>
      <c r="C1413" s="150" t="s">
        <v>19447</v>
      </c>
      <c r="D1413" s="150" t="s">
        <v>19449</v>
      </c>
      <c r="E1413" s="150" t="s">
        <v>19707</v>
      </c>
      <c r="F1413" s="150" t="s">
        <v>20565</v>
      </c>
      <c r="G1413" s="150" t="s">
        <v>20566</v>
      </c>
      <c r="H1413" s="150" t="s">
        <v>22065</v>
      </c>
      <c r="I1413" s="150" t="s">
        <v>22439</v>
      </c>
      <c r="J1413" s="150" t="s">
        <v>13851</v>
      </c>
      <c r="K1413" s="150"/>
      <c r="L1413" s="150"/>
      <c r="M1413" s="150" t="str" cm="1">
        <f t="array" ref="M1413">LOOKUP(2,1/(C1413:L1413&lt;&gt;""),C1413:L1413)</f>
        <v>Pithecellobium dulce</v>
      </c>
      <c r="N1413" s="150"/>
      <c r="O1413" s="150"/>
      <c r="P1413" s="150"/>
      <c r="Q1413" s="150"/>
      <c r="R1413" s="150"/>
      <c r="S1413" s="150"/>
      <c r="T1413" s="150"/>
      <c r="U1413" s="150" t="s">
        <v>13851</v>
      </c>
      <c r="V1413" s="150"/>
      <c r="W1413" s="150"/>
      <c r="X1413" s="150"/>
      <c r="Y1413" s="150"/>
      <c r="Z1413" s="150"/>
      <c r="AA1413" s="150"/>
      <c r="AB1413" s="150"/>
      <c r="AC1413" s="150"/>
      <c r="AD1413" t="str">
        <f>IFERROR(IF(COUNTIF(C1413:L1413,"Feed Ingredient")&gt;0,INDEX(ani_diet!U:U,MATCH(M1413,ani_diet!E:E,0)),""),"")</f>
        <v/>
      </c>
      <c r="AE1413" s="129" t="str">
        <f>IF(IFERROR(IF(MATCH("Feed Ingredient", AOM[[#This Row],[L1]:[L10]],0)&gt;0, TRUE, FALSE), FALSE)=TRUE,IFERROR(VLOOKUP(M1413, ani_diet!D:D, 1, FALSE), "No Match"),FALSE)</f>
        <v>No Match</v>
      </c>
    </row>
    <row r="1414" spans="1:31" ht="14.5" x14ac:dyDescent="0.35">
      <c r="A1414" s="150"/>
      <c r="B1414" s="150" t="s">
        <v>22884</v>
      </c>
      <c r="C1414" s="150" t="s">
        <v>19447</v>
      </c>
      <c r="D1414" s="150" t="s">
        <v>19449</v>
      </c>
      <c r="E1414" s="150" t="s">
        <v>19707</v>
      </c>
      <c r="F1414" s="150" t="s">
        <v>20565</v>
      </c>
      <c r="G1414" s="150" t="s">
        <v>20566</v>
      </c>
      <c r="H1414" s="150" t="s">
        <v>22065</v>
      </c>
      <c r="I1414" s="150" t="s">
        <v>22439</v>
      </c>
      <c r="J1414" s="150" t="s">
        <v>22885</v>
      </c>
      <c r="K1414" s="153" t="s">
        <v>22886</v>
      </c>
      <c r="L1414" s="150" t="s">
        <v>22887</v>
      </c>
      <c r="M1414" s="150" t="str" cm="1">
        <f t="array" ref="M1414">LOOKUP(2,1/(C1414:L1414&lt;&gt;""),C1414:L1414)</f>
        <v>Prosopis Pods Ground</v>
      </c>
      <c r="N1414" s="150" t="s">
        <v>22888</v>
      </c>
      <c r="O1414" s="150"/>
      <c r="P1414" s="150"/>
      <c r="Q1414" s="150"/>
      <c r="R1414" s="150"/>
      <c r="S1414" s="150"/>
      <c r="T1414" s="150"/>
      <c r="U1414" s="150" t="s">
        <v>22885</v>
      </c>
      <c r="V1414" s="150"/>
      <c r="W1414" s="150"/>
      <c r="X1414" s="150"/>
      <c r="Y1414" s="150"/>
      <c r="Z1414" s="150"/>
      <c r="AA1414" s="150"/>
      <c r="AB1414" s="150"/>
      <c r="AC1414" s="150"/>
      <c r="AD1414" t="str">
        <f>IFERROR(IF(COUNTIF(C1414:L1414,"Feed Ingredient")&gt;0,INDEX(ani_diet!U:U,MATCH(M1414,ani_diet!E:E,0)),""),"")</f>
        <v>Prosopis Pods</v>
      </c>
      <c r="AE1414" s="129" t="str">
        <f>IF(IFERROR(IF(MATCH("Feed Ingredient", AOM[[#This Row],[L1]:[L10]],0)&gt;0, TRUE, FALSE), FALSE)=TRUE,IFERROR(VLOOKUP(M1414, ani_diet!D:D, 1, FALSE), "No Match"),FALSE)</f>
        <v>No Match</v>
      </c>
    </row>
    <row r="1415" spans="1:31" ht="14.5" x14ac:dyDescent="0.35">
      <c r="A1415" s="150"/>
      <c r="B1415" s="150" t="s">
        <v>22889</v>
      </c>
      <c r="C1415" s="150" t="s">
        <v>19447</v>
      </c>
      <c r="D1415" s="150" t="s">
        <v>19449</v>
      </c>
      <c r="E1415" s="150" t="s">
        <v>19707</v>
      </c>
      <c r="F1415" s="150" t="s">
        <v>20565</v>
      </c>
      <c r="G1415" s="150" t="s">
        <v>20566</v>
      </c>
      <c r="H1415" s="150" t="s">
        <v>22065</v>
      </c>
      <c r="I1415" s="150" t="s">
        <v>22439</v>
      </c>
      <c r="J1415" s="150" t="s">
        <v>13857</v>
      </c>
      <c r="K1415" s="150"/>
      <c r="L1415" s="150"/>
      <c r="M1415" s="150" t="str" cm="1">
        <f t="array" ref="M1415">LOOKUP(2,1/(C1415:L1415&lt;&gt;""),C1415:L1415)</f>
        <v>Prosopis africana</v>
      </c>
      <c r="N1415" s="150"/>
      <c r="O1415" s="150"/>
      <c r="P1415" s="150"/>
      <c r="Q1415" s="150"/>
      <c r="R1415" s="150"/>
      <c r="S1415" s="150"/>
      <c r="T1415" s="150"/>
      <c r="U1415" s="150" t="s">
        <v>13857</v>
      </c>
      <c r="V1415" s="150"/>
      <c r="W1415" s="150"/>
      <c r="X1415" s="150"/>
      <c r="Y1415" s="150"/>
      <c r="Z1415" s="150"/>
      <c r="AA1415" s="150"/>
      <c r="AB1415" s="150"/>
      <c r="AC1415" s="150"/>
      <c r="AD1415" t="str">
        <f>IFERROR(IF(COUNTIF(C1415:L1415,"Feed Ingredient")&gt;0,INDEX(ani_diet!U:U,MATCH(M1415,ani_diet!E:E,0)),""),"")</f>
        <v>Prosopis africana</v>
      </c>
      <c r="AE1415" s="129" t="str">
        <f>IF(IFERROR(IF(MATCH("Feed Ingredient", AOM[[#This Row],[L1]:[L10]],0)&gt;0, TRUE, FALSE), FALSE)=TRUE,IFERROR(VLOOKUP(M1415, ani_diet!D:D, 1, FALSE), "No Match"),FALSE)</f>
        <v>Prosopis africana</v>
      </c>
    </row>
    <row r="1416" spans="1:31" ht="14.5" x14ac:dyDescent="0.35">
      <c r="A1416" s="150"/>
      <c r="B1416" s="150" t="s">
        <v>22890</v>
      </c>
      <c r="C1416" s="150" t="s">
        <v>19447</v>
      </c>
      <c r="D1416" s="150" t="s">
        <v>19449</v>
      </c>
      <c r="E1416" s="150" t="s">
        <v>19707</v>
      </c>
      <c r="F1416" s="150" t="s">
        <v>20565</v>
      </c>
      <c r="G1416" s="150" t="s">
        <v>20566</v>
      </c>
      <c r="H1416" s="150" t="s">
        <v>22065</v>
      </c>
      <c r="I1416" s="150" t="s">
        <v>22439</v>
      </c>
      <c r="J1416" s="150" t="s">
        <v>13857</v>
      </c>
      <c r="K1416" s="150" t="s">
        <v>22891</v>
      </c>
      <c r="L1416" s="150"/>
      <c r="M1416" s="150" t="str" cm="1">
        <f t="array" ref="M1416">LOOKUP(2,1/(C1416:L1416&lt;&gt;""),C1416:L1416)</f>
        <v>Prosopis africana Seed</v>
      </c>
      <c r="N1416" s="150"/>
      <c r="O1416" s="150"/>
      <c r="P1416" s="150"/>
      <c r="Q1416" s="150"/>
      <c r="R1416" s="150"/>
      <c r="S1416" s="150"/>
      <c r="T1416" s="150"/>
      <c r="U1416" s="150" t="s">
        <v>13857</v>
      </c>
      <c r="V1416" s="150"/>
      <c r="W1416" s="150"/>
      <c r="X1416" s="150"/>
      <c r="Y1416" s="150"/>
      <c r="Z1416" s="150"/>
      <c r="AA1416" s="150"/>
      <c r="AB1416" s="150"/>
      <c r="AC1416" s="150"/>
      <c r="AD1416" t="str">
        <f>IFERROR(IF(COUNTIF(C1416:L1416,"Feed Ingredient")&gt;0,INDEX(ani_diet!U:U,MATCH(M1416,ani_diet!E:E,0)),""),"")</f>
        <v/>
      </c>
      <c r="AE1416" s="129" t="str">
        <f>IF(IFERROR(IF(MATCH("Feed Ingredient", AOM[[#This Row],[L1]:[L10]],0)&gt;0, TRUE, FALSE), FALSE)=TRUE,IFERROR(VLOOKUP(M1416, ani_diet!D:D, 1, FALSE), "No Match"),FALSE)</f>
        <v>Prosopis africana Seed</v>
      </c>
    </row>
    <row r="1417" spans="1:31" ht="14.5" x14ac:dyDescent="0.35">
      <c r="A1417" s="150"/>
      <c r="B1417" s="150" t="s">
        <v>22892</v>
      </c>
      <c r="C1417" s="150" t="s">
        <v>19447</v>
      </c>
      <c r="D1417" s="150" t="s">
        <v>19449</v>
      </c>
      <c r="E1417" s="150" t="s">
        <v>19707</v>
      </c>
      <c r="F1417" s="150" t="s">
        <v>20565</v>
      </c>
      <c r="G1417" s="150" t="s">
        <v>20566</v>
      </c>
      <c r="H1417" s="150" t="s">
        <v>22065</v>
      </c>
      <c r="I1417" s="150" t="s">
        <v>22439</v>
      </c>
      <c r="J1417" s="150" t="s">
        <v>13857</v>
      </c>
      <c r="K1417" s="150" t="s">
        <v>22891</v>
      </c>
      <c r="L1417" s="150" t="s">
        <v>22893</v>
      </c>
      <c r="M1417" s="150" t="str" cm="1">
        <f t="array" ref="M1417">LOOKUP(2,1/(C1417:L1417&lt;&gt;""),C1417:L1417)</f>
        <v>Prosopis africana Seed Ground</v>
      </c>
      <c r="N1417" s="150" t="s">
        <v>22894</v>
      </c>
      <c r="O1417" s="150"/>
      <c r="P1417" s="150"/>
      <c r="Q1417" s="150"/>
      <c r="R1417" s="150"/>
      <c r="S1417" s="150"/>
      <c r="T1417" s="150"/>
      <c r="U1417" s="150" t="s">
        <v>13857</v>
      </c>
      <c r="V1417" s="150"/>
      <c r="W1417" s="150"/>
      <c r="X1417" s="150"/>
      <c r="Y1417" s="150"/>
      <c r="Z1417" s="150"/>
      <c r="AA1417" s="150"/>
      <c r="AB1417" s="150"/>
      <c r="AC1417" s="150"/>
      <c r="AD1417" t="str">
        <f>IFERROR(IF(COUNTIF(C1417:L1417,"Feed Ingredient")&gt;0,INDEX(ani_diet!U:U,MATCH(M1417,ani_diet!E:E,0)),""),"")</f>
        <v>Prosopis africana Seed</v>
      </c>
      <c r="AE1417" s="129" t="str">
        <f>IF(IFERROR(IF(MATCH("Feed Ingredient", AOM[[#This Row],[L1]:[L10]],0)&gt;0, TRUE, FALSE), FALSE)=TRUE,IFERROR(VLOOKUP(M1417, ani_diet!D:D, 1, FALSE), "No Match"),FALSE)</f>
        <v>No Match</v>
      </c>
    </row>
    <row r="1418" spans="1:31" ht="14.5" x14ac:dyDescent="0.35">
      <c r="A1418" s="150" t="s">
        <v>1485</v>
      </c>
      <c r="B1418" s="150" t="s">
        <v>22895</v>
      </c>
      <c r="C1418" s="150" t="s">
        <v>19447</v>
      </c>
      <c r="D1418" s="150" t="s">
        <v>19449</v>
      </c>
      <c r="E1418" s="150" t="s">
        <v>19707</v>
      </c>
      <c r="F1418" s="150" t="s">
        <v>20565</v>
      </c>
      <c r="G1418" s="150" t="s">
        <v>20566</v>
      </c>
      <c r="H1418" s="150" t="s">
        <v>22065</v>
      </c>
      <c r="I1418" s="150" t="s">
        <v>22439</v>
      </c>
      <c r="J1418" s="150" t="s">
        <v>13860</v>
      </c>
      <c r="K1418" s="150" t="s">
        <v>1485</v>
      </c>
      <c r="L1418" s="150"/>
      <c r="M1418" s="150" t="str" cm="1">
        <f t="array" ref="M1418">LOOKUP(2,1/(C1418:L1418&lt;&gt;""),C1418:L1418)</f>
        <v>Prosopis juliflora</v>
      </c>
      <c r="N1418" s="150" t="s">
        <v>22896</v>
      </c>
      <c r="O1418" s="150" t="s">
        <v>1485</v>
      </c>
      <c r="P1418" s="150" t="s">
        <v>1485</v>
      </c>
      <c r="Q1418" s="150" t="s">
        <v>1485</v>
      </c>
      <c r="R1418" s="150" t="s">
        <v>1485</v>
      </c>
      <c r="S1418" s="150" t="s">
        <v>22897</v>
      </c>
      <c r="T1418" s="150" t="s">
        <v>1485</v>
      </c>
      <c r="U1418" s="150" t="s">
        <v>13860</v>
      </c>
      <c r="V1418" s="150" t="s">
        <v>22898</v>
      </c>
      <c r="W1418" s="150" t="s">
        <v>1485</v>
      </c>
      <c r="X1418" s="150" t="s">
        <v>1485</v>
      </c>
      <c r="Y1418" s="150" t="s">
        <v>1485</v>
      </c>
      <c r="Z1418" s="150" t="s">
        <v>1485</v>
      </c>
      <c r="AA1418" s="150" t="s">
        <v>1485</v>
      </c>
      <c r="AB1418" s="150" t="s">
        <v>1485</v>
      </c>
      <c r="AC1418" s="150" t="s">
        <v>13860</v>
      </c>
      <c r="AD1418" t="str">
        <f>IFERROR(IF(COUNTIF(C1418:L1418,"Feed Ingredient")&gt;0,INDEX(ani_diet!U:U,MATCH(M1418,ani_diet!E:E,0)),""),"")</f>
        <v>Prosopis juliflora</v>
      </c>
      <c r="AE1418" s="129" t="str">
        <f>IF(IFERROR(IF(MATCH("Feed Ingredient", AOM[[#This Row],[L1]:[L10]],0)&gt;0, TRUE, FALSE), FALSE)=TRUE,IFERROR(VLOOKUP(M1418, ani_diet!D:D, 1, FALSE), "No Match"),FALSE)</f>
        <v>Prosopis juliflora</v>
      </c>
    </row>
    <row r="1419" spans="1:31" ht="14.5" x14ac:dyDescent="0.35">
      <c r="A1419" s="150" t="s">
        <v>1485</v>
      </c>
      <c r="B1419" s="150" t="s">
        <v>22899</v>
      </c>
      <c r="C1419" s="150" t="s">
        <v>19447</v>
      </c>
      <c r="D1419" s="150" t="s">
        <v>19449</v>
      </c>
      <c r="E1419" s="150" t="s">
        <v>19707</v>
      </c>
      <c r="F1419" s="150" t="s">
        <v>20565</v>
      </c>
      <c r="G1419" s="150" t="s">
        <v>20566</v>
      </c>
      <c r="H1419" s="150" t="s">
        <v>22065</v>
      </c>
      <c r="I1419" s="150" t="s">
        <v>22439</v>
      </c>
      <c r="J1419" s="150" t="s">
        <v>13860</v>
      </c>
      <c r="K1419" s="150" t="s">
        <v>22900</v>
      </c>
      <c r="L1419" s="150"/>
      <c r="M1419" s="150" t="str" cm="1">
        <f t="array" ref="M1419">LOOKUP(2,1/(C1419:L1419&lt;&gt;""),C1419:L1419)</f>
        <v>Prosopis juliflora Dried Ground</v>
      </c>
      <c r="N1419" s="150" t="s">
        <v>22901</v>
      </c>
      <c r="O1419" s="150" t="s">
        <v>1485</v>
      </c>
      <c r="P1419" s="150" t="s">
        <v>1485</v>
      </c>
      <c r="Q1419" s="150" t="s">
        <v>1485</v>
      </c>
      <c r="R1419" s="150" t="s">
        <v>1485</v>
      </c>
      <c r="S1419" s="150" t="s">
        <v>22897</v>
      </c>
      <c r="T1419" s="150" t="s">
        <v>1485</v>
      </c>
      <c r="U1419" s="150" t="s">
        <v>13860</v>
      </c>
      <c r="V1419" s="150" t="s">
        <v>22898</v>
      </c>
      <c r="W1419" s="150" t="s">
        <v>1485</v>
      </c>
      <c r="X1419" s="150" t="s">
        <v>1485</v>
      </c>
      <c r="Y1419" s="150" t="s">
        <v>1485</v>
      </c>
      <c r="Z1419" s="150" t="s">
        <v>1485</v>
      </c>
      <c r="AA1419" s="150" t="s">
        <v>1485</v>
      </c>
      <c r="AB1419" s="150" t="s">
        <v>1485</v>
      </c>
      <c r="AC1419" s="150" t="s">
        <v>22902</v>
      </c>
      <c r="AD1419" t="str">
        <f>IFERROR(IF(COUNTIF(C1419:L1419,"Feed Ingredient")&gt;0,INDEX(ani_diet!U:U,MATCH(M1419,ani_diet!E:E,0)),""),"")</f>
        <v>Prosopis juliflora</v>
      </c>
      <c r="AE1419" s="129" t="str">
        <f>IF(IFERROR(IF(MATCH("Feed Ingredient", AOM[[#This Row],[L1]:[L10]],0)&gt;0, TRUE, FALSE), FALSE)=TRUE,IFERROR(VLOOKUP(M1419, ani_diet!D:D, 1, FALSE), "No Match"),FALSE)</f>
        <v>No Match</v>
      </c>
    </row>
    <row r="1420" spans="1:31" ht="14.5" x14ac:dyDescent="0.35">
      <c r="A1420" s="150" t="s">
        <v>1485</v>
      </c>
      <c r="B1420" s="150" t="s">
        <v>22903</v>
      </c>
      <c r="C1420" s="150" t="s">
        <v>19447</v>
      </c>
      <c r="D1420" s="150" t="s">
        <v>19449</v>
      </c>
      <c r="E1420" s="150" t="s">
        <v>19707</v>
      </c>
      <c r="F1420" s="150" t="s">
        <v>20565</v>
      </c>
      <c r="G1420" s="150" t="s">
        <v>20566</v>
      </c>
      <c r="H1420" s="150" t="s">
        <v>22065</v>
      </c>
      <c r="I1420" s="150" t="s">
        <v>22439</v>
      </c>
      <c r="J1420" s="150" t="s">
        <v>13860</v>
      </c>
      <c r="K1420" s="150" t="s">
        <v>22904</v>
      </c>
      <c r="L1420" s="150" t="s">
        <v>22902</v>
      </c>
      <c r="M1420" s="150" t="str" cm="1">
        <f t="array" ref="M1420">LOOKUP(2,1/(C1420:L1420&lt;&gt;""),C1420:L1420)</f>
        <v>Prosopis juliflora Pods Ground</v>
      </c>
      <c r="N1420" s="150" t="s">
        <v>22905</v>
      </c>
      <c r="O1420" s="150" t="s">
        <v>1485</v>
      </c>
      <c r="P1420" s="150" t="s">
        <v>1485</v>
      </c>
      <c r="Q1420" s="150" t="s">
        <v>1485</v>
      </c>
      <c r="R1420" s="150" t="s">
        <v>1485</v>
      </c>
      <c r="S1420" s="150" t="s">
        <v>22897</v>
      </c>
      <c r="T1420" s="150" t="s">
        <v>1485</v>
      </c>
      <c r="U1420" s="150" t="s">
        <v>13860</v>
      </c>
      <c r="V1420" s="150" t="s">
        <v>22898</v>
      </c>
      <c r="W1420" s="150" t="s">
        <v>1485</v>
      </c>
      <c r="X1420" s="150" t="s">
        <v>1485</v>
      </c>
      <c r="Y1420" s="150" t="s">
        <v>1485</v>
      </c>
      <c r="Z1420" s="150" t="s">
        <v>1485</v>
      </c>
      <c r="AA1420" s="150" t="s">
        <v>1485</v>
      </c>
      <c r="AB1420" s="150" t="s">
        <v>1485</v>
      </c>
      <c r="AC1420" s="150" t="s">
        <v>22902</v>
      </c>
      <c r="AD1420" t="str">
        <f>IFERROR(IF(COUNTIF(C1420:L1420,"Feed Ingredient")&gt;0,INDEX(ani_diet!U:U,MATCH(M1420,ani_diet!E:E,0)),""),"")</f>
        <v>Prosopis juliflora Pods</v>
      </c>
      <c r="AE1420" s="129" t="str">
        <f>IF(IFERROR(IF(MATCH("Feed Ingredient", AOM[[#This Row],[L1]:[L10]],0)&gt;0, TRUE, FALSE), FALSE)=TRUE,IFERROR(VLOOKUP(M1420, ani_diet!D:D, 1, FALSE), "No Match"),FALSE)</f>
        <v>No Match</v>
      </c>
    </row>
    <row r="1421" spans="1:31" ht="14.5" x14ac:dyDescent="0.35">
      <c r="A1421" s="150" t="s">
        <v>1485</v>
      </c>
      <c r="B1421" s="150" t="s">
        <v>22906</v>
      </c>
      <c r="C1421" s="150" t="s">
        <v>19447</v>
      </c>
      <c r="D1421" s="150" t="s">
        <v>19449</v>
      </c>
      <c r="E1421" s="150" t="s">
        <v>19707</v>
      </c>
      <c r="F1421" s="150" t="s">
        <v>20565</v>
      </c>
      <c r="G1421" s="150" t="s">
        <v>20566</v>
      </c>
      <c r="H1421" s="150" t="s">
        <v>22065</v>
      </c>
      <c r="I1421" s="150" t="s">
        <v>22439</v>
      </c>
      <c r="J1421" s="150" t="s">
        <v>13860</v>
      </c>
      <c r="K1421" s="150" t="s">
        <v>22904</v>
      </c>
      <c r="L1421" s="150"/>
      <c r="M1421" s="150" t="str" cm="1">
        <f t="array" ref="M1421">LOOKUP(2,1/(C1421:L1421&lt;&gt;""),C1421:L1421)</f>
        <v>Prosopis juliflora Pods</v>
      </c>
      <c r="N1421" s="150" t="s">
        <v>22907</v>
      </c>
      <c r="O1421" s="150" t="s">
        <v>1485</v>
      </c>
      <c r="P1421" s="150" t="s">
        <v>1485</v>
      </c>
      <c r="Q1421" s="150" t="s">
        <v>1485</v>
      </c>
      <c r="R1421" s="150" t="s">
        <v>1485</v>
      </c>
      <c r="S1421" s="150" t="s">
        <v>1485</v>
      </c>
      <c r="T1421" s="150" t="s">
        <v>1485</v>
      </c>
      <c r="U1421" s="150" t="s">
        <v>13860</v>
      </c>
      <c r="V1421" s="150" t="s">
        <v>22898</v>
      </c>
      <c r="W1421" s="150" t="s">
        <v>1485</v>
      </c>
      <c r="X1421" s="150" t="s">
        <v>1485</v>
      </c>
      <c r="Y1421" s="150" t="s">
        <v>1485</v>
      </c>
      <c r="Z1421" s="150" t="s">
        <v>1485</v>
      </c>
      <c r="AA1421" s="150" t="s">
        <v>1485</v>
      </c>
      <c r="AB1421" s="150" t="s">
        <v>1485</v>
      </c>
      <c r="AC1421" s="150" t="s">
        <v>22886</v>
      </c>
      <c r="AD1421" t="str">
        <f>IFERROR(IF(COUNTIF(C1421:L1421,"Feed Ingredient")&gt;0,INDEX(ani_diet!U:U,MATCH(M1421,ani_diet!E:E,0)),""),"")</f>
        <v>Prosopis juliflora Pods</v>
      </c>
      <c r="AE1421" s="129" t="str">
        <f>IF(IFERROR(IF(MATCH("Feed Ingredient", AOM[[#This Row],[L1]:[L10]],0)&gt;0, TRUE, FALSE), FALSE)=TRUE,IFERROR(VLOOKUP(M1421, ani_diet!D:D, 1, FALSE), "No Match"),FALSE)</f>
        <v>Prosopis juliflora Pods</v>
      </c>
    </row>
    <row r="1422" spans="1:31" ht="14.5" x14ac:dyDescent="0.35">
      <c r="A1422" s="150"/>
      <c r="B1422" s="150" t="s">
        <v>28753</v>
      </c>
      <c r="C1422" s="150" t="s">
        <v>19447</v>
      </c>
      <c r="D1422" s="150" t="s">
        <v>19449</v>
      </c>
      <c r="E1422" s="150" t="s">
        <v>19707</v>
      </c>
      <c r="F1422" s="150" t="s">
        <v>20565</v>
      </c>
      <c r="G1422" s="150" t="s">
        <v>20566</v>
      </c>
      <c r="H1422" s="150" t="s">
        <v>22065</v>
      </c>
      <c r="I1422" s="150" t="s">
        <v>22439</v>
      </c>
      <c r="J1422" s="150" t="s">
        <v>13868</v>
      </c>
      <c r="K1422" s="150"/>
      <c r="L1422" s="150"/>
      <c r="M1422" s="150" t="str" cm="1">
        <f t="array" ref="M1422">LOOKUP(2,1/(C1422:L1422&lt;&gt;""),C1422:L1422)</f>
        <v>Prunus africana</v>
      </c>
      <c r="N1422" s="150"/>
      <c r="O1422" s="150"/>
      <c r="P1422" s="150"/>
      <c r="Q1422" s="150"/>
      <c r="R1422" s="150"/>
      <c r="S1422" s="150"/>
      <c r="T1422" s="150"/>
      <c r="U1422" s="150"/>
      <c r="V1422" s="150"/>
      <c r="W1422" s="150"/>
      <c r="X1422" s="150"/>
      <c r="Y1422" s="150"/>
      <c r="Z1422" s="150"/>
      <c r="AA1422" s="150"/>
      <c r="AB1422" s="150"/>
      <c r="AC1422" s="150"/>
      <c r="AD1422" t="str">
        <f>IFERROR(IF(COUNTIF(C1422:L1422,"Feed Ingredient")&gt;0,INDEX(ani_diet!U:U,MATCH(M1422,ani_diet!E:E,0)),""),"")</f>
        <v/>
      </c>
      <c r="AE1422" s="129" t="str">
        <f>IF(IFERROR(IF(MATCH("Feed Ingredient", AOM[[#This Row],[L1]:[L10]],0)&gt;0, TRUE, FALSE), FALSE)=TRUE,IFERROR(VLOOKUP(M1422, ani_diet!D:D, 1, FALSE), "No Match"),FALSE)</f>
        <v>No Match</v>
      </c>
    </row>
    <row r="1423" spans="1:31" ht="14.5" x14ac:dyDescent="0.35">
      <c r="A1423" s="150"/>
      <c r="B1423" s="150" t="s">
        <v>22908</v>
      </c>
      <c r="C1423" s="150" t="s">
        <v>19447</v>
      </c>
      <c r="D1423" s="150" t="s">
        <v>19449</v>
      </c>
      <c r="E1423" s="150" t="s">
        <v>19707</v>
      </c>
      <c r="F1423" s="150" t="s">
        <v>20565</v>
      </c>
      <c r="G1423" s="150" t="s">
        <v>20566</v>
      </c>
      <c r="H1423" s="150" t="s">
        <v>22065</v>
      </c>
      <c r="I1423" s="150" t="s">
        <v>22439</v>
      </c>
      <c r="J1423" s="150" t="s">
        <v>22909</v>
      </c>
      <c r="K1423" s="150" t="s">
        <v>22910</v>
      </c>
      <c r="L1423" s="150" t="s">
        <v>22911</v>
      </c>
      <c r="M1423" s="150" t="str" cm="1">
        <f t="array" ref="M1423">LOOKUP(2,1/(C1423:L1423&lt;&gt;""),C1423:L1423)</f>
        <v>Psophocarpus scandens Leaves Wilted</v>
      </c>
      <c r="N1423" s="150"/>
      <c r="O1423" s="150"/>
      <c r="P1423" s="150"/>
      <c r="Q1423" s="150"/>
      <c r="R1423" s="150"/>
      <c r="S1423" s="150"/>
      <c r="T1423" s="150"/>
      <c r="U1423" s="150" t="s">
        <v>22909</v>
      </c>
      <c r="V1423" s="150"/>
      <c r="W1423" s="150"/>
      <c r="X1423" s="150"/>
      <c r="Y1423" s="150"/>
      <c r="Z1423" s="150"/>
      <c r="AA1423" s="150"/>
      <c r="AB1423" s="150"/>
      <c r="AC1423" s="150"/>
      <c r="AD1423" t="str">
        <f>IFERROR(IF(COUNTIF(C1423:L1423,"Feed Ingredient")&gt;0,INDEX(ani_diet!U:U,MATCH(M1423,ani_diet!E:E,0)),""),"")</f>
        <v>Psophocarpus scandens Leaves</v>
      </c>
      <c r="AE1423" s="129" t="str">
        <f>IF(IFERROR(IF(MATCH("Feed Ingredient", AOM[[#This Row],[L1]:[L10]],0)&gt;0, TRUE, FALSE), FALSE)=TRUE,IFERROR(VLOOKUP(M1423, ani_diet!D:D, 1, FALSE), "No Match"),FALSE)</f>
        <v>No Match</v>
      </c>
    </row>
    <row r="1424" spans="1:31" ht="14.5" x14ac:dyDescent="0.35">
      <c r="A1424" s="150"/>
      <c r="B1424" s="150" t="s">
        <v>22912</v>
      </c>
      <c r="C1424" s="150" t="s">
        <v>19447</v>
      </c>
      <c r="D1424" s="150" t="s">
        <v>19449</v>
      </c>
      <c r="E1424" s="150" t="s">
        <v>19707</v>
      </c>
      <c r="F1424" s="150" t="s">
        <v>20565</v>
      </c>
      <c r="G1424" s="150" t="s">
        <v>20566</v>
      </c>
      <c r="H1424" s="150" t="s">
        <v>22065</v>
      </c>
      <c r="I1424" s="150" t="s">
        <v>22439</v>
      </c>
      <c r="J1424" s="150" t="s">
        <v>13873</v>
      </c>
      <c r="K1424" s="150"/>
      <c r="L1424" s="150"/>
      <c r="M1424" s="150" t="str" cm="1">
        <f t="array" ref="M1424">LOOKUP(2,1/(C1424:L1424&lt;&gt;""),C1424:L1424)</f>
        <v>Pterocarpus erinaceus</v>
      </c>
      <c r="N1424" s="150"/>
      <c r="O1424" s="150"/>
      <c r="P1424" s="150"/>
      <c r="Q1424" s="150"/>
      <c r="R1424" s="150"/>
      <c r="S1424" s="150"/>
      <c r="T1424" s="150"/>
      <c r="U1424" s="150" t="s">
        <v>13873</v>
      </c>
      <c r="V1424" s="150"/>
      <c r="W1424" s="150"/>
      <c r="X1424" s="150"/>
      <c r="Y1424" s="150"/>
      <c r="Z1424" s="150"/>
      <c r="AA1424" s="150"/>
      <c r="AB1424" s="150"/>
      <c r="AC1424" s="150"/>
      <c r="AD1424" t="str">
        <f>IFERROR(IF(COUNTIF(C1424:L1424,"Feed Ingredient")&gt;0,INDEX(ani_diet!U:U,MATCH(M1424,ani_diet!E:E,0)),""),"")</f>
        <v>Pterocarpus erinaceus</v>
      </c>
      <c r="AE1424" s="129" t="str">
        <f>IF(IFERROR(IF(MATCH("Feed Ingredient", AOM[[#This Row],[L1]:[L10]],0)&gt;0, TRUE, FALSE), FALSE)=TRUE,IFERROR(VLOOKUP(M1424, ani_diet!D:D, 1, FALSE), "No Match"),FALSE)</f>
        <v>Pterocarpus erinaceus</v>
      </c>
    </row>
    <row r="1425" spans="1:31" ht="14.5" x14ac:dyDescent="0.35">
      <c r="A1425" s="150"/>
      <c r="B1425" s="150" t="s">
        <v>22913</v>
      </c>
      <c r="C1425" s="150" t="s">
        <v>19447</v>
      </c>
      <c r="D1425" s="150" t="s">
        <v>19449</v>
      </c>
      <c r="E1425" s="150" t="s">
        <v>19707</v>
      </c>
      <c r="F1425" s="150" t="s">
        <v>20565</v>
      </c>
      <c r="G1425" s="150" t="s">
        <v>20566</v>
      </c>
      <c r="H1425" s="150" t="s">
        <v>22065</v>
      </c>
      <c r="I1425" s="150" t="s">
        <v>22439</v>
      </c>
      <c r="J1425" s="150" t="s">
        <v>13873</v>
      </c>
      <c r="K1425" s="150" t="s">
        <v>22914</v>
      </c>
      <c r="L1425" s="150" t="s">
        <v>22915</v>
      </c>
      <c r="M1425" s="150" t="str" cm="1">
        <f t="array" ref="M1425">LOOKUP(2,1/(C1425:L1425&lt;&gt;""),C1425:L1425)</f>
        <v>Pterocarpus erinaceus Leaves Dried</v>
      </c>
      <c r="N1425" s="150"/>
      <c r="O1425" s="150"/>
      <c r="P1425" s="150"/>
      <c r="Q1425" s="150"/>
      <c r="R1425" s="150"/>
      <c r="S1425" s="150"/>
      <c r="T1425" s="150"/>
      <c r="U1425" s="150" t="s">
        <v>13873</v>
      </c>
      <c r="V1425" s="150"/>
      <c r="W1425" s="150"/>
      <c r="X1425" s="150"/>
      <c r="Y1425" s="150"/>
      <c r="Z1425" s="150"/>
      <c r="AA1425" s="150"/>
      <c r="AB1425" s="150"/>
      <c r="AC1425" s="150"/>
      <c r="AD1425" t="str">
        <f>IFERROR(IF(COUNTIF(C1425:L1425,"Feed Ingredient")&gt;0,INDEX(ani_diet!U:U,MATCH(M1425,ani_diet!E:E,0)),""),"")</f>
        <v>Pterocarpus erinaceus Leaves</v>
      </c>
      <c r="AE1425" s="129" t="str">
        <f>IF(IFERROR(IF(MATCH("Feed Ingredient", AOM[[#This Row],[L1]:[L10]],0)&gt;0, TRUE, FALSE), FALSE)=TRUE,IFERROR(VLOOKUP(M1425, ani_diet!D:D, 1, FALSE), "No Match"),FALSE)</f>
        <v>No Match</v>
      </c>
    </row>
    <row r="1426" spans="1:31" ht="14.5" x14ac:dyDescent="0.35">
      <c r="A1426" s="150"/>
      <c r="B1426" s="150" t="s">
        <v>22916</v>
      </c>
      <c r="C1426" s="150" t="s">
        <v>19447</v>
      </c>
      <c r="D1426" s="150" t="s">
        <v>19449</v>
      </c>
      <c r="E1426" s="150" t="s">
        <v>19707</v>
      </c>
      <c r="F1426" s="150" t="s">
        <v>20565</v>
      </c>
      <c r="G1426" s="150" t="s">
        <v>20566</v>
      </c>
      <c r="H1426" s="150" t="s">
        <v>22065</v>
      </c>
      <c r="I1426" s="150" t="s">
        <v>22439</v>
      </c>
      <c r="J1426" s="150" t="s">
        <v>13876</v>
      </c>
      <c r="K1426" s="150" t="s">
        <v>22917</v>
      </c>
      <c r="L1426" s="150"/>
      <c r="M1426" s="150" t="str" cm="1">
        <f t="array" ref="M1426">LOOKUP(2,1/(C1426:L1426&lt;&gt;""),C1426:L1426)</f>
        <v>Pterocarpus lucens Leaves</v>
      </c>
      <c r="N1426" s="150"/>
      <c r="O1426" s="150"/>
      <c r="P1426" s="150"/>
      <c r="Q1426" s="150"/>
      <c r="R1426" s="150"/>
      <c r="S1426" s="150"/>
      <c r="T1426" s="150"/>
      <c r="U1426" s="150" t="s">
        <v>13876</v>
      </c>
      <c r="V1426" s="150"/>
      <c r="W1426" s="150"/>
      <c r="X1426" s="150"/>
      <c r="Y1426" s="150"/>
      <c r="Z1426" s="150"/>
      <c r="AA1426" s="150"/>
      <c r="AB1426" s="150"/>
      <c r="AC1426" s="150"/>
      <c r="AD1426" t="str">
        <f>IFERROR(IF(COUNTIF(C1426:L1426,"Feed Ingredient")&gt;0,INDEX(ani_diet!U:U,MATCH(M1426,ani_diet!E:E,0)),""),"")</f>
        <v>Pterocarpus lucens Leaves</v>
      </c>
      <c r="AE1426" s="129" t="str">
        <f>IF(IFERROR(IF(MATCH("Feed Ingredient", AOM[[#This Row],[L1]:[L10]],0)&gt;0, TRUE, FALSE), FALSE)=TRUE,IFERROR(VLOOKUP(M1426, ani_diet!D:D, 1, FALSE), "No Match"),FALSE)</f>
        <v>Pterocarpus lucens Leaves</v>
      </c>
    </row>
    <row r="1427" spans="1:31" ht="14.5" x14ac:dyDescent="0.35">
      <c r="A1427" s="150"/>
      <c r="B1427" s="150" t="s">
        <v>22918</v>
      </c>
      <c r="C1427" s="150" t="s">
        <v>19447</v>
      </c>
      <c r="D1427" s="150" t="s">
        <v>19449</v>
      </c>
      <c r="E1427" s="150" t="s">
        <v>19707</v>
      </c>
      <c r="F1427" s="150" t="s">
        <v>20565</v>
      </c>
      <c r="G1427" s="150" t="s">
        <v>20566</v>
      </c>
      <c r="H1427" s="150" t="s">
        <v>22065</v>
      </c>
      <c r="I1427" s="150" t="s">
        <v>22439</v>
      </c>
      <c r="J1427" s="150" t="s">
        <v>13876</v>
      </c>
      <c r="K1427" s="150" t="s">
        <v>22917</v>
      </c>
      <c r="L1427" s="150" t="s">
        <v>22919</v>
      </c>
      <c r="M1427" s="150" t="str" cm="1">
        <f t="array" ref="M1427">LOOKUP(2,1/(C1427:L1427&lt;&gt;""),C1427:L1427)</f>
        <v>Pterocarpus lucens Leaves Dried</v>
      </c>
      <c r="N1427" s="150"/>
      <c r="O1427" s="150"/>
      <c r="P1427" s="150"/>
      <c r="Q1427" s="150"/>
      <c r="R1427" s="150"/>
      <c r="S1427" s="150"/>
      <c r="T1427" s="150"/>
      <c r="U1427" s="150" t="s">
        <v>13876</v>
      </c>
      <c r="V1427" s="150"/>
      <c r="W1427" s="150"/>
      <c r="X1427" s="150"/>
      <c r="Y1427" s="150"/>
      <c r="Z1427" s="150"/>
      <c r="AA1427" s="150"/>
      <c r="AB1427" s="150"/>
      <c r="AC1427" s="150"/>
      <c r="AD1427" t="str">
        <f>IFERROR(IF(COUNTIF(C1427:L1427,"Feed Ingredient")&gt;0,INDEX(ani_diet!U:U,MATCH(M1427,ani_diet!E:E,0)),""),"")</f>
        <v>Pterocarpus lucens Leaves</v>
      </c>
      <c r="AE1427" s="129" t="str">
        <f>IF(IFERROR(IF(MATCH("Feed Ingredient", AOM[[#This Row],[L1]:[L10]],0)&gt;0, TRUE, FALSE), FALSE)=TRUE,IFERROR(VLOOKUP(M1427, ani_diet!D:D, 1, FALSE), "No Match"),FALSE)</f>
        <v>No Match</v>
      </c>
    </row>
    <row r="1428" spans="1:31" ht="14.5" x14ac:dyDescent="0.35">
      <c r="A1428" s="150"/>
      <c r="B1428" s="150" t="s">
        <v>22920</v>
      </c>
      <c r="C1428" s="150" t="s">
        <v>19447</v>
      </c>
      <c r="D1428" s="150" t="s">
        <v>19449</v>
      </c>
      <c r="E1428" s="150" t="s">
        <v>19707</v>
      </c>
      <c r="F1428" s="150" t="s">
        <v>20565</v>
      </c>
      <c r="G1428" s="150" t="s">
        <v>20566</v>
      </c>
      <c r="H1428" s="150" t="s">
        <v>22065</v>
      </c>
      <c r="I1428" s="150" t="s">
        <v>22439</v>
      </c>
      <c r="J1428" s="150" t="s">
        <v>13876</v>
      </c>
      <c r="K1428" s="150" t="s">
        <v>22921</v>
      </c>
      <c r="L1428" s="150"/>
      <c r="M1428" s="150" t="str" cm="1">
        <f t="array" ref="M1428">LOOKUP(2,1/(C1428:L1428&lt;&gt;""),C1428:L1428)</f>
        <v>Pterocarpus lucens Pods</v>
      </c>
      <c r="N1428" s="150"/>
      <c r="O1428" s="150"/>
      <c r="P1428" s="150"/>
      <c r="Q1428" s="150"/>
      <c r="R1428" s="150"/>
      <c r="S1428" s="150"/>
      <c r="T1428" s="150"/>
      <c r="U1428" s="150" t="s">
        <v>13876</v>
      </c>
      <c r="V1428" s="150"/>
      <c r="W1428" s="150"/>
      <c r="X1428" s="150"/>
      <c r="Y1428" s="150"/>
      <c r="Z1428" s="150"/>
      <c r="AA1428" s="150"/>
      <c r="AB1428" s="150"/>
      <c r="AC1428" s="150"/>
      <c r="AD1428" t="str">
        <f>IFERROR(IF(COUNTIF(C1428:L1428,"Feed Ingredient")&gt;0,INDEX(ani_diet!U:U,MATCH(M1428,ani_diet!E:E,0)),""),"")</f>
        <v>Pterocarpus lucens Pods</v>
      </c>
      <c r="AE1428" s="129" t="str">
        <f>IF(IFERROR(IF(MATCH("Feed Ingredient", AOM[[#This Row],[L1]:[L10]],0)&gt;0, TRUE, FALSE), FALSE)=TRUE,IFERROR(VLOOKUP(M1428, ani_diet!D:D, 1, FALSE), "No Match"),FALSE)</f>
        <v>Pterocarpus lucens Pods</v>
      </c>
    </row>
    <row r="1429" spans="1:31" ht="14.5" x14ac:dyDescent="0.35">
      <c r="A1429" s="150"/>
      <c r="B1429" s="150" t="s">
        <v>22922</v>
      </c>
      <c r="C1429" s="150" t="s">
        <v>19447</v>
      </c>
      <c r="D1429" s="150" t="s">
        <v>19449</v>
      </c>
      <c r="E1429" s="150" t="s">
        <v>19707</v>
      </c>
      <c r="F1429" s="150" t="s">
        <v>20565</v>
      </c>
      <c r="G1429" s="150" t="s">
        <v>20566</v>
      </c>
      <c r="H1429" s="150" t="s">
        <v>22065</v>
      </c>
      <c r="I1429" s="150" t="s">
        <v>22439</v>
      </c>
      <c r="J1429" s="150" t="s">
        <v>13876</v>
      </c>
      <c r="K1429" s="150" t="s">
        <v>22921</v>
      </c>
      <c r="L1429" s="150" t="s">
        <v>22923</v>
      </c>
      <c r="M1429" s="150" t="str" cm="1">
        <f t="array" ref="M1429">LOOKUP(2,1/(C1429:L1429&lt;&gt;""),C1429:L1429)</f>
        <v>Pterocarpus lucens Pods Dried</v>
      </c>
      <c r="N1429" s="150"/>
      <c r="O1429" s="150"/>
      <c r="P1429" s="150"/>
      <c r="Q1429" s="150"/>
      <c r="R1429" s="150"/>
      <c r="S1429" s="150"/>
      <c r="T1429" s="150"/>
      <c r="U1429" s="150" t="s">
        <v>13876</v>
      </c>
      <c r="V1429" s="150"/>
      <c r="W1429" s="150"/>
      <c r="X1429" s="150"/>
      <c r="Y1429" s="150"/>
      <c r="Z1429" s="150"/>
      <c r="AA1429" s="150"/>
      <c r="AB1429" s="150"/>
      <c r="AC1429" s="150"/>
      <c r="AD1429" t="str">
        <f>IFERROR(IF(COUNTIF(C1429:L1429,"Feed Ingredient")&gt;0,INDEX(ani_diet!U:U,MATCH(M1429,ani_diet!E:E,0)),""),"")</f>
        <v>Pterocarpus lucens Pods</v>
      </c>
      <c r="AE1429" s="129" t="str">
        <f>IF(IFERROR(IF(MATCH("Feed Ingredient", AOM[[#This Row],[L1]:[L10]],0)&gt;0, TRUE, FALSE), FALSE)=TRUE,IFERROR(VLOOKUP(M1429, ani_diet!D:D, 1, FALSE), "No Match"),FALSE)</f>
        <v>No Match</v>
      </c>
    </row>
    <row r="1430" spans="1:31" ht="14.5" x14ac:dyDescent="0.35">
      <c r="A1430" s="150"/>
      <c r="B1430" s="150" t="s">
        <v>22924</v>
      </c>
      <c r="C1430" s="150" t="s">
        <v>19447</v>
      </c>
      <c r="D1430" s="150" t="s">
        <v>19449</v>
      </c>
      <c r="E1430" s="150" t="s">
        <v>19707</v>
      </c>
      <c r="F1430" s="150" t="s">
        <v>20565</v>
      </c>
      <c r="G1430" s="150" t="s">
        <v>20566</v>
      </c>
      <c r="H1430" s="150" t="s">
        <v>22065</v>
      </c>
      <c r="I1430" s="150" t="s">
        <v>22439</v>
      </c>
      <c r="J1430" s="150" t="s">
        <v>13876</v>
      </c>
      <c r="K1430" s="150"/>
      <c r="L1430" s="150"/>
      <c r="M1430" s="150" t="str" cm="1">
        <f t="array" ref="M1430">LOOKUP(2,1/(C1430:L1430&lt;&gt;""),C1430:L1430)</f>
        <v>Pterocarpus lucens</v>
      </c>
      <c r="N1430" s="150"/>
      <c r="O1430" s="150"/>
      <c r="P1430" s="150"/>
      <c r="Q1430" s="150"/>
      <c r="R1430" s="150"/>
      <c r="S1430" s="150"/>
      <c r="T1430" s="150"/>
      <c r="U1430" s="150" t="s">
        <v>13876</v>
      </c>
      <c r="V1430" s="150"/>
      <c r="W1430" s="150"/>
      <c r="X1430" s="150"/>
      <c r="Y1430" s="150"/>
      <c r="Z1430" s="150"/>
      <c r="AA1430" s="150"/>
      <c r="AB1430" s="150"/>
      <c r="AC1430" s="150"/>
      <c r="AD1430" t="str">
        <f>IFERROR(IF(COUNTIF(C1430:L1430,"Feed Ingredient")&gt;0,INDEX(ani_diet!U:U,MATCH(M1430,ani_diet!E:E,0)),""),"")</f>
        <v/>
      </c>
      <c r="AE1430" s="129" t="str">
        <f>IF(IFERROR(IF(MATCH("Feed Ingredient", AOM[[#This Row],[L1]:[L10]],0)&gt;0, TRUE, FALSE), FALSE)=TRUE,IFERROR(VLOOKUP(M1430, ani_diet!D:D, 1, FALSE), "No Match"),FALSE)</f>
        <v>No Match</v>
      </c>
    </row>
    <row r="1431" spans="1:31" ht="14.5" x14ac:dyDescent="0.35">
      <c r="A1431" s="150"/>
      <c r="B1431" s="150" t="s">
        <v>22925</v>
      </c>
      <c r="C1431" s="150" t="s">
        <v>19447</v>
      </c>
      <c r="D1431" s="150" t="s">
        <v>19449</v>
      </c>
      <c r="E1431" s="150" t="s">
        <v>19707</v>
      </c>
      <c r="F1431" s="150" t="s">
        <v>20565</v>
      </c>
      <c r="G1431" s="150" t="s">
        <v>20566</v>
      </c>
      <c r="H1431" s="150" t="s">
        <v>22065</v>
      </c>
      <c r="I1431" s="150" t="s">
        <v>22439</v>
      </c>
      <c r="J1431" s="150" t="s">
        <v>14421</v>
      </c>
      <c r="K1431" s="150" t="s">
        <v>22926</v>
      </c>
      <c r="L1431" s="150"/>
      <c r="M1431" s="150" t="str" cm="1">
        <f t="array" ref="M1431">LOOKUP(2,1/(C1431:L1431&lt;&gt;""),C1431:L1431)</f>
        <v>Khaya senegalensis Leaves</v>
      </c>
      <c r="N1431" s="150" t="s">
        <v>22927</v>
      </c>
      <c r="O1431" s="150"/>
      <c r="P1431" s="150"/>
      <c r="Q1431" s="150"/>
      <c r="R1431" s="150"/>
      <c r="S1431" s="150"/>
      <c r="T1431" s="150"/>
      <c r="U1431" s="150" t="s">
        <v>14421</v>
      </c>
      <c r="V1431" s="150"/>
      <c r="W1431" s="150"/>
      <c r="X1431" s="150"/>
      <c r="Y1431" s="150"/>
      <c r="Z1431" s="150"/>
      <c r="AA1431" s="150"/>
      <c r="AB1431" s="150"/>
      <c r="AC1431" s="150"/>
      <c r="AD1431" t="str">
        <f>IFERROR(IF(COUNTIF(C1431:L1431,"Feed Ingredient")&gt;0,INDEX(ani_diet!U:U,MATCH(M1431,ani_diet!E:E,0)),""),"")</f>
        <v>Khaya senegalensis Leaves</v>
      </c>
      <c r="AE1431" s="129" t="str">
        <f>IF(IFERROR(IF(MATCH("Feed Ingredient", AOM[[#This Row],[L1]:[L10]],0)&gt;0, TRUE, FALSE), FALSE)=TRUE,IFERROR(VLOOKUP(M1431, ani_diet!D:D, 1, FALSE), "No Match"),FALSE)</f>
        <v>Khaya senegalensis Leaves</v>
      </c>
    </row>
    <row r="1432" spans="1:31" ht="14.5" x14ac:dyDescent="0.35">
      <c r="A1432" s="150"/>
      <c r="B1432" s="150" t="s">
        <v>22928</v>
      </c>
      <c r="C1432" s="150" t="s">
        <v>19447</v>
      </c>
      <c r="D1432" s="150" t="s">
        <v>19449</v>
      </c>
      <c r="E1432" s="150" t="s">
        <v>19707</v>
      </c>
      <c r="F1432" s="150" t="s">
        <v>20565</v>
      </c>
      <c r="G1432" s="150" t="s">
        <v>20566</v>
      </c>
      <c r="H1432" s="150" t="s">
        <v>22065</v>
      </c>
      <c r="I1432" s="150" t="s">
        <v>22439</v>
      </c>
      <c r="J1432" s="150" t="s">
        <v>14421</v>
      </c>
      <c r="K1432" s="150" t="s">
        <v>22929</v>
      </c>
      <c r="L1432" s="150"/>
      <c r="M1432" s="150" t="str" cm="1">
        <f t="array" ref="M1432">LOOKUP(2,1/(C1432:L1432&lt;&gt;""),C1432:L1432)</f>
        <v>Khaya senegalensis Leaves Dried</v>
      </c>
      <c r="N1432" s="150" t="s">
        <v>22930</v>
      </c>
      <c r="O1432" s="150"/>
      <c r="P1432" s="150"/>
      <c r="Q1432" s="150"/>
      <c r="R1432" s="150"/>
      <c r="S1432" s="150"/>
      <c r="T1432" s="150"/>
      <c r="U1432" s="150" t="s">
        <v>14421</v>
      </c>
      <c r="V1432" s="150"/>
      <c r="W1432" s="150"/>
      <c r="X1432" s="150"/>
      <c r="Y1432" s="150"/>
      <c r="Z1432" s="150"/>
      <c r="AA1432" s="150"/>
      <c r="AB1432" s="150"/>
      <c r="AC1432" s="150"/>
      <c r="AD1432" t="str">
        <f>IFERROR(IF(COUNTIF(C1432:L1432,"Feed Ingredient")&gt;0,INDEX(ani_diet!U:U,MATCH(M1432,ani_diet!E:E,0)),""),"")</f>
        <v>Khaya senegalensis Leaves</v>
      </c>
      <c r="AE1432" s="129" t="str">
        <f>IF(IFERROR(IF(MATCH("Feed Ingredient", AOM[[#This Row],[L1]:[L10]],0)&gt;0, TRUE, FALSE), FALSE)=TRUE,IFERROR(VLOOKUP(M1432, ani_diet!D:D, 1, FALSE), "No Match"),FALSE)</f>
        <v>No Match</v>
      </c>
    </row>
    <row r="1433" spans="1:31" ht="14.5" x14ac:dyDescent="0.35">
      <c r="A1433" s="150"/>
      <c r="B1433" s="150" t="s">
        <v>22931</v>
      </c>
      <c r="C1433" s="150" t="s">
        <v>19447</v>
      </c>
      <c r="D1433" s="150" t="s">
        <v>19449</v>
      </c>
      <c r="E1433" s="150" t="s">
        <v>19707</v>
      </c>
      <c r="F1433" s="150" t="s">
        <v>20565</v>
      </c>
      <c r="G1433" s="150" t="s">
        <v>20566</v>
      </c>
      <c r="H1433" s="150" t="s">
        <v>22065</v>
      </c>
      <c r="I1433" s="150" t="s">
        <v>22439</v>
      </c>
      <c r="J1433" s="150" t="s">
        <v>13912</v>
      </c>
      <c r="K1433" s="150" t="s">
        <v>22932</v>
      </c>
      <c r="L1433" s="150"/>
      <c r="M1433" s="150" t="str" cm="1">
        <f t="array" ref="M1433">LOOKUP(2,1/(C1433:L1433&lt;&gt;""),C1433:L1433)</f>
        <v>Sesbania goetzei Dried</v>
      </c>
      <c r="N1433" s="150"/>
      <c r="O1433" s="150"/>
      <c r="P1433" s="150"/>
      <c r="Q1433" s="150"/>
      <c r="R1433" s="150"/>
      <c r="S1433" s="150"/>
      <c r="T1433" s="150"/>
      <c r="U1433" s="150" t="s">
        <v>13912</v>
      </c>
      <c r="V1433" s="150"/>
      <c r="W1433" s="150"/>
      <c r="X1433" s="150"/>
      <c r="Y1433" s="150"/>
      <c r="Z1433" s="150"/>
      <c r="AA1433" s="150"/>
      <c r="AB1433" s="150"/>
      <c r="AC1433" s="150"/>
      <c r="AD1433" t="str">
        <f>IFERROR(IF(COUNTIF(C1433:L1433,"Feed Ingredient")&gt;0,INDEX(ani_diet!U:U,MATCH(M1433,ani_diet!E:E,0)),""),"")</f>
        <v>Sesbania goetzei</v>
      </c>
      <c r="AE1433" s="129" t="str">
        <f>IF(IFERROR(IF(MATCH("Feed Ingredient", AOM[[#This Row],[L1]:[L10]],0)&gt;0, TRUE, FALSE), FALSE)=TRUE,IFERROR(VLOOKUP(M1433, ani_diet!D:D, 1, FALSE), "No Match"),FALSE)</f>
        <v>No Match</v>
      </c>
    </row>
    <row r="1434" spans="1:31" ht="14.5" x14ac:dyDescent="0.35">
      <c r="A1434" s="150"/>
      <c r="B1434" s="150" t="s">
        <v>22933</v>
      </c>
      <c r="C1434" s="150" t="s">
        <v>19447</v>
      </c>
      <c r="D1434" s="150" t="s">
        <v>19449</v>
      </c>
      <c r="E1434" s="150" t="s">
        <v>19707</v>
      </c>
      <c r="F1434" s="150" t="s">
        <v>20565</v>
      </c>
      <c r="G1434" s="150" t="s">
        <v>20566</v>
      </c>
      <c r="H1434" s="150" t="s">
        <v>22065</v>
      </c>
      <c r="I1434" s="150" t="s">
        <v>22439</v>
      </c>
      <c r="J1434" s="150" t="s">
        <v>13912</v>
      </c>
      <c r="K1434" s="150" t="s">
        <v>22934</v>
      </c>
      <c r="L1434" s="150" t="s">
        <v>22935</v>
      </c>
      <c r="M1434" s="150" t="str" cm="1">
        <f t="array" ref="M1434">LOOKUP(2,1/(C1434:L1434&lt;&gt;""),C1434:L1434)</f>
        <v>Sesbania goetzei Leaves Dried</v>
      </c>
      <c r="N1434" s="150"/>
      <c r="O1434" s="150"/>
      <c r="P1434" s="150"/>
      <c r="Q1434" s="150"/>
      <c r="R1434" s="150"/>
      <c r="S1434" s="150"/>
      <c r="T1434" s="150"/>
      <c r="U1434" s="150" t="s">
        <v>13912</v>
      </c>
      <c r="V1434" s="150"/>
      <c r="W1434" s="150"/>
      <c r="X1434" s="150"/>
      <c r="Y1434" s="150"/>
      <c r="Z1434" s="150"/>
      <c r="AA1434" s="150"/>
      <c r="AB1434" s="150"/>
      <c r="AC1434" s="150"/>
      <c r="AD1434" t="str">
        <f>IFERROR(IF(COUNTIF(C1434:L1434,"Feed Ingredient")&gt;0,INDEX(ani_diet!U:U,MATCH(M1434,ani_diet!E:E,0)),""),"")</f>
        <v/>
      </c>
      <c r="AE1434" s="129" t="str">
        <f>IF(IFERROR(IF(MATCH("Feed Ingredient", AOM[[#This Row],[L1]:[L10]],0)&gt;0, TRUE, FALSE), FALSE)=TRUE,IFERROR(VLOOKUP(M1434, ani_diet!D:D, 1, FALSE), "No Match"),FALSE)</f>
        <v>No Match</v>
      </c>
    </row>
    <row r="1435" spans="1:31" ht="14.5" x14ac:dyDescent="0.35">
      <c r="A1435" s="150"/>
      <c r="B1435" s="150" t="s">
        <v>22936</v>
      </c>
      <c r="C1435" s="150" t="s">
        <v>19447</v>
      </c>
      <c r="D1435" s="150" t="s">
        <v>19449</v>
      </c>
      <c r="E1435" s="150" t="s">
        <v>19707</v>
      </c>
      <c r="F1435" s="150" t="s">
        <v>20565</v>
      </c>
      <c r="G1435" s="150" t="s">
        <v>20566</v>
      </c>
      <c r="H1435" s="150" t="s">
        <v>22065</v>
      </c>
      <c r="I1435" s="150" t="s">
        <v>22439</v>
      </c>
      <c r="J1435" s="150" t="s">
        <v>13912</v>
      </c>
      <c r="K1435" s="150"/>
      <c r="L1435" s="150"/>
      <c r="M1435" s="150" t="str" cm="1">
        <f t="array" ref="M1435">LOOKUP(2,1/(C1435:L1435&lt;&gt;""),C1435:L1435)</f>
        <v>Sesbania goetzei</v>
      </c>
      <c r="N1435" s="150"/>
      <c r="O1435" s="150"/>
      <c r="P1435" s="150"/>
      <c r="Q1435" s="150"/>
      <c r="R1435" s="150"/>
      <c r="S1435" s="150"/>
      <c r="T1435" s="150"/>
      <c r="U1435" s="150" t="s">
        <v>13912</v>
      </c>
      <c r="V1435" s="150"/>
      <c r="W1435" s="150"/>
      <c r="X1435" s="150"/>
      <c r="Y1435" s="150"/>
      <c r="Z1435" s="150"/>
      <c r="AA1435" s="150"/>
      <c r="AB1435" s="150"/>
      <c r="AC1435" s="150"/>
      <c r="AD1435" t="str">
        <f>IFERROR(IF(COUNTIF(C1435:L1435,"Feed Ingredient")&gt;0,INDEX(ani_diet!U:U,MATCH(M1435,ani_diet!E:E,0)),""),"")</f>
        <v>Sesbania goetzei</v>
      </c>
      <c r="AE1435" s="129" t="str">
        <f>IF(IFERROR(IF(MATCH("Feed Ingredient", AOM[[#This Row],[L1]:[L10]],0)&gt;0, TRUE, FALSE), FALSE)=TRUE,IFERROR(VLOOKUP(M1435, ani_diet!D:D, 1, FALSE), "No Match"),FALSE)</f>
        <v>Sesbania goetzei</v>
      </c>
    </row>
    <row r="1436" spans="1:31" ht="14.5" x14ac:dyDescent="0.35">
      <c r="A1436" s="150"/>
      <c r="B1436" s="150" t="s">
        <v>28764</v>
      </c>
      <c r="C1436" s="150" t="s">
        <v>19447</v>
      </c>
      <c r="D1436" s="150" t="s">
        <v>19449</v>
      </c>
      <c r="E1436" s="150" t="s">
        <v>19707</v>
      </c>
      <c r="F1436" s="150" t="s">
        <v>20565</v>
      </c>
      <c r="G1436" s="150" t="s">
        <v>20566</v>
      </c>
      <c r="H1436" s="150" t="s">
        <v>22065</v>
      </c>
      <c r="I1436" s="150" t="s">
        <v>22439</v>
      </c>
      <c r="J1436" s="150" t="s">
        <v>13923</v>
      </c>
      <c r="K1436" s="150"/>
      <c r="L1436" s="150"/>
      <c r="M1436" s="150" t="str" cm="1">
        <f t="array" ref="M1436">LOOKUP(2,1/(C1436:L1436&lt;&gt;""),C1436:L1436)</f>
        <v>Sesbania sesban</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Sesbania sesban</v>
      </c>
      <c r="AE1436" s="129" t="str">
        <f>IF(IFERROR(IF(MATCH("Feed Ingredient", AOM[[#This Row],[L1]:[L10]],0)&gt;0, TRUE, FALSE), FALSE)=TRUE,IFERROR(VLOOKUP(M1436, ani_diet!D:D, 1, FALSE), "No Match"),FALSE)</f>
        <v>Sesbania sesban</v>
      </c>
    </row>
    <row r="1437" spans="1:31" ht="14.5" x14ac:dyDescent="0.35">
      <c r="A1437" s="150"/>
      <c r="B1437" s="150" t="s">
        <v>28765</v>
      </c>
      <c r="C1437" s="150" t="s">
        <v>19447</v>
      </c>
      <c r="D1437" s="150" t="s">
        <v>19449</v>
      </c>
      <c r="E1437" s="150" t="s">
        <v>19707</v>
      </c>
      <c r="F1437" s="150" t="s">
        <v>20565</v>
      </c>
      <c r="G1437" s="150" t="s">
        <v>20566</v>
      </c>
      <c r="H1437" s="150" t="s">
        <v>22065</v>
      </c>
      <c r="I1437" s="150" t="s">
        <v>22439</v>
      </c>
      <c r="J1437" s="150" t="s">
        <v>13923</v>
      </c>
      <c r="K1437" s="150" t="s">
        <v>28766</v>
      </c>
      <c r="L1437" s="150"/>
      <c r="M1437" s="150" t="str" cm="1">
        <f t="array" ref="M1437">LOOKUP(2,1/(C1437:L1437&lt;&gt;""),C1437:L1437)</f>
        <v>Sesbania sesban Seeds</v>
      </c>
      <c r="N1437" s="150"/>
      <c r="O1437" s="150"/>
      <c r="P1437" s="150"/>
      <c r="Q1437" s="150"/>
      <c r="R1437" s="150"/>
      <c r="S1437" s="150"/>
      <c r="T1437" s="150"/>
      <c r="U1437" s="150" t="s">
        <v>13923</v>
      </c>
      <c r="V1437" s="150"/>
      <c r="W1437" s="150"/>
      <c r="X1437" s="150"/>
      <c r="Y1437" s="150"/>
      <c r="Z1437" s="150"/>
      <c r="AA1437" s="150"/>
      <c r="AB1437" s="150"/>
      <c r="AC1437" s="150"/>
      <c r="AD1437" t="str">
        <f>IFERROR(IF(COUNTIF(C1437:L1437,"Feed Ingredient")&gt;0,INDEX(ani_diet!U:U,MATCH(M1437,ani_diet!E:E,0)),""),"")</f>
        <v/>
      </c>
      <c r="AE1437" s="129" t="str">
        <f>IF(IFERROR(IF(MATCH("Feed Ingredient", AOM[[#This Row],[L1]:[L10]],0)&gt;0, TRUE, FALSE), FALSE)=TRUE,IFERROR(VLOOKUP(M1437, ani_diet!D:D, 1, FALSE), "No Match"),FALSE)</f>
        <v>No Match</v>
      </c>
    </row>
    <row r="1438" spans="1:31" ht="14.5" x14ac:dyDescent="0.35">
      <c r="A1438" s="150"/>
      <c r="B1438" s="150" t="s">
        <v>22937</v>
      </c>
      <c r="C1438" s="150" t="s">
        <v>19447</v>
      </c>
      <c r="D1438" s="150" t="s">
        <v>19449</v>
      </c>
      <c r="E1438" s="150" t="s">
        <v>19707</v>
      </c>
      <c r="F1438" s="150" t="s">
        <v>20565</v>
      </c>
      <c r="G1438" s="150" t="s">
        <v>20566</v>
      </c>
      <c r="H1438" s="150" t="s">
        <v>22065</v>
      </c>
      <c r="I1438" s="150" t="s">
        <v>22439</v>
      </c>
      <c r="J1438" s="150" t="s">
        <v>13923</v>
      </c>
      <c r="K1438" s="150" t="s">
        <v>22938</v>
      </c>
      <c r="L1438" s="150"/>
      <c r="M1438" s="150" t="str" cm="1">
        <f t="array" ref="M1438">LOOKUP(2,1/(C1438:L1438&lt;&gt;""),C1438:L1438)</f>
        <v>Sesbania sesban Dried</v>
      </c>
      <c r="N1438" s="150"/>
      <c r="O1438" s="150"/>
      <c r="P1438" s="150"/>
      <c r="Q1438" s="150"/>
      <c r="R1438" s="150"/>
      <c r="S1438" s="150"/>
      <c r="T1438" s="150"/>
      <c r="U1438" s="150" t="s">
        <v>13923</v>
      </c>
      <c r="V1438" s="150"/>
      <c r="W1438" s="150"/>
      <c r="X1438" s="150"/>
      <c r="Y1438" s="150"/>
      <c r="Z1438" s="150"/>
      <c r="AA1438" s="150"/>
      <c r="AB1438" s="150"/>
      <c r="AC1438" s="150"/>
      <c r="AD1438" t="str">
        <f>IFERROR(IF(COUNTIF(C1438:L1438,"Feed Ingredient")&gt;0,INDEX(ani_diet!U:U,MATCH(M1438,ani_diet!E:E,0)),""),"")</f>
        <v>Sesbania sesban</v>
      </c>
      <c r="AE1438" s="129" t="str">
        <f>IF(IFERROR(IF(MATCH("Feed Ingredient", AOM[[#This Row],[L1]:[L10]],0)&gt;0, TRUE, FALSE), FALSE)=TRUE,IFERROR(VLOOKUP(M1438, ani_diet!D:D, 1, FALSE), "No Match"),FALSE)</f>
        <v>No Match</v>
      </c>
    </row>
    <row r="1439" spans="1:31" ht="14.5" x14ac:dyDescent="0.35">
      <c r="A1439" s="150"/>
      <c r="B1439" s="150" t="s">
        <v>22939</v>
      </c>
      <c r="C1439" s="150" t="s">
        <v>19447</v>
      </c>
      <c r="D1439" s="150" t="s">
        <v>19449</v>
      </c>
      <c r="E1439" s="150" t="s">
        <v>19707</v>
      </c>
      <c r="F1439" s="150" t="s">
        <v>20565</v>
      </c>
      <c r="G1439" s="150" t="s">
        <v>20566</v>
      </c>
      <c r="H1439" s="150" t="s">
        <v>22065</v>
      </c>
      <c r="I1439" s="150" t="s">
        <v>22439</v>
      </c>
      <c r="J1439" s="150" t="s">
        <v>13923</v>
      </c>
      <c r="K1439" s="150" t="s">
        <v>22940</v>
      </c>
      <c r="L1439" s="150" t="s">
        <v>22941</v>
      </c>
      <c r="M1439" s="150" t="str" cm="1">
        <f t="array" ref="M1439">LOOKUP(2,1/(C1439:L1439&lt;&gt;""),C1439:L1439)</f>
        <v>Sesbania sesban Leaves Wilted</v>
      </c>
      <c r="N1439" s="150"/>
      <c r="O1439" s="150"/>
      <c r="P1439" s="150"/>
      <c r="Q1439" s="150"/>
      <c r="R1439" s="150"/>
      <c r="S1439" s="150"/>
      <c r="T1439" s="150"/>
      <c r="U1439" s="150" t="s">
        <v>13923</v>
      </c>
      <c r="V1439" s="150"/>
      <c r="W1439" s="150"/>
      <c r="X1439" s="150"/>
      <c r="Y1439" s="150"/>
      <c r="Z1439" s="150"/>
      <c r="AA1439" s="150"/>
      <c r="AB1439" s="150"/>
      <c r="AC1439" s="150"/>
      <c r="AD1439" t="str">
        <f>IFERROR(IF(COUNTIF(C1439:L1439,"Feed Ingredient")&gt;0,INDEX(ani_diet!U:U,MATCH(M1439,ani_diet!E:E,0)),""),"")</f>
        <v>Sesbania sesban Leaves</v>
      </c>
      <c r="AE1439" s="129" t="str">
        <f>IF(IFERROR(IF(MATCH("Feed Ingredient", AOM[[#This Row],[L1]:[L10]],0)&gt;0, TRUE, FALSE), FALSE)=TRUE,IFERROR(VLOOKUP(M1439, ani_diet!D:D, 1, FALSE), "No Match"),FALSE)</f>
        <v>No Match</v>
      </c>
    </row>
    <row r="1440" spans="1:31" ht="14.5" x14ac:dyDescent="0.35">
      <c r="A1440" s="150"/>
      <c r="B1440" s="150" t="s">
        <v>22942</v>
      </c>
      <c r="C1440" s="150" t="s">
        <v>19447</v>
      </c>
      <c r="D1440" s="150" t="s">
        <v>19449</v>
      </c>
      <c r="E1440" s="150" t="s">
        <v>19707</v>
      </c>
      <c r="F1440" s="150" t="s">
        <v>20565</v>
      </c>
      <c r="G1440" s="150" t="s">
        <v>20566</v>
      </c>
      <c r="H1440" s="150" t="s">
        <v>22065</v>
      </c>
      <c r="I1440" s="150" t="s">
        <v>22439</v>
      </c>
      <c r="J1440" s="150" t="s">
        <v>13923</v>
      </c>
      <c r="K1440" s="150" t="s">
        <v>22940</v>
      </c>
      <c r="L1440" s="150"/>
      <c r="M1440" s="150" t="str" cm="1">
        <f t="array" ref="M1440">LOOKUP(2,1/(C1440:L1440&lt;&gt;""),C1440:L1440)</f>
        <v>Sesbania sesban Leaves</v>
      </c>
      <c r="N1440" s="150"/>
      <c r="O1440" s="150"/>
      <c r="P1440" s="150"/>
      <c r="Q1440" s="150"/>
      <c r="R1440" s="150"/>
      <c r="S1440" s="150"/>
      <c r="T1440" s="150"/>
      <c r="U1440" s="150" t="s">
        <v>13923</v>
      </c>
      <c r="V1440" s="150"/>
      <c r="W1440" s="150"/>
      <c r="X1440" s="150"/>
      <c r="Y1440" s="150"/>
      <c r="Z1440" s="150"/>
      <c r="AA1440" s="150"/>
      <c r="AB1440" s="150"/>
      <c r="AC1440" s="150"/>
      <c r="AD1440" t="str">
        <f>IFERROR(IF(COUNTIF(C1440:L1440,"Feed Ingredient")&gt;0,INDEX(ani_diet!U:U,MATCH(M1440,ani_diet!E:E,0)),""),"")</f>
        <v>Sesbania sesban Leaves</v>
      </c>
      <c r="AE1440" s="129" t="str">
        <f>IF(IFERROR(IF(MATCH("Feed Ingredient", AOM[[#This Row],[L1]:[L10]],0)&gt;0, TRUE, FALSE), FALSE)=TRUE,IFERROR(VLOOKUP(M1440, ani_diet!D:D, 1, FALSE), "No Match"),FALSE)</f>
        <v>Sesbania sesban Leaves</v>
      </c>
    </row>
    <row r="1441" spans="1:31" ht="14.5" x14ac:dyDescent="0.35">
      <c r="A1441" s="150"/>
      <c r="B1441" s="150" t="s">
        <v>22943</v>
      </c>
      <c r="C1441" s="150" t="s">
        <v>19447</v>
      </c>
      <c r="D1441" s="150" t="s">
        <v>19449</v>
      </c>
      <c r="E1441" s="150" t="s">
        <v>19707</v>
      </c>
      <c r="F1441" s="150" t="s">
        <v>20565</v>
      </c>
      <c r="G1441" s="150" t="s">
        <v>20566</v>
      </c>
      <c r="H1441" s="150" t="s">
        <v>22065</v>
      </c>
      <c r="I1441" s="150" t="s">
        <v>22439</v>
      </c>
      <c r="J1441" s="150" t="s">
        <v>13923</v>
      </c>
      <c r="K1441" s="150" t="s">
        <v>22940</v>
      </c>
      <c r="L1441" s="150" t="s">
        <v>22944</v>
      </c>
      <c r="M1441" s="150" t="str" cm="1">
        <f t="array" ref="M1441">LOOKUP(2,1/(C1441:L1441&lt;&gt;""),C1441:L1441)</f>
        <v>Sesbania sesban Leaves Dried</v>
      </c>
      <c r="N1441" s="150"/>
      <c r="O1441" s="150"/>
      <c r="P1441" s="150"/>
      <c r="Q1441" s="150"/>
      <c r="R1441" s="150"/>
      <c r="S1441" s="150"/>
      <c r="T1441" s="150"/>
      <c r="U1441" s="150" t="s">
        <v>13923</v>
      </c>
      <c r="V1441" s="150"/>
      <c r="W1441" s="150"/>
      <c r="X1441" s="150"/>
      <c r="Y1441" s="150"/>
      <c r="Z1441" s="150"/>
      <c r="AA1441" s="150"/>
      <c r="AB1441" s="150"/>
      <c r="AC1441" s="150"/>
      <c r="AD1441" t="str">
        <f>IFERROR(IF(COUNTIF(C1441:L1441,"Feed Ingredient")&gt;0,INDEX(ani_diet!U:U,MATCH(M1441,ani_diet!E:E,0)),""),"")</f>
        <v>Sesbania sesban Leaves</v>
      </c>
      <c r="AE1441" s="129" t="str">
        <f>IF(IFERROR(IF(MATCH("Feed Ingredient", AOM[[#This Row],[L1]:[L10]],0)&gt;0, TRUE, FALSE), FALSE)=TRUE,IFERROR(VLOOKUP(M1441, ani_diet!D:D, 1, FALSE), "No Match"),FALSE)</f>
        <v>No Match</v>
      </c>
    </row>
    <row r="1442" spans="1:31" ht="14.5" x14ac:dyDescent="0.35">
      <c r="A1442" s="150"/>
      <c r="B1442" s="150" t="s">
        <v>22945</v>
      </c>
      <c r="C1442" s="150" t="s">
        <v>19447</v>
      </c>
      <c r="D1442" s="150" t="s">
        <v>19449</v>
      </c>
      <c r="E1442" s="150" t="s">
        <v>19707</v>
      </c>
      <c r="F1442" s="150" t="s">
        <v>20565</v>
      </c>
      <c r="G1442" s="150" t="s">
        <v>20566</v>
      </c>
      <c r="H1442" s="150" t="s">
        <v>22065</v>
      </c>
      <c r="I1442" s="150" t="s">
        <v>22439</v>
      </c>
      <c r="J1442" s="150" t="s">
        <v>13923</v>
      </c>
      <c r="K1442" s="150" t="s">
        <v>22946</v>
      </c>
      <c r="L1442" s="150"/>
      <c r="M1442" s="150" t="str" cm="1">
        <f t="array" ref="M1442">LOOKUP(2,1/(C1442:L1442&lt;&gt;""),C1442:L1442)</f>
        <v>Sesbania sesban Leaves and Twigs</v>
      </c>
      <c r="N1442" s="150"/>
      <c r="O1442" s="150"/>
      <c r="P1442" s="150"/>
      <c r="Q1442" s="150"/>
      <c r="R1442" s="150"/>
      <c r="S1442" s="150"/>
      <c r="T1442" s="150"/>
      <c r="U1442" s="150" t="s">
        <v>13923</v>
      </c>
      <c r="V1442" s="150"/>
      <c r="W1442" s="150"/>
      <c r="X1442" s="150"/>
      <c r="Y1442" s="150"/>
      <c r="Z1442" s="150"/>
      <c r="AA1442" s="150"/>
      <c r="AB1442" s="150"/>
      <c r="AC1442" s="150"/>
      <c r="AD1442" t="str">
        <f>IFERROR(IF(COUNTIF(C1442:L1442,"Feed Ingredient")&gt;0,INDEX(ani_diet!U:U,MATCH(M1442,ani_diet!E:E,0)),""),"")</f>
        <v>Sesbania sesban Leaves and Twigs</v>
      </c>
      <c r="AE1442" s="129" t="str">
        <f>IF(IFERROR(IF(MATCH("Feed Ingredient", AOM[[#This Row],[L1]:[L10]],0)&gt;0, TRUE, FALSE), FALSE)=TRUE,IFERROR(VLOOKUP(M1442, ani_diet!D:D, 1, FALSE), "No Match"),FALSE)</f>
        <v>Sesbania sesban Leaves and Twigs</v>
      </c>
    </row>
    <row r="1443" spans="1:31" ht="14.5" x14ac:dyDescent="0.35">
      <c r="A1443" s="150"/>
      <c r="B1443" s="150" t="s">
        <v>22947</v>
      </c>
      <c r="C1443" s="150" t="s">
        <v>19447</v>
      </c>
      <c r="D1443" s="150" t="s">
        <v>19449</v>
      </c>
      <c r="E1443" s="150" t="s">
        <v>19707</v>
      </c>
      <c r="F1443" s="150" t="s">
        <v>20565</v>
      </c>
      <c r="G1443" s="150" t="s">
        <v>20566</v>
      </c>
      <c r="H1443" s="150" t="s">
        <v>22065</v>
      </c>
      <c r="I1443" s="150" t="s">
        <v>22439</v>
      </c>
      <c r="J1443" s="150" t="s">
        <v>13923</v>
      </c>
      <c r="K1443" s="150" t="s">
        <v>22946</v>
      </c>
      <c r="L1443" s="150" t="s">
        <v>22948</v>
      </c>
      <c r="M1443" s="150" t="str" cm="1">
        <f t="array" ref="M1443">LOOKUP(2,1/(C1443:L1443&lt;&gt;""),C1443:L1443)</f>
        <v>Sesbania sesban Leaves and Twigs Dried</v>
      </c>
      <c r="N1443" s="150"/>
      <c r="O1443" s="150"/>
      <c r="P1443" s="150"/>
      <c r="Q1443" s="150"/>
      <c r="R1443" s="150"/>
      <c r="S1443" s="150"/>
      <c r="T1443" s="150"/>
      <c r="U1443" s="150" t="s">
        <v>13923</v>
      </c>
      <c r="V1443" s="150"/>
      <c r="W1443" s="150"/>
      <c r="X1443" s="150"/>
      <c r="Y1443" s="150"/>
      <c r="Z1443" s="150"/>
      <c r="AA1443" s="150"/>
      <c r="AB1443" s="150"/>
      <c r="AC1443" s="150"/>
      <c r="AD1443" t="str">
        <f>IFERROR(IF(COUNTIF(C1443:L1443,"Feed Ingredient")&gt;0,INDEX(ani_diet!U:U,MATCH(M1443,ani_diet!E:E,0)),""),"")</f>
        <v>Sesbania sesban Leaves and Twigs</v>
      </c>
      <c r="AE1443" s="129" t="str">
        <f>IF(IFERROR(IF(MATCH("Feed Ingredient", AOM[[#This Row],[L1]:[L10]],0)&gt;0, TRUE, FALSE), FALSE)=TRUE,IFERROR(VLOOKUP(M1443, ani_diet!D:D, 1, FALSE), "No Match"),FALSE)</f>
        <v>No Match</v>
      </c>
    </row>
    <row r="1444" spans="1:31" ht="14.5" x14ac:dyDescent="0.35">
      <c r="A1444" s="150"/>
      <c r="B1444" s="150" t="s">
        <v>22949</v>
      </c>
      <c r="C1444" s="150" t="s">
        <v>19447</v>
      </c>
      <c r="D1444" s="150" t="s">
        <v>19449</v>
      </c>
      <c r="E1444" s="150" t="s">
        <v>19707</v>
      </c>
      <c r="F1444" s="150" t="s">
        <v>20565</v>
      </c>
      <c r="G1444" s="150" t="s">
        <v>20566</v>
      </c>
      <c r="H1444" s="150" t="s">
        <v>22065</v>
      </c>
      <c r="I1444" s="150" t="s">
        <v>22439</v>
      </c>
      <c r="J1444" s="150" t="s">
        <v>13923</v>
      </c>
      <c r="K1444" s="150" t="s">
        <v>22950</v>
      </c>
      <c r="L1444" s="150" t="s">
        <v>22951</v>
      </c>
      <c r="M1444" s="150" t="str" cm="1">
        <f t="array" ref="M1444">LOOKUP(2,1/(C1444:L1444&lt;&gt;""),C1444:L1444)</f>
        <v>Sesbania sesban Stalks Wilted</v>
      </c>
      <c r="N1444" s="150"/>
      <c r="O1444" s="150"/>
      <c r="P1444" s="150"/>
      <c r="Q1444" s="150"/>
      <c r="R1444" s="150"/>
      <c r="S1444" s="150"/>
      <c r="T1444" s="150"/>
      <c r="U1444" s="150" t="s">
        <v>13923</v>
      </c>
      <c r="V1444" s="150"/>
      <c r="W1444" s="150"/>
      <c r="X1444" s="150"/>
      <c r="Y1444" s="150"/>
      <c r="Z1444" s="150"/>
      <c r="AA1444" s="150"/>
      <c r="AB1444" s="150"/>
      <c r="AC1444" s="150"/>
      <c r="AD1444" t="str">
        <f>IFERROR(IF(COUNTIF(C1444:L1444,"Feed Ingredient")&gt;0,INDEX(ani_diet!U:U,MATCH(M1444,ani_diet!E:E,0)),""),"")</f>
        <v>Sesbania sesban Stalks</v>
      </c>
      <c r="AE1444" s="129" t="str">
        <f>IF(IFERROR(IF(MATCH("Feed Ingredient", AOM[[#This Row],[L1]:[L10]],0)&gt;0, TRUE, FALSE), FALSE)=TRUE,IFERROR(VLOOKUP(M1444, ani_diet!D:D, 1, FALSE), "No Match"),FALSE)</f>
        <v>No Match</v>
      </c>
    </row>
    <row r="1445" spans="1:31" ht="14.5" x14ac:dyDescent="0.35">
      <c r="A1445" s="150"/>
      <c r="B1445" s="150" t="s">
        <v>22952</v>
      </c>
      <c r="C1445" s="150" t="s">
        <v>19447</v>
      </c>
      <c r="D1445" s="150" t="s">
        <v>19449</v>
      </c>
      <c r="E1445" s="150" t="s">
        <v>19707</v>
      </c>
      <c r="F1445" s="150" t="s">
        <v>20565</v>
      </c>
      <c r="G1445" s="150" t="s">
        <v>20566</v>
      </c>
      <c r="H1445" s="150" t="s">
        <v>22065</v>
      </c>
      <c r="I1445" s="150" t="s">
        <v>22439</v>
      </c>
      <c r="J1445" s="150" t="s">
        <v>13923</v>
      </c>
      <c r="K1445" s="150"/>
      <c r="L1445" s="150"/>
      <c r="M1445" s="150" t="str" cm="1">
        <f t="array" ref="M1445">LOOKUP(2,1/(C1445:L1445&lt;&gt;""),C1445:L1445)</f>
        <v>Sesbania sesban</v>
      </c>
      <c r="N1445" s="150"/>
      <c r="O1445" s="150"/>
      <c r="P1445" s="150"/>
      <c r="Q1445" s="150"/>
      <c r="R1445" s="150"/>
      <c r="S1445" s="150"/>
      <c r="T1445" s="150"/>
      <c r="U1445" s="150" t="s">
        <v>13923</v>
      </c>
      <c r="V1445" s="150"/>
      <c r="W1445" s="150"/>
      <c r="X1445" s="150"/>
      <c r="Y1445" s="150"/>
      <c r="Z1445" s="150"/>
      <c r="AA1445" s="150"/>
      <c r="AB1445" s="150"/>
      <c r="AC1445" s="150"/>
      <c r="AD1445" t="str">
        <f>IFERROR(IF(COUNTIF(C1445:L1445,"Feed Ingredient")&gt;0,INDEX(ani_diet!U:U,MATCH(M1445,ani_diet!E:E,0)),""),"")</f>
        <v>Sesbania sesban</v>
      </c>
      <c r="AE1445" s="129" t="str">
        <f>IF(IFERROR(IF(MATCH("Feed Ingredient", AOM[[#This Row],[L1]:[L10]],0)&gt;0, TRUE, FALSE), FALSE)=TRUE,IFERROR(VLOOKUP(M1445, ani_diet!D:D, 1, FALSE), "No Match"),FALSE)</f>
        <v>Sesbania sesban</v>
      </c>
    </row>
    <row r="1446" spans="1:31" ht="14.5" x14ac:dyDescent="0.35">
      <c r="A1446" s="150"/>
      <c r="B1446" s="150" t="s">
        <v>22953</v>
      </c>
      <c r="C1446" s="150" t="s">
        <v>19447</v>
      </c>
      <c r="D1446" s="150" t="s">
        <v>19449</v>
      </c>
      <c r="E1446" s="150" t="s">
        <v>19707</v>
      </c>
      <c r="F1446" s="150" t="s">
        <v>20565</v>
      </c>
      <c r="G1446" s="150" t="s">
        <v>20566</v>
      </c>
      <c r="H1446" s="150" t="s">
        <v>22065</v>
      </c>
      <c r="I1446" s="150" t="s">
        <v>22439</v>
      </c>
      <c r="J1446" s="150" t="s">
        <v>22954</v>
      </c>
      <c r="K1446" s="150" t="s">
        <v>22955</v>
      </c>
      <c r="L1446" s="150"/>
      <c r="M1446" s="150" t="str" cm="1">
        <f t="array" ref="M1446">LOOKUP(2,1/(C1446:L1446&lt;&gt;""),C1446:L1446)</f>
        <v>Sesbania Dried</v>
      </c>
      <c r="N1446" s="150"/>
      <c r="O1446" s="150"/>
      <c r="P1446" s="150"/>
      <c r="Q1446" s="150"/>
      <c r="R1446" s="150"/>
      <c r="S1446" s="150"/>
      <c r="T1446" s="150"/>
      <c r="U1446" s="150" t="s">
        <v>22956</v>
      </c>
      <c r="V1446" s="150"/>
      <c r="W1446" s="150"/>
      <c r="X1446" s="150"/>
      <c r="Y1446" s="150"/>
      <c r="Z1446" s="150"/>
      <c r="AA1446" s="150"/>
      <c r="AB1446" s="150"/>
      <c r="AC1446" s="150"/>
      <c r="AD1446" t="str">
        <f>IFERROR(IF(COUNTIF(C1446:L1446,"Feed Ingredient")&gt;0,INDEX(ani_diet!U:U,MATCH(M1446,ani_diet!E:E,0)),""),"")</f>
        <v>Sesbania sp</v>
      </c>
      <c r="AE1446" s="129" t="str">
        <f>IF(IFERROR(IF(MATCH("Feed Ingredient", AOM[[#This Row],[L1]:[L10]],0)&gt;0, TRUE, FALSE), FALSE)=TRUE,IFERROR(VLOOKUP(M1446, ani_diet!D:D, 1, FALSE), "No Match"),FALSE)</f>
        <v>No Match</v>
      </c>
    </row>
    <row r="1447" spans="1:31" ht="14.5" x14ac:dyDescent="0.35">
      <c r="A1447" s="150"/>
      <c r="B1447" s="150" t="s">
        <v>22957</v>
      </c>
      <c r="C1447" s="150" t="s">
        <v>19447</v>
      </c>
      <c r="D1447" s="150" t="s">
        <v>19449</v>
      </c>
      <c r="E1447" s="150" t="s">
        <v>19707</v>
      </c>
      <c r="F1447" s="150" t="s">
        <v>20565</v>
      </c>
      <c r="G1447" s="150" t="s">
        <v>20566</v>
      </c>
      <c r="H1447" s="150" t="s">
        <v>22065</v>
      </c>
      <c r="I1447" s="150" t="s">
        <v>22439</v>
      </c>
      <c r="J1447" s="150" t="s">
        <v>22958</v>
      </c>
      <c r="K1447" s="150"/>
      <c r="L1447" s="150"/>
      <c r="M1447" s="150" t="str" cm="1">
        <f t="array" ref="M1447">LOOKUP(2,1/(C1447:L1447&lt;&gt;""),C1447:L1447)</f>
        <v>Stereospermum kunthianum</v>
      </c>
      <c r="N1447" s="150"/>
      <c r="O1447" s="150"/>
      <c r="P1447" s="150"/>
      <c r="Q1447" s="150"/>
      <c r="R1447" s="150"/>
      <c r="S1447" s="150"/>
      <c r="T1447" s="150"/>
      <c r="U1447" s="150" t="s">
        <v>22958</v>
      </c>
      <c r="V1447" s="150"/>
      <c r="W1447" s="150"/>
      <c r="X1447" s="150"/>
      <c r="Y1447" s="150"/>
      <c r="Z1447" s="150"/>
      <c r="AA1447" s="150"/>
      <c r="AB1447" s="150"/>
      <c r="AC1447" s="150"/>
      <c r="AD1447" t="str">
        <f>IFERROR(IF(COUNTIF(C1447:L1447,"Feed Ingredient")&gt;0,INDEX(ani_diet!U:U,MATCH(M1447,ani_diet!E:E,0)),""),"")</f>
        <v>Stereospermum kunthianum</v>
      </c>
      <c r="AE1447" s="129" t="str">
        <f>IF(IFERROR(IF(MATCH("Feed Ingredient", AOM[[#This Row],[L1]:[L10]],0)&gt;0, TRUE, FALSE), FALSE)=TRUE,IFERROR(VLOOKUP(M1447, ani_diet!D:D, 1, FALSE), "No Match"),FALSE)</f>
        <v>Stereospermum kunthianum</v>
      </c>
    </row>
    <row r="1448" spans="1:31" ht="14.5" x14ac:dyDescent="0.35">
      <c r="A1448" s="150" t="s">
        <v>1485</v>
      </c>
      <c r="B1448" s="150" t="s">
        <v>22959</v>
      </c>
      <c r="C1448" s="150" t="s">
        <v>19447</v>
      </c>
      <c r="D1448" s="150" t="s">
        <v>19449</v>
      </c>
      <c r="E1448" s="150" t="s">
        <v>19707</v>
      </c>
      <c r="F1448" s="150" t="s">
        <v>20565</v>
      </c>
      <c r="G1448" s="150" t="s">
        <v>20566</v>
      </c>
      <c r="H1448" s="150" t="s">
        <v>22065</v>
      </c>
      <c r="I1448" s="150" t="s">
        <v>22439</v>
      </c>
      <c r="J1448" s="150" t="s">
        <v>13947</v>
      </c>
      <c r="K1448" s="150" t="s">
        <v>1485</v>
      </c>
      <c r="L1448" s="150"/>
      <c r="M1448" s="150" t="str" cm="1">
        <f t="array" ref="M1448">LOOKUP(2,1/(C1448:L1448&lt;&gt;""),C1448:L1448)</f>
        <v>Terminalia brownii</v>
      </c>
      <c r="N1448" s="150" t="s">
        <v>1485</v>
      </c>
      <c r="O1448" s="150" t="s">
        <v>1485</v>
      </c>
      <c r="P1448" s="150" t="s">
        <v>1485</v>
      </c>
      <c r="Q1448" s="150" t="s">
        <v>1485</v>
      </c>
      <c r="R1448" s="150" t="s">
        <v>1485</v>
      </c>
      <c r="S1448" s="150" t="s">
        <v>22960</v>
      </c>
      <c r="T1448" s="150" t="s">
        <v>1485</v>
      </c>
      <c r="U1448" s="150" t="s">
        <v>13947</v>
      </c>
      <c r="V1448" s="150" t="s">
        <v>22961</v>
      </c>
      <c r="W1448" s="150" t="s">
        <v>1485</v>
      </c>
      <c r="X1448" s="150" t="s">
        <v>1485</v>
      </c>
      <c r="Y1448" s="150" t="s">
        <v>1485</v>
      </c>
      <c r="Z1448" s="150" t="s">
        <v>1485</v>
      </c>
      <c r="AA1448" s="150" t="s">
        <v>1485</v>
      </c>
      <c r="AB1448" s="150" t="s">
        <v>1485</v>
      </c>
      <c r="AC1448" s="150" t="s">
        <v>4050</v>
      </c>
      <c r="AD1448" t="str">
        <f>IFERROR(IF(COUNTIF(C1448:L1448,"Feed Ingredient")&gt;0,INDEX(ani_diet!U:U,MATCH(M1448,ani_diet!E:E,0)),""),"")</f>
        <v/>
      </c>
      <c r="AE1448" s="129" t="str">
        <f>IF(IFERROR(IF(MATCH("Feed Ingredient", AOM[[#This Row],[L1]:[L10]],0)&gt;0, TRUE, FALSE), FALSE)=TRUE,IFERROR(VLOOKUP(M1448, ani_diet!D:D, 1, FALSE), "No Match"),FALSE)</f>
        <v>No Match</v>
      </c>
    </row>
    <row r="1449" spans="1:31" ht="14.5" x14ac:dyDescent="0.35">
      <c r="A1449" s="150" t="s">
        <v>1485</v>
      </c>
      <c r="B1449" s="150" t="s">
        <v>22962</v>
      </c>
      <c r="C1449" s="150" t="s">
        <v>19447</v>
      </c>
      <c r="D1449" s="150" t="s">
        <v>19449</v>
      </c>
      <c r="E1449" s="150" t="s">
        <v>19707</v>
      </c>
      <c r="F1449" s="150" t="s">
        <v>20565</v>
      </c>
      <c r="G1449" s="150" t="s">
        <v>20566</v>
      </c>
      <c r="H1449" s="150" t="s">
        <v>22065</v>
      </c>
      <c r="I1449" s="150" t="s">
        <v>22439</v>
      </c>
      <c r="J1449" s="150" t="s">
        <v>13947</v>
      </c>
      <c r="K1449" s="150" t="s">
        <v>22963</v>
      </c>
      <c r="L1449" s="150" t="s">
        <v>22964</v>
      </c>
      <c r="M1449" s="150" t="str" cm="1">
        <f t="array" ref="M1449">LOOKUP(2,1/(C1449:L1449&lt;&gt;""),C1449:L1449)</f>
        <v>Terminalia brownii Leaves Dried</v>
      </c>
      <c r="N1449" s="150" t="s">
        <v>1485</v>
      </c>
      <c r="O1449" s="150" t="s">
        <v>1485</v>
      </c>
      <c r="P1449" s="150" t="s">
        <v>1485</v>
      </c>
      <c r="Q1449" s="150" t="s">
        <v>1485</v>
      </c>
      <c r="R1449" s="150" t="s">
        <v>1485</v>
      </c>
      <c r="S1449" s="150" t="s">
        <v>22960</v>
      </c>
      <c r="T1449" s="150" t="s">
        <v>1485</v>
      </c>
      <c r="U1449" s="150" t="s">
        <v>13947</v>
      </c>
      <c r="V1449" s="150" t="s">
        <v>22961</v>
      </c>
      <c r="W1449" s="150" t="s">
        <v>1485</v>
      </c>
      <c r="X1449" s="150" t="s">
        <v>1485</v>
      </c>
      <c r="Y1449" s="150" t="s">
        <v>1485</v>
      </c>
      <c r="Z1449" s="150" t="s">
        <v>1485</v>
      </c>
      <c r="AA1449" s="150" t="s">
        <v>1485</v>
      </c>
      <c r="AB1449" s="150" t="s">
        <v>1485</v>
      </c>
      <c r="AC1449" s="150" t="s">
        <v>4050</v>
      </c>
      <c r="AD1449" t="str">
        <f>IFERROR(IF(COUNTIF(C1449:L1449,"Feed Ingredient")&gt;0,INDEX(ani_diet!U:U,MATCH(M1449,ani_diet!E:E,0)),""),"")</f>
        <v>Terminalia brownii Leaves</v>
      </c>
      <c r="AE1449" s="129" t="str">
        <f>IF(IFERROR(IF(MATCH("Feed Ingredient", AOM[[#This Row],[L1]:[L10]],0)&gt;0, TRUE, FALSE), FALSE)=TRUE,IFERROR(VLOOKUP(M1449, ani_diet!D:D, 1, FALSE), "No Match"),FALSE)</f>
        <v>No Match</v>
      </c>
    </row>
    <row r="1450" spans="1:31" ht="14.5" x14ac:dyDescent="0.35">
      <c r="A1450" s="150" t="s">
        <v>1485</v>
      </c>
      <c r="B1450" s="150" t="s">
        <v>22965</v>
      </c>
      <c r="C1450" s="150" t="s">
        <v>19447</v>
      </c>
      <c r="D1450" s="150" t="s">
        <v>19449</v>
      </c>
      <c r="E1450" s="150" t="s">
        <v>19707</v>
      </c>
      <c r="F1450" s="150" t="s">
        <v>20565</v>
      </c>
      <c r="G1450" s="150" t="s">
        <v>20566</v>
      </c>
      <c r="H1450" s="150" t="s">
        <v>22065</v>
      </c>
      <c r="I1450" s="150" t="s">
        <v>22439</v>
      </c>
      <c r="J1450" s="150" t="s">
        <v>13947</v>
      </c>
      <c r="K1450" s="150" t="s">
        <v>22963</v>
      </c>
      <c r="L1450" s="150"/>
      <c r="M1450" s="150" t="str" cm="1">
        <f t="array" ref="M1450">LOOKUP(2,1/(C1450:L1450&lt;&gt;""),C1450:L1450)</f>
        <v>Terminalia brownii Leaves</v>
      </c>
      <c r="N1450" s="150" t="s">
        <v>1485</v>
      </c>
      <c r="O1450" s="150" t="s">
        <v>1485</v>
      </c>
      <c r="P1450" s="150" t="s">
        <v>1485</v>
      </c>
      <c r="Q1450" s="150" t="s">
        <v>1485</v>
      </c>
      <c r="R1450" s="150" t="s">
        <v>1485</v>
      </c>
      <c r="S1450" s="150" t="s">
        <v>22960</v>
      </c>
      <c r="T1450" s="150" t="s">
        <v>1485</v>
      </c>
      <c r="U1450" s="150" t="s">
        <v>13947</v>
      </c>
      <c r="V1450" s="150" t="s">
        <v>22961</v>
      </c>
      <c r="W1450" s="150" t="s">
        <v>1485</v>
      </c>
      <c r="X1450" s="150" t="s">
        <v>1485</v>
      </c>
      <c r="Y1450" s="150" t="s">
        <v>1485</v>
      </c>
      <c r="Z1450" s="150" t="s">
        <v>1485</v>
      </c>
      <c r="AA1450" s="150" t="s">
        <v>1485</v>
      </c>
      <c r="AB1450" s="150" t="s">
        <v>1485</v>
      </c>
      <c r="AC1450" s="150" t="s">
        <v>4050</v>
      </c>
      <c r="AD1450" t="str">
        <f>IFERROR(IF(COUNTIF(C1450:L1450,"Feed Ingredient")&gt;0,INDEX(ani_diet!U:U,MATCH(M1450,ani_diet!E:E,0)),""),"")</f>
        <v/>
      </c>
      <c r="AE1450" s="129" t="str">
        <f>IF(IFERROR(IF(MATCH("Feed Ingredient", AOM[[#This Row],[L1]:[L10]],0)&gt;0, TRUE, FALSE), FALSE)=TRUE,IFERROR(VLOOKUP(M1450, ani_diet!D:D, 1, FALSE), "No Match"),FALSE)</f>
        <v>Terminalia brownii Leaves</v>
      </c>
    </row>
    <row r="1451" spans="1:31" ht="14.5" x14ac:dyDescent="0.35">
      <c r="A1451" s="150" t="s">
        <v>1485</v>
      </c>
      <c r="B1451" s="150" t="s">
        <v>22966</v>
      </c>
      <c r="C1451" s="150" t="s">
        <v>19447</v>
      </c>
      <c r="D1451" s="150" t="s">
        <v>19449</v>
      </c>
      <c r="E1451" s="150" t="s">
        <v>19707</v>
      </c>
      <c r="F1451" s="150" t="s">
        <v>20565</v>
      </c>
      <c r="G1451" s="150" t="s">
        <v>20566</v>
      </c>
      <c r="H1451" s="150" t="s">
        <v>22065</v>
      </c>
      <c r="I1451" s="150" t="s">
        <v>22439</v>
      </c>
      <c r="J1451" s="150" t="s">
        <v>4050</v>
      </c>
      <c r="K1451" s="150" t="s">
        <v>1485</v>
      </c>
      <c r="L1451" s="150"/>
      <c r="M1451" s="150" t="str" cm="1">
        <f t="array" ref="M1451">LOOKUP(2,1/(C1451:L1451&lt;&gt;""),C1451:L1451)</f>
        <v>Tithonia diversifolia</v>
      </c>
      <c r="N1451" s="150" t="s">
        <v>1485</v>
      </c>
      <c r="O1451" s="150" t="s">
        <v>1485</v>
      </c>
      <c r="P1451" s="150" t="s">
        <v>1485</v>
      </c>
      <c r="Q1451" s="150" t="s">
        <v>1485</v>
      </c>
      <c r="R1451" s="150" t="s">
        <v>1485</v>
      </c>
      <c r="S1451" s="150" t="s">
        <v>22960</v>
      </c>
      <c r="T1451" s="150" t="s">
        <v>1485</v>
      </c>
      <c r="U1451" s="150" t="s">
        <v>4050</v>
      </c>
      <c r="V1451" s="150" t="s">
        <v>22961</v>
      </c>
      <c r="W1451" s="150" t="s">
        <v>1485</v>
      </c>
      <c r="X1451" s="150" t="s">
        <v>1485</v>
      </c>
      <c r="Y1451" s="150" t="s">
        <v>1485</v>
      </c>
      <c r="Z1451" s="150" t="s">
        <v>1485</v>
      </c>
      <c r="AA1451" s="150" t="s">
        <v>1485</v>
      </c>
      <c r="AB1451" s="150" t="s">
        <v>1485</v>
      </c>
      <c r="AC1451" s="150" t="s">
        <v>4050</v>
      </c>
      <c r="AD1451" t="str">
        <f>IFERROR(IF(COUNTIF(C1451:L1451,"Feed Ingredient")&gt;0,INDEX(ani_diet!U:U,MATCH(M1451,ani_diet!E:E,0)),""),"")</f>
        <v>Tithonia diversifolia</v>
      </c>
      <c r="AE1451" s="129" t="str">
        <f>IF(IFERROR(IF(MATCH("Feed Ingredient", AOM[[#This Row],[L1]:[L10]],0)&gt;0, TRUE, FALSE), FALSE)=TRUE,IFERROR(VLOOKUP(M1451, ani_diet!D:D, 1, FALSE), "No Match"),FALSE)</f>
        <v>Tithonia diversifolia</v>
      </c>
    </row>
    <row r="1452" spans="1:31" ht="14.5" x14ac:dyDescent="0.35">
      <c r="A1452" s="150" t="s">
        <v>1485</v>
      </c>
      <c r="B1452" s="150" t="s">
        <v>22967</v>
      </c>
      <c r="C1452" s="150" t="s">
        <v>19447</v>
      </c>
      <c r="D1452" s="150" t="s">
        <v>19449</v>
      </c>
      <c r="E1452" s="150" t="s">
        <v>19707</v>
      </c>
      <c r="F1452" s="150" t="s">
        <v>20565</v>
      </c>
      <c r="G1452" s="150" t="s">
        <v>20566</v>
      </c>
      <c r="H1452" s="150" t="s">
        <v>22065</v>
      </c>
      <c r="I1452" s="150" t="s">
        <v>22439</v>
      </c>
      <c r="J1452" s="150" t="s">
        <v>4050</v>
      </c>
      <c r="K1452" s="150" t="s">
        <v>22968</v>
      </c>
      <c r="L1452" s="150"/>
      <c r="M1452" s="150" t="str" cm="1">
        <f t="array" ref="M1452">LOOKUP(2,1/(C1452:L1452&lt;&gt;""),C1452:L1452)</f>
        <v>Tithonia diversifolia Dried</v>
      </c>
      <c r="N1452" s="150" t="s">
        <v>1485</v>
      </c>
      <c r="O1452" s="150" t="s">
        <v>1485</v>
      </c>
      <c r="P1452" s="150" t="s">
        <v>1485</v>
      </c>
      <c r="Q1452" s="150" t="s">
        <v>1485</v>
      </c>
      <c r="R1452" s="150" t="s">
        <v>1485</v>
      </c>
      <c r="S1452" s="150" t="s">
        <v>22960</v>
      </c>
      <c r="T1452" s="150" t="s">
        <v>1485</v>
      </c>
      <c r="U1452" s="150" t="s">
        <v>4050</v>
      </c>
      <c r="V1452" s="150" t="s">
        <v>22961</v>
      </c>
      <c r="W1452" s="150" t="s">
        <v>1485</v>
      </c>
      <c r="X1452" s="150" t="s">
        <v>1485</v>
      </c>
      <c r="Y1452" s="150" t="s">
        <v>1485</v>
      </c>
      <c r="Z1452" s="150" t="s">
        <v>1485</v>
      </c>
      <c r="AA1452" s="150" t="s">
        <v>1485</v>
      </c>
      <c r="AB1452" s="150" t="s">
        <v>1485</v>
      </c>
      <c r="AC1452" s="150" t="s">
        <v>4050</v>
      </c>
      <c r="AD1452" t="str">
        <f>IFERROR(IF(COUNTIF(C1452:L1452,"Feed Ingredient")&gt;0,INDEX(ani_diet!U:U,MATCH(M1452,ani_diet!E:E,0)),""),"")</f>
        <v>Tithonia diversifolia</v>
      </c>
      <c r="AE1452" s="129" t="str">
        <f>IF(IFERROR(IF(MATCH("Feed Ingredient", AOM[[#This Row],[L1]:[L10]],0)&gt;0, TRUE, FALSE), FALSE)=TRUE,IFERROR(VLOOKUP(M1452, ani_diet!D:D, 1, FALSE), "No Match"),FALSE)</f>
        <v>No Match</v>
      </c>
    </row>
    <row r="1453" spans="1:31" ht="14.5" x14ac:dyDescent="0.35">
      <c r="A1453" s="150"/>
      <c r="B1453" s="150" t="s">
        <v>22969</v>
      </c>
      <c r="C1453" s="150" t="s">
        <v>19447</v>
      </c>
      <c r="D1453" s="150" t="s">
        <v>19449</v>
      </c>
      <c r="E1453" s="150" t="s">
        <v>19707</v>
      </c>
      <c r="F1453" s="150" t="s">
        <v>20565</v>
      </c>
      <c r="G1453" s="150" t="s">
        <v>20566</v>
      </c>
      <c r="H1453" s="150" t="s">
        <v>22065</v>
      </c>
      <c r="I1453" s="150" t="s">
        <v>22439</v>
      </c>
      <c r="J1453" s="150" t="s">
        <v>13953</v>
      </c>
      <c r="K1453" s="150"/>
      <c r="L1453" s="150"/>
      <c r="M1453" s="150" t="str" cm="1">
        <f t="array" ref="M1453">LOOKUP(2,1/(C1453:L1453&lt;&gt;""),C1453:L1453)</f>
        <v>Terminalia sericea</v>
      </c>
      <c r="N1453" s="150"/>
      <c r="O1453" s="150"/>
      <c r="P1453" s="150"/>
      <c r="Q1453" s="150"/>
      <c r="R1453" s="150"/>
      <c r="S1453" s="150"/>
      <c r="T1453" s="150"/>
      <c r="U1453" s="150" t="s">
        <v>13953</v>
      </c>
      <c r="V1453" s="150"/>
      <c r="W1453" s="150"/>
      <c r="X1453" s="150"/>
      <c r="Y1453" s="150"/>
      <c r="Z1453" s="150"/>
      <c r="AA1453" s="150"/>
      <c r="AB1453" s="150"/>
      <c r="AC1453" s="150"/>
      <c r="AD1453" t="str">
        <f>IFERROR(IF(COUNTIF(C1453:L1453,"Feed Ingredient")&gt;0,INDEX(ani_diet!U:U,MATCH(M1453,ani_diet!E:E,0)),""),"")</f>
        <v>Terminalia sericea</v>
      </c>
      <c r="AE1453" s="129" t="str">
        <f>IF(IFERROR(IF(MATCH("Feed Ingredient", AOM[[#This Row],[L1]:[L10]],0)&gt;0, TRUE, FALSE), FALSE)=TRUE,IFERROR(VLOOKUP(M1453, ani_diet!D:D, 1, FALSE), "No Match"),FALSE)</f>
        <v>Terminalia sericea</v>
      </c>
    </row>
    <row r="1454" spans="1:31" ht="14.5" x14ac:dyDescent="0.35">
      <c r="A1454" s="150"/>
      <c r="B1454" s="150" t="s">
        <v>22970</v>
      </c>
      <c r="C1454" s="150" t="s">
        <v>19447</v>
      </c>
      <c r="D1454" s="150" t="s">
        <v>19449</v>
      </c>
      <c r="E1454" s="150" t="s">
        <v>19707</v>
      </c>
      <c r="F1454" s="150" t="s">
        <v>20565</v>
      </c>
      <c r="G1454" s="150" t="s">
        <v>20566</v>
      </c>
      <c r="H1454" s="150" t="s">
        <v>22065</v>
      </c>
      <c r="I1454" s="150" t="s">
        <v>22439</v>
      </c>
      <c r="J1454" s="150" t="s">
        <v>22971</v>
      </c>
      <c r="K1454" s="150"/>
      <c r="L1454" s="150"/>
      <c r="M1454" s="150" t="str" cm="1">
        <f t="array" ref="M1454">LOOKUP(2,1/(C1454:L1454&lt;&gt;""),C1454:L1454)</f>
        <v>Unspecified Indigenous Trees</v>
      </c>
      <c r="N1454" s="150"/>
      <c r="O1454" s="150"/>
      <c r="P1454" s="150"/>
      <c r="Q1454" s="150"/>
      <c r="R1454" s="150"/>
      <c r="S1454" s="150"/>
      <c r="T1454" s="150"/>
      <c r="U1454" s="150"/>
      <c r="V1454" s="150"/>
      <c r="W1454" s="150"/>
      <c r="X1454" s="150"/>
      <c r="Y1454" s="150"/>
      <c r="Z1454" s="150"/>
      <c r="AA1454" s="150"/>
      <c r="AB1454" s="150"/>
      <c r="AC1454" s="150"/>
      <c r="AD1454" t="str">
        <f>IFERROR(IF(COUNTIF(C1454:L1454,"Feed Ingredient")&gt;0,INDEX(ani_diet!U:U,MATCH(M1454,ani_diet!E:E,0)),""),"")</f>
        <v/>
      </c>
      <c r="AE1454" s="129" t="str">
        <f>IF(IFERROR(IF(MATCH("Feed Ingredient", AOM[[#This Row],[L1]:[L10]],0)&gt;0, TRUE, FALSE), FALSE)=TRUE,IFERROR(VLOOKUP(M1454, ani_diet!D:D, 1, FALSE), "No Match"),FALSE)</f>
        <v>Unspecified Indigenous Trees</v>
      </c>
    </row>
    <row r="1455" spans="1:31" ht="14.5" x14ac:dyDescent="0.35">
      <c r="A1455" s="150"/>
      <c r="B1455" s="150" t="s">
        <v>22972</v>
      </c>
      <c r="C1455" s="150" t="s">
        <v>19447</v>
      </c>
      <c r="D1455" s="150" t="s">
        <v>19449</v>
      </c>
      <c r="E1455" s="150" t="s">
        <v>19707</v>
      </c>
      <c r="F1455" s="150" t="s">
        <v>20565</v>
      </c>
      <c r="G1455" s="150" t="s">
        <v>20566</v>
      </c>
      <c r="H1455" s="150" t="s">
        <v>22065</v>
      </c>
      <c r="I1455" s="150" t="s">
        <v>22439</v>
      </c>
      <c r="J1455" s="150" t="s">
        <v>22973</v>
      </c>
      <c r="K1455" s="150"/>
      <c r="L1455" s="150"/>
      <c r="M1455" s="150" t="str" cm="1">
        <f t="array" ref="M1455">LOOKUP(2,1/(C1455:L1455&lt;&gt;""),C1455:L1455)</f>
        <v>Vitex simplex</v>
      </c>
      <c r="N1455" s="150"/>
      <c r="O1455" s="150"/>
      <c r="P1455" s="150"/>
      <c r="Q1455" s="150"/>
      <c r="R1455" s="150"/>
      <c r="S1455" s="150"/>
      <c r="T1455" s="150"/>
      <c r="U1455" s="150" t="s">
        <v>22973</v>
      </c>
      <c r="V1455" s="150"/>
      <c r="W1455" s="150"/>
      <c r="X1455" s="150"/>
      <c r="Y1455" s="150"/>
      <c r="Z1455" s="150"/>
      <c r="AA1455" s="150"/>
      <c r="AB1455" s="150"/>
      <c r="AC1455" s="150"/>
      <c r="AD1455" t="str">
        <f>IFERROR(IF(COUNTIF(C1455:L1455,"Feed Ingredient")&gt;0,INDEX(ani_diet!U:U,MATCH(M1455,ani_diet!E:E,0)),""),"")</f>
        <v>Vitex simplex</v>
      </c>
      <c r="AE1455" s="129" t="str">
        <f>IF(IFERROR(IF(MATCH("Feed Ingredient", AOM[[#This Row],[L1]:[L10]],0)&gt;0, TRUE, FALSE), FALSE)=TRUE,IFERROR(VLOOKUP(M1455, ani_diet!D:D, 1, FALSE), "No Match"),FALSE)</f>
        <v>Vitex simplex</v>
      </c>
    </row>
    <row r="1456" spans="1:31" ht="14.5" x14ac:dyDescent="0.35">
      <c r="A1456" s="150" t="s">
        <v>1485</v>
      </c>
      <c r="B1456" s="150" t="s">
        <v>22974</v>
      </c>
      <c r="C1456" s="150" t="s">
        <v>19447</v>
      </c>
      <c r="D1456" s="150" t="s">
        <v>19449</v>
      </c>
      <c r="E1456" s="150" t="s">
        <v>19707</v>
      </c>
      <c r="F1456" s="150" t="s">
        <v>20565</v>
      </c>
      <c r="G1456" s="150" t="s">
        <v>20566</v>
      </c>
      <c r="H1456" s="150" t="s">
        <v>22065</v>
      </c>
      <c r="I1456" s="150" t="s">
        <v>22975</v>
      </c>
      <c r="J1456" s="150" t="s">
        <v>1485</v>
      </c>
      <c r="K1456" s="150" t="s">
        <v>1485</v>
      </c>
      <c r="L1456" s="150"/>
      <c r="M1456" s="150" t="str" cm="1">
        <f t="array" ref="M1456">LOOKUP(2,1/(C1456:L1456&lt;&gt;""),C1456:L1456)</f>
        <v>Legume Forages</v>
      </c>
      <c r="N1456" s="150" t="s">
        <v>1485</v>
      </c>
      <c r="O1456" s="150" t="s">
        <v>1485</v>
      </c>
      <c r="P1456" s="150" t="s">
        <v>1485</v>
      </c>
      <c r="Q1456" s="150" t="s">
        <v>1485</v>
      </c>
      <c r="R1456" s="150" t="s">
        <v>1485</v>
      </c>
      <c r="S1456" s="150" t="s">
        <v>1485</v>
      </c>
      <c r="T1456" s="150" t="s">
        <v>1485</v>
      </c>
      <c r="U1456" s="150" t="s">
        <v>22976</v>
      </c>
      <c r="V1456" s="150" t="s">
        <v>1485</v>
      </c>
      <c r="W1456" s="150" t="s">
        <v>1485</v>
      </c>
      <c r="X1456" s="150" t="s">
        <v>1485</v>
      </c>
      <c r="Y1456" s="150" t="s">
        <v>1485</v>
      </c>
      <c r="Z1456" s="150" t="s">
        <v>1485</v>
      </c>
      <c r="AA1456" s="150" t="s">
        <v>1485</v>
      </c>
      <c r="AB1456" s="150" t="s">
        <v>1485</v>
      </c>
      <c r="AC1456" s="150" t="s">
        <v>1485</v>
      </c>
      <c r="AD1456" t="str">
        <f>IFERROR(IF(COUNTIF(C1456:L1456,"Feed Ingredient")&gt;0,INDEX(ani_diet!U:U,MATCH(M1456,ani_diet!E:E,0)),""),"")</f>
        <v/>
      </c>
      <c r="AE1456" s="129" t="str">
        <f>IF(IFERROR(IF(MATCH("Feed Ingredient", AOM[[#This Row],[L1]:[L10]],0)&gt;0, TRUE, FALSE), FALSE)=TRUE,IFERROR(VLOOKUP(M1456, ani_diet!D:D, 1, FALSE), "No Match"),FALSE)</f>
        <v>No Match</v>
      </c>
    </row>
    <row r="1457" spans="1:31" ht="14.5" x14ac:dyDescent="0.35">
      <c r="A1457" s="150"/>
      <c r="B1457" s="150" t="s">
        <v>22977</v>
      </c>
      <c r="C1457" s="150" t="s">
        <v>19447</v>
      </c>
      <c r="D1457" s="150" t="s">
        <v>19449</v>
      </c>
      <c r="E1457" s="150" t="s">
        <v>19707</v>
      </c>
      <c r="F1457" s="150" t="s">
        <v>20565</v>
      </c>
      <c r="G1457" s="150" t="s">
        <v>20566</v>
      </c>
      <c r="H1457" s="150" t="s">
        <v>22065</v>
      </c>
      <c r="I1457" s="150" t="s">
        <v>22975</v>
      </c>
      <c r="J1457" s="150" t="s">
        <v>4402</v>
      </c>
      <c r="K1457" s="150"/>
      <c r="L1457" s="150"/>
      <c r="M1457" s="150" t="str" cm="1">
        <f t="array" ref="M1457">LOOKUP(2,1/(C1457:L1457&lt;&gt;""),C1457:L1457)</f>
        <v>Aeschynomene histrix</v>
      </c>
      <c r="N1457" s="150"/>
      <c r="O1457" s="150"/>
      <c r="P1457" s="150"/>
      <c r="Q1457" s="150"/>
      <c r="R1457" s="150"/>
      <c r="S1457" s="150"/>
      <c r="T1457" s="150"/>
      <c r="U1457" s="150" t="s">
        <v>4402</v>
      </c>
      <c r="V1457" s="150"/>
      <c r="W1457" s="150"/>
      <c r="X1457" s="150"/>
      <c r="Y1457" s="150"/>
      <c r="Z1457" s="150"/>
      <c r="AA1457" s="150"/>
      <c r="AB1457" s="150"/>
      <c r="AC1457" s="150"/>
      <c r="AD1457" t="str">
        <f>IFERROR(IF(COUNTIF(C1457:L1457,"Feed Ingredient")&gt;0,INDEX(ani_diet!U:U,MATCH(M1457,ani_diet!E:E,0)),""),"")</f>
        <v>Aeschynomene histrix</v>
      </c>
      <c r="AE1457" s="129" t="str">
        <f>IF(IFERROR(IF(MATCH("Feed Ingredient", AOM[[#This Row],[L1]:[L10]],0)&gt;0, TRUE, FALSE), FALSE)=TRUE,IFERROR(VLOOKUP(M1457, ani_diet!D:D, 1, FALSE), "No Match"),FALSE)</f>
        <v>Aeschynomene histrix</v>
      </c>
    </row>
    <row r="1458" spans="1:31" ht="14.5" x14ac:dyDescent="0.35">
      <c r="A1458" s="150" t="s">
        <v>1485</v>
      </c>
      <c r="B1458" s="150" t="s">
        <v>22978</v>
      </c>
      <c r="C1458" s="150" t="s">
        <v>19447</v>
      </c>
      <c r="D1458" s="150" t="s">
        <v>19449</v>
      </c>
      <c r="E1458" s="150" t="s">
        <v>19707</v>
      </c>
      <c r="F1458" s="150" t="s">
        <v>20565</v>
      </c>
      <c r="G1458" s="150" t="s">
        <v>20566</v>
      </c>
      <c r="H1458" s="150" t="s">
        <v>22065</v>
      </c>
      <c r="I1458" s="150" t="s">
        <v>22975</v>
      </c>
      <c r="J1458" s="150" t="s">
        <v>4265</v>
      </c>
      <c r="K1458" s="150"/>
      <c r="L1458" s="150"/>
      <c r="M1458" s="150" t="str" cm="1">
        <f t="array" ref="M1458">LOOKUP(2,1/(C1458:L1458&lt;&gt;""),C1458:L1458)</f>
        <v>Alfalfa</v>
      </c>
      <c r="N1458" s="150" t="s">
        <v>22979</v>
      </c>
      <c r="O1458" s="150" t="s">
        <v>1485</v>
      </c>
      <c r="P1458" s="150" t="s">
        <v>1485</v>
      </c>
      <c r="Q1458" s="150" t="s">
        <v>1485</v>
      </c>
      <c r="R1458" s="150" t="s">
        <v>1485</v>
      </c>
      <c r="S1458" s="150" t="s">
        <v>22980</v>
      </c>
      <c r="T1458" s="150" t="s">
        <v>1485</v>
      </c>
      <c r="U1458" s="150" t="s">
        <v>4267</v>
      </c>
      <c r="V1458" s="150" t="s">
        <v>19370</v>
      </c>
      <c r="W1458" s="150" t="s">
        <v>1485</v>
      </c>
      <c r="X1458" s="150" t="s">
        <v>1485</v>
      </c>
      <c r="Y1458" s="150" t="s">
        <v>1485</v>
      </c>
      <c r="Z1458" s="150" t="s">
        <v>1485</v>
      </c>
      <c r="AA1458" s="150" t="s">
        <v>1485</v>
      </c>
      <c r="AB1458" s="150" t="s">
        <v>22981</v>
      </c>
      <c r="AC1458" s="150" t="s">
        <v>4265</v>
      </c>
      <c r="AD1458" t="str">
        <f>IFERROR(IF(COUNTIF(C1458:L1458,"Feed Ingredient")&gt;0,INDEX(ani_diet!U:U,MATCH(M1458,ani_diet!E:E,0)),""),"")</f>
        <v>Medicago sativa</v>
      </c>
      <c r="AE1458" s="129" t="str">
        <f>IF(IFERROR(IF(MATCH("Feed Ingredient", AOM[[#This Row],[L1]:[L10]],0)&gt;0, TRUE, FALSE), FALSE)=TRUE,IFERROR(VLOOKUP(M1458, ani_diet!D:D, 1, FALSE), "No Match"),FALSE)</f>
        <v>Alfalfa</v>
      </c>
    </row>
    <row r="1459" spans="1:31" ht="14.5" x14ac:dyDescent="0.35">
      <c r="A1459" s="150" t="s">
        <v>1485</v>
      </c>
      <c r="B1459" s="150" t="s">
        <v>22982</v>
      </c>
      <c r="C1459" s="150" t="s">
        <v>19447</v>
      </c>
      <c r="D1459" s="150" t="s">
        <v>19449</v>
      </c>
      <c r="E1459" s="150" t="s">
        <v>19707</v>
      </c>
      <c r="F1459" s="150" t="s">
        <v>20565</v>
      </c>
      <c r="G1459" s="150" t="s">
        <v>20566</v>
      </c>
      <c r="H1459" s="150" t="s">
        <v>22065</v>
      </c>
      <c r="I1459" s="150" t="s">
        <v>22975</v>
      </c>
      <c r="J1459" s="150" t="s">
        <v>4265</v>
      </c>
      <c r="K1459" s="150" t="s">
        <v>22983</v>
      </c>
      <c r="L1459" s="150"/>
      <c r="M1459" s="150" t="str" cm="1">
        <f t="array" ref="M1459">LOOKUP(2,1/(C1459:L1459&lt;&gt;""),C1459:L1459)</f>
        <v>Alfalfa Pods</v>
      </c>
      <c r="N1459" s="150" t="s">
        <v>22984</v>
      </c>
      <c r="O1459" s="150" t="s">
        <v>1485</v>
      </c>
      <c r="P1459" s="150" t="s">
        <v>1485</v>
      </c>
      <c r="Q1459" s="150" t="s">
        <v>1485</v>
      </c>
      <c r="R1459" s="150" t="s">
        <v>1485</v>
      </c>
      <c r="S1459" s="150" t="s">
        <v>22980</v>
      </c>
      <c r="T1459" s="150" t="s">
        <v>1485</v>
      </c>
      <c r="U1459" s="150" t="s">
        <v>4267</v>
      </c>
      <c r="V1459" s="150" t="s">
        <v>19370</v>
      </c>
      <c r="W1459" s="150" t="s">
        <v>1485</v>
      </c>
      <c r="X1459" s="150" t="s">
        <v>1485</v>
      </c>
      <c r="Y1459" s="150" t="s">
        <v>1485</v>
      </c>
      <c r="Z1459" s="150" t="s">
        <v>1485</v>
      </c>
      <c r="AA1459" s="150" t="s">
        <v>1485</v>
      </c>
      <c r="AB1459" s="150" t="s">
        <v>22981</v>
      </c>
      <c r="AC1459" s="150" t="s">
        <v>4265</v>
      </c>
      <c r="AD1459" t="str">
        <f>IFERROR(IF(COUNTIF(C1459:L1459,"Feed Ingredient")&gt;0,INDEX(ani_diet!U:U,MATCH(M1459,ani_diet!E:E,0)),""),"")</f>
        <v/>
      </c>
      <c r="AE1459" s="129" t="str">
        <f>IF(IFERROR(IF(MATCH("Feed Ingredient", AOM[[#This Row],[L1]:[L10]],0)&gt;0, TRUE, FALSE), FALSE)=TRUE,IFERROR(VLOOKUP(M1459, ani_diet!D:D, 1, FALSE), "No Match"),FALSE)</f>
        <v>Alfalfa Pods</v>
      </c>
    </row>
    <row r="1460" spans="1:31" ht="14.5" x14ac:dyDescent="0.35">
      <c r="A1460" s="150" t="s">
        <v>1485</v>
      </c>
      <c r="B1460" s="150" t="s">
        <v>22985</v>
      </c>
      <c r="C1460" s="150" t="s">
        <v>19447</v>
      </c>
      <c r="D1460" s="150" t="s">
        <v>19449</v>
      </c>
      <c r="E1460" s="150" t="s">
        <v>19707</v>
      </c>
      <c r="F1460" s="150" t="s">
        <v>20565</v>
      </c>
      <c r="G1460" s="150" t="s">
        <v>20566</v>
      </c>
      <c r="H1460" s="150" t="s">
        <v>22065</v>
      </c>
      <c r="I1460" s="150" t="s">
        <v>22975</v>
      </c>
      <c r="J1460" s="150" t="s">
        <v>4265</v>
      </c>
      <c r="K1460" s="150" t="s">
        <v>22983</v>
      </c>
      <c r="L1460" s="150" t="s">
        <v>22986</v>
      </c>
      <c r="M1460" s="150" t="str" cm="1">
        <f t="array" ref="M1460">LOOKUP(2,1/(C1460:L1460&lt;&gt;""),C1460:L1460)</f>
        <v>Alfalfa Pods Dried</v>
      </c>
      <c r="N1460" s="150" t="s">
        <v>22987</v>
      </c>
      <c r="O1460" s="150" t="s">
        <v>1485</v>
      </c>
      <c r="P1460" s="150" t="s">
        <v>1485</v>
      </c>
      <c r="Q1460" s="150" t="s">
        <v>1485</v>
      </c>
      <c r="R1460" s="150" t="s">
        <v>1485</v>
      </c>
      <c r="S1460" s="150" t="s">
        <v>22980</v>
      </c>
      <c r="T1460" s="150" t="s">
        <v>1485</v>
      </c>
      <c r="U1460" s="150" t="s">
        <v>4267</v>
      </c>
      <c r="V1460" s="150" t="s">
        <v>19370</v>
      </c>
      <c r="W1460" s="150" t="s">
        <v>1485</v>
      </c>
      <c r="X1460" s="150" t="s">
        <v>1485</v>
      </c>
      <c r="Y1460" s="150" t="s">
        <v>1485</v>
      </c>
      <c r="Z1460" s="150" t="s">
        <v>1485</v>
      </c>
      <c r="AA1460" s="150" t="s">
        <v>1485</v>
      </c>
      <c r="AB1460" s="150" t="s">
        <v>22981</v>
      </c>
      <c r="AC1460" s="150" t="s">
        <v>4265</v>
      </c>
      <c r="AD1460" t="str">
        <f>IFERROR(IF(COUNTIF(C1460:L1460,"Feed Ingredient")&gt;0,INDEX(ani_diet!U:U,MATCH(M1460,ani_diet!E:E,0)),""),"")</f>
        <v>Medicago sativa Pods</v>
      </c>
      <c r="AE1460" s="129" t="str">
        <f>IF(IFERROR(IF(MATCH("Feed Ingredient", AOM[[#This Row],[L1]:[L10]],0)&gt;0, TRUE, FALSE), FALSE)=TRUE,IFERROR(VLOOKUP(M1460, ani_diet!D:D, 1, FALSE), "No Match"),FALSE)</f>
        <v>No Match</v>
      </c>
    </row>
    <row r="1461" spans="1:31" ht="14.5" x14ac:dyDescent="0.35">
      <c r="A1461" s="150"/>
      <c r="B1461" s="150" t="s">
        <v>22988</v>
      </c>
      <c r="C1461" s="150" t="s">
        <v>19447</v>
      </c>
      <c r="D1461" s="150" t="s">
        <v>19449</v>
      </c>
      <c r="E1461" s="150" t="s">
        <v>19707</v>
      </c>
      <c r="F1461" s="150" t="s">
        <v>20565</v>
      </c>
      <c r="G1461" s="150" t="s">
        <v>20566</v>
      </c>
      <c r="H1461" s="150" t="s">
        <v>22065</v>
      </c>
      <c r="I1461" s="150" t="s">
        <v>22975</v>
      </c>
      <c r="J1461" s="150" t="s">
        <v>4265</v>
      </c>
      <c r="K1461" s="150" t="s">
        <v>22989</v>
      </c>
      <c r="L1461" s="150"/>
      <c r="M1461" s="150" t="str" cm="1">
        <f t="array" ref="M1461">LOOKUP(2,1/(C1461:L1461&lt;&gt;""),C1461:L1461)</f>
        <v>Alfalfa Dried</v>
      </c>
      <c r="N1461" s="150" t="s">
        <v>22990</v>
      </c>
      <c r="O1461" s="150"/>
      <c r="P1461" s="150"/>
      <c r="Q1461" s="150"/>
      <c r="R1461" s="150"/>
      <c r="S1461" s="150"/>
      <c r="T1461" s="150"/>
      <c r="U1461" s="150" t="s">
        <v>4267</v>
      </c>
      <c r="V1461" s="150"/>
      <c r="W1461" s="150"/>
      <c r="X1461" s="150"/>
      <c r="Y1461" s="150"/>
      <c r="Z1461" s="150"/>
      <c r="AA1461" s="150"/>
      <c r="AB1461" s="150"/>
      <c r="AC1461" s="150"/>
      <c r="AD1461" t="str">
        <f>IFERROR(IF(COUNTIF(C1461:L1461,"Feed Ingredient")&gt;0,INDEX(ani_diet!U:U,MATCH(M1461,ani_diet!E:E,0)),""),"")</f>
        <v>Medicago sativa</v>
      </c>
      <c r="AE1461" s="129" t="str">
        <f>IF(IFERROR(IF(MATCH("Feed Ingredient", AOM[[#This Row],[L1]:[L10]],0)&gt;0, TRUE, FALSE), FALSE)=TRUE,IFERROR(VLOOKUP(M1461, ani_diet!D:D, 1, FALSE), "No Match"),FALSE)</f>
        <v>No Match</v>
      </c>
    </row>
    <row r="1462" spans="1:31" ht="14.5" x14ac:dyDescent="0.35">
      <c r="A1462" s="150" t="s">
        <v>1485</v>
      </c>
      <c r="B1462" s="150" t="s">
        <v>22991</v>
      </c>
      <c r="C1462" s="150" t="s">
        <v>19447</v>
      </c>
      <c r="D1462" s="150" t="s">
        <v>19449</v>
      </c>
      <c r="E1462" s="150" t="s">
        <v>19707</v>
      </c>
      <c r="F1462" s="150" t="s">
        <v>20565</v>
      </c>
      <c r="G1462" s="150" t="s">
        <v>20566</v>
      </c>
      <c r="H1462" s="150" t="s">
        <v>22065</v>
      </c>
      <c r="I1462" s="150" t="s">
        <v>22975</v>
      </c>
      <c r="J1462" s="150" t="s">
        <v>4265</v>
      </c>
      <c r="K1462" s="150" t="s">
        <v>22992</v>
      </c>
      <c r="L1462" s="150"/>
      <c r="M1462" s="150" t="str" cm="1">
        <f t="array" ref="M1462">LOOKUP(2,1/(C1462:L1462&lt;&gt;""),C1462:L1462)</f>
        <v>Alfalfa Dried Ground</v>
      </c>
      <c r="N1462" s="150" t="s">
        <v>22993</v>
      </c>
      <c r="O1462" s="150" t="s">
        <v>1485</v>
      </c>
      <c r="P1462" s="150" t="s">
        <v>1485</v>
      </c>
      <c r="Q1462" s="150" t="s">
        <v>1485</v>
      </c>
      <c r="R1462" s="150" t="s">
        <v>1485</v>
      </c>
      <c r="S1462" s="150" t="s">
        <v>1485</v>
      </c>
      <c r="T1462" s="150" t="s">
        <v>1485</v>
      </c>
      <c r="U1462" s="150" t="s">
        <v>4267</v>
      </c>
      <c r="V1462" s="150"/>
      <c r="W1462" s="150" t="s">
        <v>1485</v>
      </c>
      <c r="X1462" s="150" t="s">
        <v>1485</v>
      </c>
      <c r="Y1462" s="150" t="s">
        <v>1485</v>
      </c>
      <c r="Z1462" s="150" t="s">
        <v>1485</v>
      </c>
      <c r="AA1462" s="150" t="s">
        <v>1485</v>
      </c>
      <c r="AB1462" s="150" t="s">
        <v>22981</v>
      </c>
      <c r="AC1462" s="150"/>
      <c r="AD1462" t="str">
        <f>IFERROR(IF(COUNTIF(C1462:L1462,"Feed Ingredient")&gt;0,INDEX(ani_diet!U:U,MATCH(M1462,ani_diet!E:E,0)),""),"")</f>
        <v>Medicago sativa</v>
      </c>
      <c r="AE1462" s="129" t="str">
        <f>IF(IFERROR(IF(MATCH("Feed Ingredient", AOM[[#This Row],[L1]:[L10]],0)&gt;0, TRUE, FALSE), FALSE)=TRUE,IFERROR(VLOOKUP(M1462, ani_diet!D:D, 1, FALSE), "No Match"),FALSE)</f>
        <v>No Match</v>
      </c>
    </row>
    <row r="1463" spans="1:31" ht="14.5" x14ac:dyDescent="0.35">
      <c r="A1463" s="150"/>
      <c r="B1463" s="150" t="s">
        <v>22994</v>
      </c>
      <c r="C1463" s="150" t="s">
        <v>19447</v>
      </c>
      <c r="D1463" s="150" t="s">
        <v>19449</v>
      </c>
      <c r="E1463" s="150" t="s">
        <v>19707</v>
      </c>
      <c r="F1463" s="150" t="s">
        <v>20565</v>
      </c>
      <c r="G1463" s="150" t="s">
        <v>20566</v>
      </c>
      <c r="H1463" s="150" t="s">
        <v>22065</v>
      </c>
      <c r="I1463" s="150" t="s">
        <v>22975</v>
      </c>
      <c r="J1463" s="150" t="s">
        <v>4265</v>
      </c>
      <c r="K1463" s="150" t="s">
        <v>22995</v>
      </c>
      <c r="L1463" s="150"/>
      <c r="M1463" s="150" t="str" cm="1">
        <f t="array" ref="M1463">LOOKUP(2,1/(C1463:L1463&lt;&gt;""),C1463:L1463)</f>
        <v>Alfalfa Ground</v>
      </c>
      <c r="N1463" s="150" t="s">
        <v>22996</v>
      </c>
      <c r="O1463" s="150"/>
      <c r="P1463" s="150"/>
      <c r="Q1463" s="150"/>
      <c r="R1463" s="150"/>
      <c r="S1463" s="150"/>
      <c r="T1463" s="150"/>
      <c r="U1463" s="150" t="s">
        <v>4267</v>
      </c>
      <c r="V1463" s="150"/>
      <c r="W1463" s="150"/>
      <c r="X1463" s="150"/>
      <c r="Y1463" s="150"/>
      <c r="Z1463" s="150"/>
      <c r="AA1463" s="150"/>
      <c r="AB1463" s="150"/>
      <c r="AC1463" s="150"/>
      <c r="AD1463" t="str">
        <f>IFERROR(IF(COUNTIF(C1463:L1463,"Feed Ingredient")&gt;0,INDEX(ani_diet!U:U,MATCH(M1463,ani_diet!E:E,0)),""),"")</f>
        <v>Medicago sativa</v>
      </c>
      <c r="AE1463" s="129" t="str">
        <f>IF(IFERROR(IF(MATCH("Feed Ingredient", AOM[[#This Row],[L1]:[L10]],0)&gt;0, TRUE, FALSE), FALSE)=TRUE,IFERROR(VLOOKUP(M1463, ani_diet!D:D, 1, FALSE), "No Match"),FALSE)</f>
        <v>No Match</v>
      </c>
    </row>
    <row r="1464" spans="1:31" ht="14.5" x14ac:dyDescent="0.35">
      <c r="A1464" s="150"/>
      <c r="B1464" s="150" t="s">
        <v>22997</v>
      </c>
      <c r="C1464" s="150" t="s">
        <v>19447</v>
      </c>
      <c r="D1464" s="150" t="s">
        <v>19449</v>
      </c>
      <c r="E1464" s="150" t="s">
        <v>19707</v>
      </c>
      <c r="F1464" s="150" t="s">
        <v>20565</v>
      </c>
      <c r="G1464" s="150" t="s">
        <v>20566</v>
      </c>
      <c r="H1464" s="150" t="s">
        <v>22065</v>
      </c>
      <c r="I1464" s="150" t="s">
        <v>22975</v>
      </c>
      <c r="J1464" s="150" t="s">
        <v>22998</v>
      </c>
      <c r="K1464" s="150"/>
      <c r="L1464" s="150"/>
      <c r="M1464" s="150" t="str" cm="1">
        <f t="array" ref="M1464">LOOKUP(2,1/(C1464:L1464&lt;&gt;""),C1464:L1464)</f>
        <v>Anthyllis tetraphylla</v>
      </c>
      <c r="N1464" s="150"/>
      <c r="O1464" s="150"/>
      <c r="P1464" s="150"/>
      <c r="Q1464" s="150"/>
      <c r="R1464" s="150"/>
      <c r="S1464" s="150"/>
      <c r="T1464" s="150"/>
      <c r="U1464" s="150" t="s">
        <v>22998</v>
      </c>
      <c r="V1464" s="150"/>
      <c r="W1464" s="150"/>
      <c r="X1464" s="150"/>
      <c r="Y1464" s="150"/>
      <c r="Z1464" s="150"/>
      <c r="AA1464" s="150"/>
      <c r="AB1464" s="150"/>
      <c r="AC1464" s="150"/>
      <c r="AD1464" t="str">
        <f>IFERROR(IF(COUNTIF(C1464:L1464,"Feed Ingredient")&gt;0,INDEX(ani_diet!U:U,MATCH(M1464,ani_diet!E:E,0)),""),"")</f>
        <v>Anthyllis tetraphylla</v>
      </c>
      <c r="AE1464" s="129" t="str">
        <f>IF(IFERROR(IF(MATCH("Feed Ingredient", AOM[[#This Row],[L1]:[L10]],0)&gt;0, TRUE, FALSE), FALSE)=TRUE,IFERROR(VLOOKUP(M1464, ani_diet!D:D, 1, FALSE), "No Match"),FALSE)</f>
        <v>Anthyllis tetraphylla</v>
      </c>
    </row>
    <row r="1465" spans="1:31" ht="14.5" x14ac:dyDescent="0.35">
      <c r="A1465" s="150"/>
      <c r="B1465" s="150" t="s">
        <v>22999</v>
      </c>
      <c r="C1465" s="150" t="s">
        <v>19447</v>
      </c>
      <c r="D1465" s="150" t="s">
        <v>19449</v>
      </c>
      <c r="E1465" s="150" t="s">
        <v>19707</v>
      </c>
      <c r="F1465" s="150" t="s">
        <v>20565</v>
      </c>
      <c r="G1465" s="150" t="s">
        <v>20566</v>
      </c>
      <c r="H1465" s="150" t="s">
        <v>22065</v>
      </c>
      <c r="I1465" s="150" t="s">
        <v>22975</v>
      </c>
      <c r="J1465" s="150" t="s">
        <v>23000</v>
      </c>
      <c r="K1465" s="150"/>
      <c r="L1465" s="150"/>
      <c r="M1465" s="150" t="str" cm="1">
        <f t="array" ref="M1465">LOOKUP(2,1/(C1465:L1465&lt;&gt;""),C1465:L1465)</f>
        <v>Canavalia gladiata</v>
      </c>
      <c r="N1465" s="150"/>
      <c r="O1465" s="150"/>
      <c r="P1465" s="150"/>
      <c r="Q1465" s="150"/>
      <c r="R1465" s="150"/>
      <c r="S1465" s="150"/>
      <c r="T1465" s="150"/>
      <c r="U1465" s="150" t="s">
        <v>23000</v>
      </c>
      <c r="V1465" s="150"/>
      <c r="W1465" s="150"/>
      <c r="X1465" s="150"/>
      <c r="Y1465" s="150"/>
      <c r="Z1465" s="150"/>
      <c r="AA1465" s="150"/>
      <c r="AB1465" s="150"/>
      <c r="AC1465" s="150"/>
      <c r="AD1465" t="str">
        <f>IFERROR(IF(COUNTIF(C1465:L1465,"Feed Ingredient")&gt;0,INDEX(ani_diet!U:U,MATCH(M1465,ani_diet!E:E,0)),""),"")</f>
        <v>Canavalia gladiata</v>
      </c>
      <c r="AE1465" s="129" t="str">
        <f>IF(IFERROR(IF(MATCH("Feed Ingredient", AOM[[#This Row],[L1]:[L10]],0)&gt;0, TRUE, FALSE), FALSE)=TRUE,IFERROR(VLOOKUP(M1465, ani_diet!D:D, 1, FALSE), "No Match"),FALSE)</f>
        <v>Canavalia gladiata</v>
      </c>
    </row>
    <row r="1466" spans="1:31" ht="14.5" x14ac:dyDescent="0.35">
      <c r="A1466" s="150"/>
      <c r="B1466" s="150" t="s">
        <v>23001</v>
      </c>
      <c r="C1466" s="150" t="s">
        <v>19447</v>
      </c>
      <c r="D1466" s="150" t="s">
        <v>19449</v>
      </c>
      <c r="E1466" s="150" t="s">
        <v>19707</v>
      </c>
      <c r="F1466" s="150" t="s">
        <v>20565</v>
      </c>
      <c r="G1466" s="150" t="s">
        <v>20566</v>
      </c>
      <c r="H1466" s="150" t="s">
        <v>22065</v>
      </c>
      <c r="I1466" s="150" t="s">
        <v>22975</v>
      </c>
      <c r="J1466" s="150" t="s">
        <v>23002</v>
      </c>
      <c r="K1466" s="150" t="s">
        <v>23003</v>
      </c>
      <c r="L1466" s="150"/>
      <c r="M1466" s="150" t="str" cm="1">
        <f t="array" ref="M1466">LOOKUP(2,1/(C1466:L1466&lt;&gt;""),C1466:L1466)</f>
        <v>Centrosema molle Leaves</v>
      </c>
      <c r="N1466" s="150"/>
      <c r="O1466" s="150"/>
      <c r="P1466" s="150"/>
      <c r="Q1466" s="150"/>
      <c r="R1466" s="150"/>
      <c r="S1466" s="150"/>
      <c r="T1466" s="150"/>
      <c r="U1466" s="150" t="s">
        <v>23002</v>
      </c>
      <c r="V1466" s="150"/>
      <c r="W1466" s="150"/>
      <c r="X1466" s="150"/>
      <c r="Y1466" s="150"/>
      <c r="Z1466" s="150"/>
      <c r="AA1466" s="150"/>
      <c r="AB1466" s="150"/>
      <c r="AC1466" s="150"/>
      <c r="AD1466" t="str">
        <f>IFERROR(IF(COUNTIF(C1466:L1466,"Feed Ingredient")&gt;0,INDEX(ani_diet!U:U,MATCH(M1466,ani_diet!E:E,0)),""),"")</f>
        <v>Centrosema molle Leaves</v>
      </c>
      <c r="AE1466" s="129" t="str">
        <f>IF(IFERROR(IF(MATCH("Feed Ingredient", AOM[[#This Row],[L1]:[L10]],0)&gt;0, TRUE, FALSE), FALSE)=TRUE,IFERROR(VLOOKUP(M1466, ani_diet!D:D, 1, FALSE), "No Match"),FALSE)</f>
        <v>Centrosema molle Leaves</v>
      </c>
    </row>
    <row r="1467" spans="1:31" ht="14.5" x14ac:dyDescent="0.35">
      <c r="A1467" s="150"/>
      <c r="B1467" s="150" t="s">
        <v>23004</v>
      </c>
      <c r="C1467" s="150" t="s">
        <v>19447</v>
      </c>
      <c r="D1467" s="150" t="s">
        <v>19449</v>
      </c>
      <c r="E1467" s="150" t="s">
        <v>19707</v>
      </c>
      <c r="F1467" s="150" t="s">
        <v>20565</v>
      </c>
      <c r="G1467" s="150" t="s">
        <v>20566</v>
      </c>
      <c r="H1467" s="150" t="s">
        <v>22065</v>
      </c>
      <c r="I1467" s="150" t="s">
        <v>22975</v>
      </c>
      <c r="J1467" s="150" t="s">
        <v>23002</v>
      </c>
      <c r="K1467" s="150"/>
      <c r="L1467" s="150"/>
      <c r="M1467" s="150" t="str" cm="1">
        <f t="array" ref="M1467">LOOKUP(2,1/(C1467:L1467&lt;&gt;""),C1467:L1467)</f>
        <v>Centrosema molle</v>
      </c>
      <c r="N1467" s="150"/>
      <c r="O1467" s="150"/>
      <c r="P1467" s="150"/>
      <c r="Q1467" s="150"/>
      <c r="R1467" s="150"/>
      <c r="S1467" s="150"/>
      <c r="T1467" s="150"/>
      <c r="U1467" s="150" t="s">
        <v>23002</v>
      </c>
      <c r="V1467" s="150"/>
      <c r="W1467" s="150"/>
      <c r="X1467" s="150"/>
      <c r="Y1467" s="150"/>
      <c r="Z1467" s="150"/>
      <c r="AA1467" s="150"/>
      <c r="AB1467" s="150"/>
      <c r="AC1467" s="150"/>
      <c r="AD1467" t="str">
        <f>IFERROR(IF(COUNTIF(C1467:L1467,"Feed Ingredient")&gt;0,INDEX(ani_diet!U:U,MATCH(M1467,ani_diet!E:E,0)),""),"")</f>
        <v/>
      </c>
      <c r="AE1467" s="129" t="str">
        <f>IF(IFERROR(IF(MATCH("Feed Ingredient", AOM[[#This Row],[L1]:[L10]],0)&gt;0, TRUE, FALSE), FALSE)=TRUE,IFERROR(VLOOKUP(M1467, ani_diet!D:D, 1, FALSE), "No Match"),FALSE)</f>
        <v>No Match</v>
      </c>
    </row>
    <row r="1468" spans="1:31" ht="14.5" x14ac:dyDescent="0.35">
      <c r="A1468" s="150"/>
      <c r="B1468" s="150" t="s">
        <v>23005</v>
      </c>
      <c r="C1468" s="150" t="s">
        <v>19447</v>
      </c>
      <c r="D1468" s="150" t="s">
        <v>19449</v>
      </c>
      <c r="E1468" s="150" t="s">
        <v>19707</v>
      </c>
      <c r="F1468" s="150" t="s">
        <v>20565</v>
      </c>
      <c r="G1468" s="150" t="s">
        <v>20566</v>
      </c>
      <c r="H1468" s="150" t="s">
        <v>22065</v>
      </c>
      <c r="I1468" s="150" t="s">
        <v>22975</v>
      </c>
      <c r="J1468" s="150" t="s">
        <v>3921</v>
      </c>
      <c r="K1468" s="150" t="s">
        <v>23006</v>
      </c>
      <c r="L1468" s="150"/>
      <c r="M1468" s="150" t="str" cm="1">
        <f t="array" ref="M1468">LOOKUP(2,1/(C1468:L1468&lt;&gt;""),C1468:L1468)</f>
        <v>Centrosema pubescens Dried Ground</v>
      </c>
      <c r="N1468" s="150" t="s">
        <v>23007</v>
      </c>
      <c r="O1468" s="150"/>
      <c r="P1468" s="150"/>
      <c r="Q1468" s="150"/>
      <c r="R1468" s="150"/>
      <c r="S1468" s="150"/>
      <c r="T1468" s="150"/>
      <c r="U1468" s="150" t="s">
        <v>3921</v>
      </c>
      <c r="V1468" s="150"/>
      <c r="W1468" s="150"/>
      <c r="X1468" s="150"/>
      <c r="Y1468" s="150"/>
      <c r="Z1468" s="150"/>
      <c r="AA1468" s="150"/>
      <c r="AB1468" s="150"/>
      <c r="AC1468" s="150"/>
      <c r="AD1468" t="str">
        <f>IFERROR(IF(COUNTIF(C1468:L1468,"Feed Ingredient")&gt;0,INDEX(ani_diet!U:U,MATCH(M1468,ani_diet!E:E,0)),""),"")</f>
        <v>Centrosema pubescens</v>
      </c>
      <c r="AE1468" s="129" t="str">
        <f>IF(IFERROR(IF(MATCH("Feed Ingredient", AOM[[#This Row],[L1]:[L10]],0)&gt;0, TRUE, FALSE), FALSE)=TRUE,IFERROR(VLOOKUP(M1468, ani_diet!D:D, 1, FALSE), "No Match"),FALSE)</f>
        <v>No Match</v>
      </c>
    </row>
    <row r="1469" spans="1:31" ht="14.5" x14ac:dyDescent="0.35">
      <c r="A1469" s="150"/>
      <c r="B1469" s="150" t="s">
        <v>23008</v>
      </c>
      <c r="C1469" s="150" t="s">
        <v>19447</v>
      </c>
      <c r="D1469" s="150" t="s">
        <v>19449</v>
      </c>
      <c r="E1469" s="150" t="s">
        <v>19707</v>
      </c>
      <c r="F1469" s="150" t="s">
        <v>20565</v>
      </c>
      <c r="G1469" s="150" t="s">
        <v>20566</v>
      </c>
      <c r="H1469" s="150" t="s">
        <v>22065</v>
      </c>
      <c r="I1469" s="150" t="s">
        <v>22975</v>
      </c>
      <c r="J1469" s="150" t="s">
        <v>3921</v>
      </c>
      <c r="K1469" s="150" t="s">
        <v>23009</v>
      </c>
      <c r="L1469" s="150"/>
      <c r="M1469" s="150" t="str" cm="1">
        <f t="array" ref="M1469">LOOKUP(2,1/(C1469:L1469&lt;&gt;""),C1469:L1469)</f>
        <v>Centrosema pubescens Ensiled</v>
      </c>
      <c r="N1469" s="150"/>
      <c r="O1469" s="150"/>
      <c r="P1469" s="150"/>
      <c r="Q1469" s="150"/>
      <c r="R1469" s="150"/>
      <c r="S1469" s="150"/>
      <c r="T1469" s="150"/>
      <c r="U1469" s="150" t="s">
        <v>3921</v>
      </c>
      <c r="V1469" s="150"/>
      <c r="W1469" s="150"/>
      <c r="X1469" s="150"/>
      <c r="Y1469" s="150"/>
      <c r="Z1469" s="150"/>
      <c r="AA1469" s="150"/>
      <c r="AB1469" s="150"/>
      <c r="AC1469" s="150"/>
      <c r="AD1469" t="str">
        <f>IFERROR(IF(COUNTIF(C1469:L1469,"Feed Ingredient")&gt;0,INDEX(ani_diet!U:U,MATCH(M1469,ani_diet!E:E,0)),""),"")</f>
        <v>Centrosema pubescens</v>
      </c>
      <c r="AE1469" s="129" t="str">
        <f>IF(IFERROR(IF(MATCH("Feed Ingredient", AOM[[#This Row],[L1]:[L10]],0)&gt;0, TRUE, FALSE), FALSE)=TRUE,IFERROR(VLOOKUP(M1469, ani_diet!D:D, 1, FALSE), "No Match"),FALSE)</f>
        <v>No Match</v>
      </c>
    </row>
    <row r="1470" spans="1:31" ht="14.5" x14ac:dyDescent="0.35">
      <c r="A1470" s="150"/>
      <c r="B1470" s="150" t="s">
        <v>23010</v>
      </c>
      <c r="C1470" s="150" t="s">
        <v>19447</v>
      </c>
      <c r="D1470" s="150" t="s">
        <v>19449</v>
      </c>
      <c r="E1470" s="150" t="s">
        <v>19707</v>
      </c>
      <c r="F1470" s="150" t="s">
        <v>20565</v>
      </c>
      <c r="G1470" s="150" t="s">
        <v>20566</v>
      </c>
      <c r="H1470" s="150" t="s">
        <v>22065</v>
      </c>
      <c r="I1470" s="150" t="s">
        <v>22975</v>
      </c>
      <c r="J1470" s="150" t="s">
        <v>3921</v>
      </c>
      <c r="K1470" s="150"/>
      <c r="L1470" s="150"/>
      <c r="M1470" s="150" t="str" cm="1">
        <f t="array" ref="M1470">LOOKUP(2,1/(C1470:L1470&lt;&gt;""),C1470:L1470)</f>
        <v>Centrosema pubescens</v>
      </c>
      <c r="N1470" s="150" t="s">
        <v>23011</v>
      </c>
      <c r="O1470" s="150"/>
      <c r="P1470" s="150"/>
      <c r="Q1470" s="150"/>
      <c r="R1470" s="150"/>
      <c r="S1470" s="150"/>
      <c r="T1470" s="150"/>
      <c r="U1470" s="150" t="s">
        <v>3921</v>
      </c>
      <c r="V1470" s="150"/>
      <c r="W1470" s="150"/>
      <c r="X1470" s="150"/>
      <c r="Y1470" s="150"/>
      <c r="Z1470" s="150"/>
      <c r="AA1470" s="150"/>
      <c r="AB1470" s="150"/>
      <c r="AC1470" s="150"/>
      <c r="AD1470" t="str">
        <f>IFERROR(IF(COUNTIF(C1470:L1470,"Feed Ingredient")&gt;0,INDEX(ani_diet!U:U,MATCH(M1470,ani_diet!E:E,0)),""),"")</f>
        <v>Centrosema pubescens</v>
      </c>
      <c r="AE1470" s="129" t="str">
        <f>IF(IFERROR(IF(MATCH("Feed Ingredient", AOM[[#This Row],[L1]:[L10]],0)&gt;0, TRUE, FALSE), FALSE)=TRUE,IFERROR(VLOOKUP(M1470, ani_diet!D:D, 1, FALSE), "No Match"),FALSE)</f>
        <v>Centrosema pubescens</v>
      </c>
    </row>
    <row r="1471" spans="1:31" ht="14.5" x14ac:dyDescent="0.35">
      <c r="A1471" s="150"/>
      <c r="B1471" s="150" t="s">
        <v>23012</v>
      </c>
      <c r="C1471" s="150" t="s">
        <v>19447</v>
      </c>
      <c r="D1471" s="150" t="s">
        <v>19449</v>
      </c>
      <c r="E1471" s="150" t="s">
        <v>19707</v>
      </c>
      <c r="F1471" s="150" t="s">
        <v>20565</v>
      </c>
      <c r="G1471" s="150" t="s">
        <v>20566</v>
      </c>
      <c r="H1471" s="150" t="s">
        <v>22065</v>
      </c>
      <c r="I1471" s="150" t="s">
        <v>22975</v>
      </c>
      <c r="J1471" s="150" t="s">
        <v>3942</v>
      </c>
      <c r="K1471" s="150" t="s">
        <v>23013</v>
      </c>
      <c r="L1471" s="150"/>
      <c r="M1471" s="150" t="str" cm="1">
        <f t="array" ref="M1471">LOOKUP(2,1/(C1471:L1471&lt;&gt;""),C1471:L1471)</f>
        <v>Crotalaria ochroleuca Dried</v>
      </c>
      <c r="N1471" s="150" t="s">
        <v>23014</v>
      </c>
      <c r="O1471" s="150"/>
      <c r="P1471" s="150"/>
      <c r="Q1471" s="150"/>
      <c r="R1471" s="150"/>
      <c r="S1471" s="150"/>
      <c r="T1471" s="150"/>
      <c r="U1471" s="150" t="s">
        <v>3942</v>
      </c>
      <c r="V1471" s="150"/>
      <c r="W1471" s="150"/>
      <c r="X1471" s="150"/>
      <c r="Y1471" s="150"/>
      <c r="Z1471" s="150"/>
      <c r="AA1471" s="150"/>
      <c r="AB1471" s="150"/>
      <c r="AC1471" s="150"/>
      <c r="AD1471" t="str">
        <f>IFERROR(IF(COUNTIF(C1471:L1471,"Feed Ingredient")&gt;0,INDEX(ani_diet!U:U,MATCH(M1471,ani_diet!E:E,0)),""),"")</f>
        <v>Crotalaria ochroleuca</v>
      </c>
      <c r="AE1471" s="129" t="str">
        <f>IF(IFERROR(IF(MATCH("Feed Ingredient", AOM[[#This Row],[L1]:[L10]],0)&gt;0, TRUE, FALSE), FALSE)=TRUE,IFERROR(VLOOKUP(M1471, ani_diet!D:D, 1, FALSE), "No Match"),FALSE)</f>
        <v>No Match</v>
      </c>
    </row>
    <row r="1472" spans="1:31" ht="14.5" x14ac:dyDescent="0.35">
      <c r="A1472" s="150"/>
      <c r="B1472" s="150" t="s">
        <v>23015</v>
      </c>
      <c r="C1472" s="150" t="s">
        <v>19447</v>
      </c>
      <c r="D1472" s="150" t="s">
        <v>19449</v>
      </c>
      <c r="E1472" s="150" t="s">
        <v>19707</v>
      </c>
      <c r="F1472" s="150" t="s">
        <v>20565</v>
      </c>
      <c r="G1472" s="150" t="s">
        <v>20566</v>
      </c>
      <c r="H1472" s="150" t="s">
        <v>22065</v>
      </c>
      <c r="I1472" s="150" t="s">
        <v>22975</v>
      </c>
      <c r="J1472" s="150" t="s">
        <v>3942</v>
      </c>
      <c r="K1472" s="150"/>
      <c r="L1472" s="150"/>
      <c r="M1472" s="150" t="str" cm="1">
        <f t="array" ref="M1472">LOOKUP(2,1/(C1472:L1472&lt;&gt;""),C1472:L1472)</f>
        <v>Crotalaria ochroleuca</v>
      </c>
      <c r="N1472" s="150"/>
      <c r="O1472" s="150"/>
      <c r="P1472" s="150"/>
      <c r="Q1472" s="150"/>
      <c r="R1472" s="150"/>
      <c r="S1472" s="150"/>
      <c r="T1472" s="150"/>
      <c r="U1472" s="150" t="s">
        <v>3942</v>
      </c>
      <c r="V1472" s="150"/>
      <c r="W1472" s="150"/>
      <c r="X1472" s="150"/>
      <c r="Y1472" s="150"/>
      <c r="Z1472" s="150"/>
      <c r="AA1472" s="150"/>
      <c r="AB1472" s="150"/>
      <c r="AC1472" s="150"/>
      <c r="AD1472" t="str">
        <f>IFERROR(IF(COUNTIF(C1472:L1472,"Feed Ingredient")&gt;0,INDEX(ani_diet!U:U,MATCH(M1472,ani_diet!E:E,0)),""),"")</f>
        <v/>
      </c>
      <c r="AE1472" s="129" t="str">
        <f>IF(IFERROR(IF(MATCH("Feed Ingredient", AOM[[#This Row],[L1]:[L10]],0)&gt;0, TRUE, FALSE), FALSE)=TRUE,IFERROR(VLOOKUP(M1472, ani_diet!D:D, 1, FALSE), "No Match"),FALSE)</f>
        <v>Crotalaria ochroleuca</v>
      </c>
    </row>
    <row r="1473" spans="1:31" ht="14.5" x14ac:dyDescent="0.35">
      <c r="A1473" s="150"/>
      <c r="B1473" s="150" t="s">
        <v>23016</v>
      </c>
      <c r="C1473" s="150" t="s">
        <v>19447</v>
      </c>
      <c r="D1473" s="150" t="s">
        <v>19449</v>
      </c>
      <c r="E1473" s="150" t="s">
        <v>19707</v>
      </c>
      <c r="F1473" s="150" t="s">
        <v>20565</v>
      </c>
      <c r="G1473" s="150" t="s">
        <v>20566</v>
      </c>
      <c r="H1473" s="150" t="s">
        <v>22065</v>
      </c>
      <c r="I1473" s="150" t="s">
        <v>22975</v>
      </c>
      <c r="J1473" s="150" t="s">
        <v>23017</v>
      </c>
      <c r="K1473" s="150" t="s">
        <v>23018</v>
      </c>
      <c r="L1473" s="150"/>
      <c r="M1473" s="150" t="str" cm="1">
        <f t="array" ref="M1473">LOOKUP(2,1/(C1473:L1473&lt;&gt;""),C1473:L1473)</f>
        <v>Desmodium Dried</v>
      </c>
      <c r="N1473" s="150" t="s">
        <v>23019</v>
      </c>
      <c r="O1473" s="150"/>
      <c r="P1473" s="150"/>
      <c r="Q1473" s="150"/>
      <c r="R1473" s="150"/>
      <c r="S1473" s="150"/>
      <c r="T1473" s="150"/>
      <c r="U1473" s="164" t="s">
        <v>23020</v>
      </c>
      <c r="V1473" s="150"/>
      <c r="W1473" s="150"/>
      <c r="X1473" s="150"/>
      <c r="Y1473" s="150"/>
      <c r="Z1473" s="150"/>
      <c r="AA1473" s="150"/>
      <c r="AB1473" s="150"/>
      <c r="AC1473" s="150"/>
      <c r="AD1473" t="str">
        <f>IFERROR(IF(COUNTIF(C1473:L1473,"Feed Ingredient")&gt;0,INDEX(ani_diet!U:U,MATCH(M1473,ani_diet!E:E,0)),""),"")</f>
        <v>Desmodium spp</v>
      </c>
      <c r="AE1473" s="129" t="str">
        <f>IF(IFERROR(IF(MATCH("Feed Ingredient", AOM[[#This Row],[L1]:[L10]],0)&gt;0, TRUE, FALSE), FALSE)=TRUE,IFERROR(VLOOKUP(M1473, ani_diet!D:D, 1, FALSE), "No Match"),FALSE)</f>
        <v>No Match</v>
      </c>
    </row>
    <row r="1474" spans="1:31" ht="14.5" x14ac:dyDescent="0.35">
      <c r="A1474" s="150"/>
      <c r="B1474" s="150" t="s">
        <v>23021</v>
      </c>
      <c r="C1474" s="150" t="s">
        <v>19447</v>
      </c>
      <c r="D1474" s="150" t="s">
        <v>19449</v>
      </c>
      <c r="E1474" s="150" t="s">
        <v>19707</v>
      </c>
      <c r="F1474" s="150" t="s">
        <v>20565</v>
      </c>
      <c r="G1474" s="150" t="s">
        <v>20566</v>
      </c>
      <c r="H1474" s="150" t="s">
        <v>22065</v>
      </c>
      <c r="I1474" s="150" t="s">
        <v>22975</v>
      </c>
      <c r="J1474" s="150" t="s">
        <v>23017</v>
      </c>
      <c r="K1474" s="150"/>
      <c r="L1474" s="150"/>
      <c r="M1474" s="150" t="str" cm="1">
        <f t="array" ref="M1474">LOOKUP(2,1/(C1474:L1474&lt;&gt;""),C1474:L1474)</f>
        <v>Desmodium</v>
      </c>
      <c r="N1474" s="150"/>
      <c r="O1474" s="150"/>
      <c r="P1474" s="150"/>
      <c r="Q1474" s="150"/>
      <c r="R1474" s="150"/>
      <c r="S1474" s="150"/>
      <c r="T1474" s="150"/>
      <c r="U1474" s="164" t="s">
        <v>23020</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Desmodium</v>
      </c>
    </row>
    <row r="1475" spans="1:31" ht="14.5" x14ac:dyDescent="0.35">
      <c r="A1475" s="150"/>
      <c r="B1475" s="150" t="s">
        <v>23022</v>
      </c>
      <c r="C1475" s="150" t="s">
        <v>19447</v>
      </c>
      <c r="D1475" s="150" t="s">
        <v>19449</v>
      </c>
      <c r="E1475" s="150" t="s">
        <v>19707</v>
      </c>
      <c r="F1475" s="150" t="s">
        <v>20565</v>
      </c>
      <c r="G1475" s="150" t="s">
        <v>20566</v>
      </c>
      <c r="H1475" s="150" t="s">
        <v>22065</v>
      </c>
      <c r="I1475" s="150" t="s">
        <v>22975</v>
      </c>
      <c r="J1475" s="150" t="s">
        <v>23023</v>
      </c>
      <c r="K1475" s="150"/>
      <c r="L1475" s="150"/>
      <c r="M1475" s="150" t="str" cm="1">
        <f t="array" ref="M1475">LOOKUP(2,1/(C1475:L1475&lt;&gt;""),C1475:L1475)</f>
        <v>Desmodium distortum</v>
      </c>
      <c r="N1475" s="150"/>
      <c r="O1475" s="150"/>
      <c r="P1475" s="150"/>
      <c r="Q1475" s="150"/>
      <c r="R1475" s="150"/>
      <c r="S1475" s="150"/>
      <c r="T1475" s="150"/>
      <c r="U1475" s="150" t="s">
        <v>23023</v>
      </c>
      <c r="V1475" s="150"/>
      <c r="W1475" s="150"/>
      <c r="X1475" s="150"/>
      <c r="Y1475" s="150"/>
      <c r="Z1475" s="150"/>
      <c r="AA1475" s="150"/>
      <c r="AB1475" s="150"/>
      <c r="AC1475" s="150"/>
      <c r="AD1475" t="str">
        <f>IFERROR(IF(COUNTIF(C1475:L1475,"Feed Ingredient")&gt;0,INDEX(ani_diet!U:U,MATCH(M1475,ani_diet!E:E,0)),""),"")</f>
        <v>Desmodium distortum</v>
      </c>
      <c r="AE1475" s="129" t="str">
        <f>IF(IFERROR(IF(MATCH("Feed Ingredient", AOM[[#This Row],[L1]:[L10]],0)&gt;0, TRUE, FALSE), FALSE)=TRUE,IFERROR(VLOOKUP(M1475, ani_diet!D:D, 1, FALSE), "No Match"),FALSE)</f>
        <v>Desmodium distortum</v>
      </c>
    </row>
    <row r="1476" spans="1:31" ht="14.5" x14ac:dyDescent="0.35">
      <c r="A1476" s="150"/>
      <c r="B1476" s="150" t="s">
        <v>23024</v>
      </c>
      <c r="C1476" s="150" t="s">
        <v>19447</v>
      </c>
      <c r="D1476" s="150" t="s">
        <v>19449</v>
      </c>
      <c r="E1476" s="150" t="s">
        <v>19707</v>
      </c>
      <c r="F1476" s="150" t="s">
        <v>20565</v>
      </c>
      <c r="G1476" s="150" t="s">
        <v>20566</v>
      </c>
      <c r="H1476" s="150" t="s">
        <v>22065</v>
      </c>
      <c r="I1476" s="150" t="s">
        <v>22975</v>
      </c>
      <c r="J1476" s="150" t="s">
        <v>3955</v>
      </c>
      <c r="K1476" s="150" t="s">
        <v>23025</v>
      </c>
      <c r="L1476" s="150"/>
      <c r="M1476" s="150" t="str" cm="1">
        <f t="array" ref="M1476">LOOKUP(2,1/(C1476:L1476&lt;&gt;""),C1476:L1476)</f>
        <v>Desmodium intortum Dried</v>
      </c>
      <c r="N1476" s="150" t="s">
        <v>23026</v>
      </c>
      <c r="O1476" s="150"/>
      <c r="P1476" s="150"/>
      <c r="Q1476" s="150"/>
      <c r="R1476" s="150"/>
      <c r="S1476" s="150"/>
      <c r="T1476" s="150"/>
      <c r="U1476" s="150" t="s">
        <v>3955</v>
      </c>
      <c r="V1476" s="150"/>
      <c r="W1476" s="150"/>
      <c r="X1476" s="150"/>
      <c r="Y1476" s="150"/>
      <c r="Z1476" s="150"/>
      <c r="AA1476" s="150"/>
      <c r="AB1476" s="150"/>
      <c r="AC1476" s="150"/>
      <c r="AD1476" t="str">
        <f>IFERROR(IF(COUNTIF(C1476:L1476,"Feed Ingredient")&gt;0,INDEX(ani_diet!U:U,MATCH(M1476,ani_diet!E:E,0)),""),"")</f>
        <v>Desmodium intortum</v>
      </c>
      <c r="AE1476" s="129" t="str">
        <f>IF(IFERROR(IF(MATCH("Feed Ingredient", AOM[[#This Row],[L1]:[L10]],0)&gt;0, TRUE, FALSE), FALSE)=TRUE,IFERROR(VLOOKUP(M1476, ani_diet!D:D, 1, FALSE), "No Match"),FALSE)</f>
        <v>No Match</v>
      </c>
    </row>
    <row r="1477" spans="1:31" ht="14.5" x14ac:dyDescent="0.35">
      <c r="A1477" s="150"/>
      <c r="B1477" s="150" t="s">
        <v>23027</v>
      </c>
      <c r="C1477" s="150" t="s">
        <v>19447</v>
      </c>
      <c r="D1477" s="150" t="s">
        <v>19449</v>
      </c>
      <c r="E1477" s="150" t="s">
        <v>19707</v>
      </c>
      <c r="F1477" s="150" t="s">
        <v>20565</v>
      </c>
      <c r="G1477" s="150" t="s">
        <v>20566</v>
      </c>
      <c r="H1477" s="150" t="s">
        <v>22065</v>
      </c>
      <c r="I1477" s="150" t="s">
        <v>22975</v>
      </c>
      <c r="J1477" s="150" t="s">
        <v>3955</v>
      </c>
      <c r="K1477" s="150"/>
      <c r="L1477" s="150"/>
      <c r="M1477" s="150" t="str" cm="1">
        <f t="array" ref="M1477">LOOKUP(2,1/(C1477:L1477&lt;&gt;""),C1477:L1477)</f>
        <v>Desmodium intortum</v>
      </c>
      <c r="N1477" s="150"/>
      <c r="O1477" s="150"/>
      <c r="P1477" s="150"/>
      <c r="Q1477" s="150"/>
      <c r="R1477" s="150"/>
      <c r="S1477" s="150"/>
      <c r="T1477" s="150"/>
      <c r="U1477" s="150" t="s">
        <v>3955</v>
      </c>
      <c r="V1477" s="150"/>
      <c r="W1477" s="150"/>
      <c r="X1477" s="150"/>
      <c r="Y1477" s="150"/>
      <c r="Z1477" s="150"/>
      <c r="AA1477" s="150"/>
      <c r="AB1477" s="150"/>
      <c r="AC1477" s="150"/>
      <c r="AD1477" t="str">
        <f>IFERROR(IF(COUNTIF(C1477:L1477,"Feed Ingredient")&gt;0,INDEX(ani_diet!U:U,MATCH(M1477,ani_diet!E:E,0)),""),"")</f>
        <v>Desmodium intortum</v>
      </c>
      <c r="AE1477" s="129" t="str">
        <f>IF(IFERROR(IF(MATCH("Feed Ingredient", AOM[[#This Row],[L1]:[L10]],0)&gt;0, TRUE, FALSE), FALSE)=TRUE,IFERROR(VLOOKUP(M1477, ani_diet!D:D, 1, FALSE), "No Match"),FALSE)</f>
        <v>Desmodium intortum</v>
      </c>
    </row>
    <row r="1478" spans="1:31" ht="14.5" x14ac:dyDescent="0.35">
      <c r="A1478" s="150"/>
      <c r="B1478" s="150" t="s">
        <v>23028</v>
      </c>
      <c r="C1478" s="150" t="s">
        <v>19447</v>
      </c>
      <c r="D1478" s="150" t="s">
        <v>19449</v>
      </c>
      <c r="E1478" s="150" t="s">
        <v>19707</v>
      </c>
      <c r="F1478" s="150" t="s">
        <v>20565</v>
      </c>
      <c r="G1478" s="150" t="s">
        <v>20566</v>
      </c>
      <c r="H1478" s="150" t="s">
        <v>22065</v>
      </c>
      <c r="I1478" s="150" t="s">
        <v>22975</v>
      </c>
      <c r="J1478" s="150" t="s">
        <v>4971</v>
      </c>
      <c r="K1478" s="150" t="s">
        <v>23029</v>
      </c>
      <c r="L1478" s="150" t="s">
        <v>23030</v>
      </c>
      <c r="M1478" s="150" t="str" cm="1">
        <f t="array" ref="M1478">LOOKUP(2,1/(C1478:L1478&lt;&gt;""),C1478:L1478)</f>
        <v>Lablab purpureus Leaves Dried</v>
      </c>
      <c r="N1478" s="150" t="s">
        <v>23031</v>
      </c>
      <c r="O1478" s="150"/>
      <c r="P1478" s="150"/>
      <c r="Q1478" s="150"/>
      <c r="R1478" s="150"/>
      <c r="S1478" s="150"/>
      <c r="T1478" s="150"/>
      <c r="U1478" s="150" t="s">
        <v>23032</v>
      </c>
      <c r="V1478" s="150"/>
      <c r="W1478" s="150"/>
      <c r="X1478" s="150"/>
      <c r="Y1478" s="150"/>
      <c r="Z1478" s="150"/>
      <c r="AA1478" s="150"/>
      <c r="AB1478" s="150"/>
      <c r="AC1478" s="150"/>
      <c r="AD1478" t="str">
        <f>IFERROR(IF(COUNTIF(C1478:L1478,"Feed Ingredient")&gt;0,INDEX(ani_diet!U:U,MATCH(M1478,ani_diet!E:E,0)),""),"")</f>
        <v>Dolichos lablab  Leaves</v>
      </c>
      <c r="AE1478" s="129" t="str">
        <f>IF(IFERROR(IF(MATCH("Feed Ingredient", AOM[[#This Row],[L1]:[L10]],0)&gt;0, TRUE, FALSE), FALSE)=TRUE,IFERROR(VLOOKUP(M1478, ani_diet!D:D, 1, FALSE), "No Match"),FALSE)</f>
        <v>No Match</v>
      </c>
    </row>
    <row r="1479" spans="1:31" ht="14.5" x14ac:dyDescent="0.35">
      <c r="A1479" s="150"/>
      <c r="B1479" s="150" t="s">
        <v>23033</v>
      </c>
      <c r="C1479" s="150" t="s">
        <v>19447</v>
      </c>
      <c r="D1479" s="150" t="s">
        <v>19449</v>
      </c>
      <c r="E1479" s="150" t="s">
        <v>19707</v>
      </c>
      <c r="F1479" s="150" t="s">
        <v>20565</v>
      </c>
      <c r="G1479" s="150" t="s">
        <v>20566</v>
      </c>
      <c r="H1479" s="150" t="s">
        <v>22065</v>
      </c>
      <c r="I1479" s="150" t="s">
        <v>22975</v>
      </c>
      <c r="J1479" s="150" t="s">
        <v>4971</v>
      </c>
      <c r="K1479" s="150" t="s">
        <v>23029</v>
      </c>
      <c r="L1479" s="150"/>
      <c r="M1479" s="150" t="str" cm="1">
        <f t="array" ref="M1479">LOOKUP(2,1/(C1479:L1479&lt;&gt;""),C1479:L1479)</f>
        <v>Lablab purpureus Leaves</v>
      </c>
      <c r="N1479" s="150" t="s">
        <v>23034</v>
      </c>
      <c r="O1479" s="150"/>
      <c r="P1479" s="150"/>
      <c r="Q1479" s="150"/>
      <c r="R1479" s="150"/>
      <c r="S1479" s="150"/>
      <c r="T1479" s="150"/>
      <c r="U1479" s="150" t="s">
        <v>23032</v>
      </c>
      <c r="V1479" s="150"/>
      <c r="W1479" s="150"/>
      <c r="X1479" s="150"/>
      <c r="Y1479" s="150"/>
      <c r="Z1479" s="150"/>
      <c r="AA1479" s="150"/>
      <c r="AB1479" s="150"/>
      <c r="AC1479" s="150"/>
      <c r="AD1479" t="str">
        <f>IFERROR(IF(COUNTIF(C1479:L1479,"Feed Ingredient")&gt;0,INDEX(ani_diet!U:U,MATCH(M1479,ani_diet!E:E,0)),""),"")</f>
        <v>Dolichos lablab  Leaves</v>
      </c>
      <c r="AE1479" s="129" t="str">
        <f>IF(IFERROR(IF(MATCH("Feed Ingredient", AOM[[#This Row],[L1]:[L10]],0)&gt;0, TRUE, FALSE), FALSE)=TRUE,IFERROR(VLOOKUP(M1479, ani_diet!D:D, 1, FALSE), "No Match"),FALSE)</f>
        <v>Lablab purpureus Leaves</v>
      </c>
    </row>
    <row r="1480" spans="1:31" ht="14.5" x14ac:dyDescent="0.35">
      <c r="A1480" s="150"/>
      <c r="B1480" s="150" t="s">
        <v>23035</v>
      </c>
      <c r="C1480" s="150" t="s">
        <v>19447</v>
      </c>
      <c r="D1480" s="150" t="s">
        <v>19449</v>
      </c>
      <c r="E1480" s="150" t="s">
        <v>19707</v>
      </c>
      <c r="F1480" s="150" t="s">
        <v>20565</v>
      </c>
      <c r="G1480" s="150" t="s">
        <v>20566</v>
      </c>
      <c r="H1480" s="150" t="s">
        <v>22065</v>
      </c>
      <c r="I1480" s="150" t="s">
        <v>22975</v>
      </c>
      <c r="J1480" s="150" t="s">
        <v>23036</v>
      </c>
      <c r="K1480" s="150"/>
      <c r="L1480" s="150"/>
      <c r="M1480" s="150" t="str" cm="1">
        <f t="array" ref="M1480">LOOKUP(2,1/(C1480:L1480&lt;&gt;""),C1480:L1480)</f>
        <v>Indigofera indica</v>
      </c>
      <c r="N1480" s="150"/>
      <c r="O1480" s="150"/>
      <c r="P1480" s="150"/>
      <c r="Q1480" s="150"/>
      <c r="R1480" s="150"/>
      <c r="S1480" s="150"/>
      <c r="T1480" s="150"/>
      <c r="U1480" s="150" t="s">
        <v>23036</v>
      </c>
      <c r="V1480" s="150"/>
      <c r="W1480" s="150"/>
      <c r="X1480" s="150"/>
      <c r="Y1480" s="150"/>
      <c r="Z1480" s="150"/>
      <c r="AA1480" s="150"/>
      <c r="AB1480" s="150"/>
      <c r="AC1480" s="150"/>
      <c r="AD1480" t="str">
        <f>IFERROR(IF(COUNTIF(C1480:L1480,"Feed Ingredient")&gt;0,INDEX(ani_diet!U:U,MATCH(M1480,ani_diet!E:E,0)),""),"")</f>
        <v>Indigofera indica</v>
      </c>
      <c r="AE1480" s="129" t="str">
        <f>IF(IFERROR(IF(MATCH("Feed Ingredient", AOM[[#This Row],[L1]:[L10]],0)&gt;0, TRUE, FALSE), FALSE)=TRUE,IFERROR(VLOOKUP(M1480, ani_diet!D:D, 1, FALSE), "No Match"),FALSE)</f>
        <v>Indigofera indica</v>
      </c>
    </row>
    <row r="1481" spans="1:31" ht="14.5" x14ac:dyDescent="0.35">
      <c r="A1481" s="150"/>
      <c r="B1481" s="150" t="s">
        <v>23037</v>
      </c>
      <c r="C1481" s="150" t="s">
        <v>19447</v>
      </c>
      <c r="D1481" s="150" t="s">
        <v>19449</v>
      </c>
      <c r="E1481" s="150" t="s">
        <v>19707</v>
      </c>
      <c r="F1481" s="150" t="s">
        <v>20565</v>
      </c>
      <c r="G1481" s="150" t="s">
        <v>20566</v>
      </c>
      <c r="H1481" s="150" t="s">
        <v>22065</v>
      </c>
      <c r="I1481" s="150" t="s">
        <v>22975</v>
      </c>
      <c r="J1481" s="150" t="s">
        <v>4971</v>
      </c>
      <c r="K1481" s="150" t="s">
        <v>23038</v>
      </c>
      <c r="L1481" s="150"/>
      <c r="M1481" s="150" t="str" cm="1">
        <f t="array" ref="M1481">LOOKUP(2,1/(C1481:L1481&lt;&gt;""),C1481:L1481)</f>
        <v>Lablab purpureus Crushed Dried</v>
      </c>
      <c r="N1481" s="150" t="s">
        <v>23039</v>
      </c>
      <c r="O1481" s="150"/>
      <c r="P1481" s="150"/>
      <c r="Q1481" s="150"/>
      <c r="R1481" s="150"/>
      <c r="S1481" s="150"/>
      <c r="T1481" s="150"/>
      <c r="U1481" s="150" t="s">
        <v>4971</v>
      </c>
      <c r="V1481" s="150"/>
      <c r="W1481" s="150"/>
      <c r="X1481" s="150"/>
      <c r="Y1481" s="150"/>
      <c r="Z1481" s="150"/>
      <c r="AA1481" s="150"/>
      <c r="AB1481" s="150"/>
      <c r="AC1481" s="150"/>
      <c r="AD1481" t="str">
        <f>IFERROR(IF(COUNTIF(C1481:L1481,"Feed Ingredient")&gt;0,INDEX(ani_diet!U:U,MATCH(M1481,ani_diet!E:E,0)),""),"")</f>
        <v>Lablab purpureus</v>
      </c>
      <c r="AE1481" s="129" t="str">
        <f>IF(IFERROR(IF(MATCH("Feed Ingredient", AOM[[#This Row],[L1]:[L10]],0)&gt;0, TRUE, FALSE), FALSE)=TRUE,IFERROR(VLOOKUP(M1481, ani_diet!D:D, 1, FALSE), "No Match"),FALSE)</f>
        <v>No Match</v>
      </c>
    </row>
    <row r="1482" spans="1:31" ht="14.5" x14ac:dyDescent="0.35">
      <c r="A1482" s="150"/>
      <c r="B1482" s="150" t="s">
        <v>23040</v>
      </c>
      <c r="C1482" s="150" t="s">
        <v>19447</v>
      </c>
      <c r="D1482" s="150" t="s">
        <v>19449</v>
      </c>
      <c r="E1482" s="150" t="s">
        <v>19707</v>
      </c>
      <c r="F1482" s="150" t="s">
        <v>20565</v>
      </c>
      <c r="G1482" s="150" t="s">
        <v>20566</v>
      </c>
      <c r="H1482" s="150" t="s">
        <v>22065</v>
      </c>
      <c r="I1482" s="150" t="s">
        <v>22975</v>
      </c>
      <c r="J1482" s="150" t="s">
        <v>4971</v>
      </c>
      <c r="K1482" s="150" t="s">
        <v>23041</v>
      </c>
      <c r="L1482" s="150"/>
      <c r="M1482" s="150" t="str" cm="1">
        <f t="array" ref="M1482">LOOKUP(2,1/(C1482:L1482&lt;&gt;""),C1482:L1482)</f>
        <v>Lablab purpureus Dried</v>
      </c>
      <c r="N1482" s="150" t="s">
        <v>23042</v>
      </c>
      <c r="O1482" s="150"/>
      <c r="P1482" s="150"/>
      <c r="Q1482" s="150"/>
      <c r="R1482" s="150"/>
      <c r="S1482" s="150"/>
      <c r="T1482" s="150"/>
      <c r="U1482" s="150" t="s">
        <v>4971</v>
      </c>
      <c r="V1482" s="150"/>
      <c r="W1482" s="150"/>
      <c r="X1482" s="150"/>
      <c r="Y1482" s="150"/>
      <c r="Z1482" s="150"/>
      <c r="AA1482" s="150"/>
      <c r="AB1482" s="150"/>
      <c r="AC1482" s="150"/>
      <c r="AD1482" t="str">
        <f>IFERROR(IF(COUNTIF(C1482:L1482,"Feed Ingredient")&gt;0,INDEX(ani_diet!U:U,MATCH(M1482,ani_diet!E:E,0)),""),"")</f>
        <v>Lablab purpureus</v>
      </c>
      <c r="AE1482" s="129" t="str">
        <f>IF(IFERROR(IF(MATCH("Feed Ingredient", AOM[[#This Row],[L1]:[L10]],0)&gt;0, TRUE, FALSE), FALSE)=TRUE,IFERROR(VLOOKUP(M1482, ani_diet!D:D, 1, FALSE), "No Match"),FALSE)</f>
        <v>No Match</v>
      </c>
    </row>
    <row r="1483" spans="1:31" ht="14.5" x14ac:dyDescent="0.35">
      <c r="A1483" s="150"/>
      <c r="B1483" s="150" t="s">
        <v>23043</v>
      </c>
      <c r="C1483" s="150" t="s">
        <v>19447</v>
      </c>
      <c r="D1483" s="150" t="s">
        <v>19449</v>
      </c>
      <c r="E1483" s="150" t="s">
        <v>19707</v>
      </c>
      <c r="F1483" s="150" t="s">
        <v>20565</v>
      </c>
      <c r="G1483" s="150" t="s">
        <v>20566</v>
      </c>
      <c r="H1483" s="150" t="s">
        <v>22065</v>
      </c>
      <c r="I1483" s="150" t="s">
        <v>22975</v>
      </c>
      <c r="J1483" s="150" t="s">
        <v>4971</v>
      </c>
      <c r="K1483" s="150" t="s">
        <v>23044</v>
      </c>
      <c r="L1483" s="150"/>
      <c r="M1483" s="150" t="str" cm="1">
        <f t="array" ref="M1483">LOOKUP(2,1/(C1483:L1483&lt;&gt;""),C1483:L1483)</f>
        <v>Lablab purpureus Dried Wilted</v>
      </c>
      <c r="N1483" s="150" t="s">
        <v>23045</v>
      </c>
      <c r="O1483" s="150"/>
      <c r="P1483" s="150"/>
      <c r="Q1483" s="150"/>
      <c r="R1483" s="150"/>
      <c r="S1483" s="150"/>
      <c r="T1483" s="150"/>
      <c r="U1483" s="150" t="s">
        <v>4971</v>
      </c>
      <c r="V1483" s="150"/>
      <c r="W1483" s="150"/>
      <c r="X1483" s="150"/>
      <c r="Y1483" s="150"/>
      <c r="Z1483" s="150"/>
      <c r="AA1483" s="150"/>
      <c r="AB1483" s="150"/>
      <c r="AC1483" s="150"/>
      <c r="AD1483" t="str">
        <f>IFERROR(IF(COUNTIF(C1483:L1483,"Feed Ingredient")&gt;0,INDEX(ani_diet!U:U,MATCH(M1483,ani_diet!E:E,0)),""),"")</f>
        <v>Lablab purpureus</v>
      </c>
      <c r="AE1483" s="129" t="str">
        <f>IF(IFERROR(IF(MATCH("Feed Ingredient", AOM[[#This Row],[L1]:[L10]],0)&gt;0, TRUE, FALSE), FALSE)=TRUE,IFERROR(VLOOKUP(M1483, ani_diet!D:D, 1, FALSE), "No Match"),FALSE)</f>
        <v>No Match</v>
      </c>
    </row>
    <row r="1484" spans="1:31" ht="14.5" x14ac:dyDescent="0.35">
      <c r="A1484" s="150"/>
      <c r="B1484" s="150" t="s">
        <v>23046</v>
      </c>
      <c r="C1484" s="150" t="s">
        <v>19447</v>
      </c>
      <c r="D1484" s="150" t="s">
        <v>19449</v>
      </c>
      <c r="E1484" s="150" t="s">
        <v>19707</v>
      </c>
      <c r="F1484" s="150" t="s">
        <v>20565</v>
      </c>
      <c r="G1484" s="150" t="s">
        <v>20566</v>
      </c>
      <c r="H1484" s="150" t="s">
        <v>22065</v>
      </c>
      <c r="I1484" s="150" t="s">
        <v>22975</v>
      </c>
      <c r="J1484" s="150" t="s">
        <v>4971</v>
      </c>
      <c r="K1484" s="150" t="s">
        <v>23047</v>
      </c>
      <c r="L1484" s="150"/>
      <c r="M1484" s="150" t="str" cm="1">
        <f t="array" ref="M1484">LOOKUP(2,1/(C1484:L1484&lt;&gt;""),C1484:L1484)</f>
        <v>Lablab purpureus Stover</v>
      </c>
      <c r="N1484" s="150" t="s">
        <v>23048</v>
      </c>
      <c r="O1484" s="150"/>
      <c r="P1484" s="150"/>
      <c r="Q1484" s="150"/>
      <c r="R1484" s="150"/>
      <c r="S1484" s="150"/>
      <c r="T1484" s="150"/>
      <c r="U1484" s="150" t="s">
        <v>4971</v>
      </c>
      <c r="V1484" s="150"/>
      <c r="W1484" s="150"/>
      <c r="X1484" s="150"/>
      <c r="Y1484" s="150"/>
      <c r="Z1484" s="150"/>
      <c r="AA1484" s="150"/>
      <c r="AB1484" s="150"/>
      <c r="AC1484" s="150"/>
      <c r="AD1484" t="str">
        <f>IFERROR(IF(COUNTIF(C1484:L1484,"Feed Ingredient")&gt;0,INDEX(ani_diet!U:U,MATCH(M1484,ani_diet!E:E,0)),""),"")</f>
        <v>Lablab purpureus Stover</v>
      </c>
      <c r="AE1484" s="129" t="str">
        <f>IF(IFERROR(IF(MATCH("Feed Ingredient", AOM[[#This Row],[L1]:[L10]],0)&gt;0, TRUE, FALSE), FALSE)=TRUE,IFERROR(VLOOKUP(M1484, ani_diet!D:D, 1, FALSE), "No Match"),FALSE)</f>
        <v>Lablab purpureus Stover</v>
      </c>
    </row>
    <row r="1485" spans="1:31" ht="14.5" x14ac:dyDescent="0.35">
      <c r="A1485" s="150"/>
      <c r="B1485" s="150" t="s">
        <v>23049</v>
      </c>
      <c r="C1485" s="150" t="s">
        <v>19447</v>
      </c>
      <c r="D1485" s="150" t="s">
        <v>19449</v>
      </c>
      <c r="E1485" s="150" t="s">
        <v>19707</v>
      </c>
      <c r="F1485" s="150" t="s">
        <v>20565</v>
      </c>
      <c r="G1485" s="150" t="s">
        <v>20566</v>
      </c>
      <c r="H1485" s="150" t="s">
        <v>22065</v>
      </c>
      <c r="I1485" s="150" t="s">
        <v>22975</v>
      </c>
      <c r="J1485" s="150" t="s">
        <v>4971</v>
      </c>
      <c r="K1485" s="150"/>
      <c r="L1485" s="150"/>
      <c r="M1485" s="150" t="str" cm="1">
        <f t="array" ref="M1485">LOOKUP(2,1/(C1485:L1485&lt;&gt;""),C1485:L1485)</f>
        <v>Lablab purpureus</v>
      </c>
      <c r="N1485" s="150" t="s">
        <v>23050</v>
      </c>
      <c r="O1485" s="150"/>
      <c r="P1485" s="150"/>
      <c r="Q1485" s="150"/>
      <c r="R1485" s="150"/>
      <c r="S1485" s="150"/>
      <c r="T1485" s="150"/>
      <c r="U1485" s="150" t="s">
        <v>4971</v>
      </c>
      <c r="V1485" s="150"/>
      <c r="W1485" s="150"/>
      <c r="X1485" s="150"/>
      <c r="Y1485" s="150"/>
      <c r="Z1485" s="150"/>
      <c r="AA1485" s="150"/>
      <c r="AB1485" s="150"/>
      <c r="AC1485" s="150"/>
      <c r="AD1485" t="str">
        <f>IFERROR(IF(COUNTIF(C1485:L1485,"Feed Ingredient")&gt;0,INDEX(ani_diet!U:U,MATCH(M1485,ani_diet!E:E,0)),""),"")</f>
        <v>Lablab purpureus</v>
      </c>
      <c r="AE1485" s="129" t="str">
        <f>IF(IFERROR(IF(MATCH("Feed Ingredient", AOM[[#This Row],[L1]:[L10]],0)&gt;0, TRUE, FALSE), FALSE)=TRUE,IFERROR(VLOOKUP(M1485, ani_diet!D:D, 1, FALSE), "No Match"),FALSE)</f>
        <v>Lablab purpureus</v>
      </c>
    </row>
    <row r="1486" spans="1:31" ht="14.5" x14ac:dyDescent="0.35">
      <c r="A1486" s="150"/>
      <c r="B1486" s="150" t="s">
        <v>23051</v>
      </c>
      <c r="C1486" s="150" t="s">
        <v>19447</v>
      </c>
      <c r="D1486" s="150" t="s">
        <v>19449</v>
      </c>
      <c r="E1486" s="150" t="s">
        <v>19707</v>
      </c>
      <c r="F1486" s="150" t="s">
        <v>20565</v>
      </c>
      <c r="G1486" s="150" t="s">
        <v>20566</v>
      </c>
      <c r="H1486" s="150" t="s">
        <v>22065</v>
      </c>
      <c r="I1486" s="150" t="s">
        <v>22975</v>
      </c>
      <c r="J1486" s="150" t="s">
        <v>23052</v>
      </c>
      <c r="K1486" s="150"/>
      <c r="L1486" s="150"/>
      <c r="M1486" s="150" t="str" cm="1">
        <f t="array" ref="M1486">LOOKUP(2,1/(C1486:L1486&lt;&gt;""),C1486:L1486)</f>
        <v>Legume Mixtures Weeds</v>
      </c>
      <c r="N1486" s="150"/>
      <c r="O1486" s="150"/>
      <c r="P1486" s="150"/>
      <c r="Q1486" s="150"/>
      <c r="R1486" s="150"/>
      <c r="S1486" s="150"/>
      <c r="T1486" s="150"/>
      <c r="U1486" s="164" t="s">
        <v>22976</v>
      </c>
      <c r="V1486" s="150"/>
      <c r="W1486" s="150"/>
      <c r="X1486" s="150"/>
      <c r="Y1486" s="150"/>
      <c r="Z1486" s="150"/>
      <c r="AA1486" s="150"/>
      <c r="AB1486" s="150"/>
      <c r="AC1486" s="150"/>
      <c r="AD1486" t="str">
        <f>IFERROR(IF(COUNTIF(C1486:L1486,"Feed Ingredient")&gt;0,INDEX(ani_diet!U:U,MATCH(M1486,ani_diet!E:E,0)),""),"")</f>
        <v>Fabaceae spp Weeds</v>
      </c>
      <c r="AE1486" s="129" t="str">
        <f>IF(IFERROR(IF(MATCH("Feed Ingredient", AOM[[#This Row],[L1]:[L10]],0)&gt;0, TRUE, FALSE), FALSE)=TRUE,IFERROR(VLOOKUP(M1486, ani_diet!D:D, 1, FALSE), "No Match"),FALSE)</f>
        <v>Legume Mixtures Weeds</v>
      </c>
    </row>
    <row r="1487" spans="1:31" ht="14.5" x14ac:dyDescent="0.35">
      <c r="A1487" s="150"/>
      <c r="B1487" s="150" t="s">
        <v>23053</v>
      </c>
      <c r="C1487" s="150" t="s">
        <v>19447</v>
      </c>
      <c r="D1487" s="150" t="s">
        <v>19449</v>
      </c>
      <c r="E1487" s="150" t="s">
        <v>19707</v>
      </c>
      <c r="F1487" s="150" t="s">
        <v>20565</v>
      </c>
      <c r="G1487" s="150" t="s">
        <v>20566</v>
      </c>
      <c r="H1487" s="150" t="s">
        <v>22065</v>
      </c>
      <c r="I1487" s="150" t="s">
        <v>22975</v>
      </c>
      <c r="J1487" s="150" t="s">
        <v>23054</v>
      </c>
      <c r="K1487" s="150"/>
      <c r="L1487" s="150"/>
      <c r="M1487" s="150" t="str" cm="1">
        <f t="array" ref="M1487">LOOKUP(2,1/(C1487:L1487&lt;&gt;""),C1487:L1487)</f>
        <v>Lotus corniculatus</v>
      </c>
      <c r="N1487" s="150" t="s">
        <v>23055</v>
      </c>
      <c r="O1487" s="150"/>
      <c r="P1487" s="150"/>
      <c r="Q1487" s="150"/>
      <c r="R1487" s="150"/>
      <c r="S1487" s="150"/>
      <c r="T1487" s="150"/>
      <c r="U1487" s="150" t="s">
        <v>23054</v>
      </c>
      <c r="V1487" s="150"/>
      <c r="W1487" s="150"/>
      <c r="X1487" s="150"/>
      <c r="Y1487" s="150"/>
      <c r="Z1487" s="150"/>
      <c r="AA1487" s="150"/>
      <c r="AB1487" s="150"/>
      <c r="AC1487" s="150"/>
      <c r="AD1487" t="str">
        <f>IFERROR(IF(COUNTIF(C1487:L1487,"Feed Ingredient")&gt;0,INDEX(ani_diet!U:U,MATCH(M1487,ani_diet!E:E,0)),""),"")</f>
        <v>Lotus corniculatus</v>
      </c>
      <c r="AE1487" s="129" t="str">
        <f>IF(IFERROR(IF(MATCH("Feed Ingredient", AOM[[#This Row],[L1]:[L10]],0)&gt;0, TRUE, FALSE), FALSE)=TRUE,IFERROR(VLOOKUP(M1487, ani_diet!D:D, 1, FALSE), "No Match"),FALSE)</f>
        <v>Lotus corniculatus</v>
      </c>
    </row>
    <row r="1488" spans="1:31" ht="14.5" x14ac:dyDescent="0.35">
      <c r="A1488" s="150"/>
      <c r="B1488" s="150" t="s">
        <v>23056</v>
      </c>
      <c r="C1488" s="150" t="s">
        <v>19447</v>
      </c>
      <c r="D1488" s="150" t="s">
        <v>19449</v>
      </c>
      <c r="E1488" s="150" t="s">
        <v>19707</v>
      </c>
      <c r="F1488" s="150" t="s">
        <v>20565</v>
      </c>
      <c r="G1488" s="150" t="s">
        <v>20566</v>
      </c>
      <c r="H1488" s="150" t="s">
        <v>22065</v>
      </c>
      <c r="I1488" s="150" t="s">
        <v>22975</v>
      </c>
      <c r="J1488" s="150" t="s">
        <v>4280</v>
      </c>
      <c r="K1488" s="150" t="s">
        <v>23057</v>
      </c>
      <c r="L1488" s="150"/>
      <c r="M1488" s="150" t="str" cm="1">
        <f t="array" ref="M1488">LOOKUP(2,1/(C1488:L1488&lt;&gt;""),C1488:L1488)</f>
        <v>Lupinus angustifolius Dried</v>
      </c>
      <c r="N1488" s="150"/>
      <c r="O1488" s="150"/>
      <c r="P1488" s="150"/>
      <c r="Q1488" s="150"/>
      <c r="R1488" s="150"/>
      <c r="S1488" s="150"/>
      <c r="T1488" s="150"/>
      <c r="U1488" s="150" t="s">
        <v>4280</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ht="14.5" x14ac:dyDescent="0.35">
      <c r="A1489" s="150"/>
      <c r="B1489" s="150" t="s">
        <v>23058</v>
      </c>
      <c r="C1489" s="150" t="s">
        <v>19447</v>
      </c>
      <c r="D1489" s="150" t="s">
        <v>19449</v>
      </c>
      <c r="E1489" s="150" t="s">
        <v>19707</v>
      </c>
      <c r="F1489" s="150" t="s">
        <v>20565</v>
      </c>
      <c r="G1489" s="150" t="s">
        <v>20566</v>
      </c>
      <c r="H1489" s="150" t="s">
        <v>22065</v>
      </c>
      <c r="I1489" s="150" t="s">
        <v>22975</v>
      </c>
      <c r="J1489" s="150" t="s">
        <v>4280</v>
      </c>
      <c r="K1489" s="150" t="s">
        <v>23059</v>
      </c>
      <c r="L1489" s="150"/>
      <c r="M1489" s="150" t="str" cm="1">
        <f t="array" ref="M1489">LOOKUP(2,1/(C1489:L1489&lt;&gt;""),C1489:L1489)</f>
        <v>Lupinus angustifolius Roasted</v>
      </c>
      <c r="N1489" s="150"/>
      <c r="O1489" s="150"/>
      <c r="P1489" s="150"/>
      <c r="Q1489" s="150"/>
      <c r="R1489" s="150"/>
      <c r="S1489" s="150"/>
      <c r="T1489" s="150"/>
      <c r="U1489" s="150" t="s">
        <v>4280</v>
      </c>
      <c r="V1489" s="150"/>
      <c r="W1489" s="150"/>
      <c r="X1489" s="150"/>
      <c r="Y1489" s="150"/>
      <c r="Z1489" s="150"/>
      <c r="AA1489" s="150"/>
      <c r="AB1489" s="150"/>
      <c r="AC1489" s="150"/>
      <c r="AD1489" t="str">
        <f>IFERROR(IF(COUNTIF(C1489:L1489,"Feed Ingredient")&gt;0,INDEX(ani_diet!U:U,MATCH(M1489,ani_diet!E:E,0)),""),"")</f>
        <v/>
      </c>
      <c r="AE1489" s="129" t="str">
        <f>IF(IFERROR(IF(MATCH("Feed Ingredient", AOM[[#This Row],[L1]:[L10]],0)&gt;0, TRUE, FALSE), FALSE)=TRUE,IFERROR(VLOOKUP(M1489, ani_diet!D:D, 1, FALSE), "No Match"),FALSE)</f>
        <v>No Match</v>
      </c>
    </row>
    <row r="1490" spans="1:31" ht="14.5" x14ac:dyDescent="0.35">
      <c r="A1490" s="150"/>
      <c r="B1490" s="150" t="s">
        <v>23060</v>
      </c>
      <c r="C1490" s="150" t="s">
        <v>19447</v>
      </c>
      <c r="D1490" s="150" t="s">
        <v>19449</v>
      </c>
      <c r="E1490" s="150" t="s">
        <v>19707</v>
      </c>
      <c r="F1490" s="150" t="s">
        <v>20565</v>
      </c>
      <c r="G1490" s="150" t="s">
        <v>20566</v>
      </c>
      <c r="H1490" s="150" t="s">
        <v>22065</v>
      </c>
      <c r="I1490" s="150" t="s">
        <v>22975</v>
      </c>
      <c r="J1490" s="150" t="s">
        <v>4280</v>
      </c>
      <c r="K1490" s="150"/>
      <c r="L1490" s="150"/>
      <c r="M1490" s="150" t="str" cm="1">
        <f t="array" ref="M1490">LOOKUP(2,1/(C1490:L1490&lt;&gt;""),C1490:L1490)</f>
        <v>Lupinus angustifolius</v>
      </c>
      <c r="N1490" s="150"/>
      <c r="O1490" s="150"/>
      <c r="P1490" s="150"/>
      <c r="Q1490" s="150"/>
      <c r="R1490" s="150"/>
      <c r="S1490" s="150"/>
      <c r="T1490" s="150"/>
      <c r="U1490" s="150" t="s">
        <v>4280</v>
      </c>
      <c r="V1490" s="150"/>
      <c r="W1490" s="150"/>
      <c r="X1490" s="150"/>
      <c r="Y1490" s="150"/>
      <c r="Z1490" s="150"/>
      <c r="AA1490" s="150"/>
      <c r="AB1490" s="150"/>
      <c r="AC1490" s="150"/>
      <c r="AD1490" t="str">
        <f>IFERROR(IF(COUNTIF(C1490:L1490,"Feed Ingredient")&gt;0,INDEX(ani_diet!U:U,MATCH(M1490,ani_diet!E:E,0)),""),"")</f>
        <v>Lupinus angustifolius</v>
      </c>
      <c r="AE1490" s="129" t="str">
        <f>IF(IFERROR(IF(MATCH("Feed Ingredient", AOM[[#This Row],[L1]:[L10]],0)&gt;0, TRUE, FALSE), FALSE)=TRUE,IFERROR(VLOOKUP(M1490, ani_diet!D:D, 1, FALSE), "No Match"),FALSE)</f>
        <v>Lupinus angustifolius</v>
      </c>
    </row>
    <row r="1491" spans="1:31" ht="14.5" x14ac:dyDescent="0.35">
      <c r="A1491" s="150"/>
      <c r="B1491" s="150" t="s">
        <v>23061</v>
      </c>
      <c r="C1491" s="150" t="s">
        <v>19447</v>
      </c>
      <c r="D1491" s="150" t="s">
        <v>19449</v>
      </c>
      <c r="E1491" s="150" t="s">
        <v>19707</v>
      </c>
      <c r="F1491" s="150" t="s">
        <v>20565</v>
      </c>
      <c r="G1491" s="150" t="s">
        <v>20566</v>
      </c>
      <c r="H1491" s="150" t="s">
        <v>22065</v>
      </c>
      <c r="I1491" s="150" t="s">
        <v>22975</v>
      </c>
      <c r="J1491" s="150" t="s">
        <v>23062</v>
      </c>
      <c r="K1491" s="150" t="s">
        <v>23063</v>
      </c>
      <c r="L1491" s="150"/>
      <c r="M1491" s="150" t="str" cm="1">
        <f t="array" ref="M1491">LOOKUP(2,1/(C1491:L1491&lt;&gt;""),C1491:L1491)</f>
        <v>Macroptilium atropurpureum Dried Ground</v>
      </c>
      <c r="N1491" s="150" t="s">
        <v>23064</v>
      </c>
      <c r="O1491" s="150"/>
      <c r="P1491" s="150"/>
      <c r="Q1491" s="150"/>
      <c r="R1491" s="150"/>
      <c r="S1491" s="150"/>
      <c r="T1491" s="150"/>
      <c r="U1491" s="150" t="s">
        <v>23062</v>
      </c>
      <c r="V1491" s="150"/>
      <c r="W1491" s="150"/>
      <c r="X1491" s="150"/>
      <c r="Y1491" s="150"/>
      <c r="Z1491" s="150"/>
      <c r="AA1491" s="150"/>
      <c r="AB1491" s="150"/>
      <c r="AC1491" s="150"/>
      <c r="AD1491" t="str">
        <f>IFERROR(IF(COUNTIF(C1491:L1491,"Feed Ingredient")&gt;0,INDEX(ani_diet!U:U,MATCH(M1491,ani_diet!E:E,0)),""),"")</f>
        <v>Macroptilium atropurpureum</v>
      </c>
      <c r="AE1491" s="129" t="str">
        <f>IF(IFERROR(IF(MATCH("Feed Ingredient", AOM[[#This Row],[L1]:[L10]],0)&gt;0, TRUE, FALSE), FALSE)=TRUE,IFERROR(VLOOKUP(M1491, ani_diet!D:D, 1, FALSE), "No Match"),FALSE)</f>
        <v>No Match</v>
      </c>
    </row>
    <row r="1492" spans="1:31" ht="14.5" x14ac:dyDescent="0.35">
      <c r="A1492" s="150"/>
      <c r="B1492" s="150" t="s">
        <v>23065</v>
      </c>
      <c r="C1492" s="150" t="s">
        <v>19447</v>
      </c>
      <c r="D1492" s="150" t="s">
        <v>19449</v>
      </c>
      <c r="E1492" s="150" t="s">
        <v>19707</v>
      </c>
      <c r="F1492" s="150" t="s">
        <v>20565</v>
      </c>
      <c r="G1492" s="150" t="s">
        <v>20566</v>
      </c>
      <c r="H1492" s="150" t="s">
        <v>22065</v>
      </c>
      <c r="I1492" s="150" t="s">
        <v>22975</v>
      </c>
      <c r="J1492" s="150" t="s">
        <v>23062</v>
      </c>
      <c r="K1492" s="150" t="s">
        <v>23066</v>
      </c>
      <c r="L1492" s="150" t="s">
        <v>23067</v>
      </c>
      <c r="M1492" s="150" t="str" cm="1">
        <f t="array" ref="M1492">LOOKUP(2,1/(C1492:L1492&lt;&gt;""),C1492:L1492)</f>
        <v>Macroptilium atropurpureum Leaves Dried Ensiled</v>
      </c>
      <c r="N1492" s="150" t="s">
        <v>23068</v>
      </c>
      <c r="O1492" s="150"/>
      <c r="P1492" s="150"/>
      <c r="Q1492" s="150"/>
      <c r="R1492" s="150"/>
      <c r="S1492" s="150"/>
      <c r="T1492" s="150"/>
      <c r="U1492" s="150" t="s">
        <v>23062</v>
      </c>
      <c r="V1492" s="150"/>
      <c r="W1492" s="150"/>
      <c r="X1492" s="150"/>
      <c r="Y1492" s="150"/>
      <c r="Z1492" s="150"/>
      <c r="AA1492" s="150"/>
      <c r="AB1492" s="150"/>
      <c r="AC1492" s="150"/>
      <c r="AD1492" t="str">
        <f>IFERROR(IF(COUNTIF(C1492:L1492,"Feed Ingredient")&gt;0,INDEX(ani_diet!U:U,MATCH(M1492,ani_diet!E:E,0)),""),"")</f>
        <v>Macroptilium atropurpureum Leaves</v>
      </c>
      <c r="AE1492" s="129" t="str">
        <f>IF(IFERROR(IF(MATCH("Feed Ingredient", AOM[[#This Row],[L1]:[L10]],0)&gt;0, TRUE, FALSE), FALSE)=TRUE,IFERROR(VLOOKUP(M1492, ani_diet!D:D, 1, FALSE), "No Match"),FALSE)</f>
        <v>No Match</v>
      </c>
    </row>
    <row r="1493" spans="1:31" ht="14.5" x14ac:dyDescent="0.35">
      <c r="A1493" s="150"/>
      <c r="B1493" s="150" t="s">
        <v>23069</v>
      </c>
      <c r="C1493" s="150" t="s">
        <v>19447</v>
      </c>
      <c r="D1493" s="150" t="s">
        <v>19449</v>
      </c>
      <c r="E1493" s="150" t="s">
        <v>19707</v>
      </c>
      <c r="F1493" s="150" t="s">
        <v>20565</v>
      </c>
      <c r="G1493" s="150" t="s">
        <v>20566</v>
      </c>
      <c r="H1493" s="150" t="s">
        <v>22065</v>
      </c>
      <c r="I1493" s="150" t="s">
        <v>22975</v>
      </c>
      <c r="J1493" s="150" t="s">
        <v>23062</v>
      </c>
      <c r="K1493" s="150" t="s">
        <v>23070</v>
      </c>
      <c r="L1493" s="150"/>
      <c r="M1493" s="150" t="str" cm="1">
        <f t="array" ref="M1493">LOOKUP(2,1/(C1493:L1493&lt;&gt;""),C1493:L1493)</f>
        <v>Macroptilium atropurpureum Dried</v>
      </c>
      <c r="N1493" s="150" t="s">
        <v>23071</v>
      </c>
      <c r="O1493" s="150"/>
      <c r="P1493" s="150"/>
      <c r="Q1493" s="150"/>
      <c r="R1493" s="150"/>
      <c r="S1493" s="150"/>
      <c r="T1493" s="150"/>
      <c r="U1493" s="150" t="s">
        <v>23062</v>
      </c>
      <c r="V1493" s="150"/>
      <c r="W1493" s="150"/>
      <c r="X1493" s="150"/>
      <c r="Y1493" s="150"/>
      <c r="Z1493" s="150"/>
      <c r="AA1493" s="150"/>
      <c r="AB1493" s="150"/>
      <c r="AC1493" s="150"/>
      <c r="AD1493" t="str">
        <f>IFERROR(IF(COUNTIF(C1493:L1493,"Feed Ingredient")&gt;0,INDEX(ani_diet!U:U,MATCH(M1493,ani_diet!E:E,0)),""),"")</f>
        <v>Macroptilium atropurpureum</v>
      </c>
      <c r="AE1493" s="129" t="str">
        <f>IF(IFERROR(IF(MATCH("Feed Ingredient", AOM[[#This Row],[L1]:[L10]],0)&gt;0, TRUE, FALSE), FALSE)=TRUE,IFERROR(VLOOKUP(M1493, ani_diet!D:D, 1, FALSE), "No Match"),FALSE)</f>
        <v>No Match</v>
      </c>
    </row>
    <row r="1494" spans="1:31" ht="14.5" x14ac:dyDescent="0.35">
      <c r="A1494" s="150"/>
      <c r="B1494" s="150" t="s">
        <v>23072</v>
      </c>
      <c r="C1494" s="150" t="s">
        <v>19447</v>
      </c>
      <c r="D1494" s="150" t="s">
        <v>19449</v>
      </c>
      <c r="E1494" s="150" t="s">
        <v>19707</v>
      </c>
      <c r="F1494" s="150" t="s">
        <v>20565</v>
      </c>
      <c r="G1494" s="150" t="s">
        <v>20566</v>
      </c>
      <c r="H1494" s="150" t="s">
        <v>22065</v>
      </c>
      <c r="I1494" s="150" t="s">
        <v>22975</v>
      </c>
      <c r="J1494" s="150" t="s">
        <v>23062</v>
      </c>
      <c r="K1494" s="150"/>
      <c r="L1494" s="150"/>
      <c r="M1494" s="150" t="str" cm="1">
        <f t="array" ref="M1494">LOOKUP(2,1/(C1494:L1494&lt;&gt;""),C1494:L1494)</f>
        <v>Macroptilium atropurpureum</v>
      </c>
      <c r="N1494" s="150" t="s">
        <v>23073</v>
      </c>
      <c r="O1494" s="150"/>
      <c r="P1494" s="150"/>
      <c r="Q1494" s="150"/>
      <c r="R1494" s="150"/>
      <c r="S1494" s="150"/>
      <c r="T1494" s="150"/>
      <c r="U1494" s="150" t="s">
        <v>23062</v>
      </c>
      <c r="V1494" s="150"/>
      <c r="W1494" s="150"/>
      <c r="X1494" s="150"/>
      <c r="Y1494" s="150"/>
      <c r="Z1494" s="150"/>
      <c r="AA1494" s="150"/>
      <c r="AB1494" s="150"/>
      <c r="AC1494" s="150"/>
      <c r="AD1494" t="str">
        <f>IFERROR(IF(COUNTIF(C1494:L1494,"Feed Ingredient")&gt;0,INDEX(ani_diet!U:U,MATCH(M1494,ani_diet!E:E,0)),""),"")</f>
        <v>Macroptilium atropurpureum</v>
      </c>
      <c r="AE1494" s="129" t="str">
        <f>IF(IFERROR(IF(MATCH("Feed Ingredient", AOM[[#This Row],[L1]:[L10]],0)&gt;0, TRUE, FALSE), FALSE)=TRUE,IFERROR(VLOOKUP(M1494, ani_diet!D:D, 1, FALSE), "No Match"),FALSE)</f>
        <v>Macroptilium atropurpureum</v>
      </c>
    </row>
    <row r="1495" spans="1:31" ht="14.5" x14ac:dyDescent="0.35">
      <c r="A1495" s="150"/>
      <c r="B1495" s="150" t="s">
        <v>23074</v>
      </c>
      <c r="C1495" s="150" t="s">
        <v>19447</v>
      </c>
      <c r="D1495" s="150" t="s">
        <v>19449</v>
      </c>
      <c r="E1495" s="150" t="s">
        <v>19707</v>
      </c>
      <c r="F1495" s="150" t="s">
        <v>20565</v>
      </c>
      <c r="G1495" s="150" t="s">
        <v>20566</v>
      </c>
      <c r="H1495" s="150" t="s">
        <v>22065</v>
      </c>
      <c r="I1495" s="150" t="s">
        <v>22975</v>
      </c>
      <c r="J1495" s="150" t="s">
        <v>23075</v>
      </c>
      <c r="K1495" s="150" t="s">
        <v>23076</v>
      </c>
      <c r="L1495" s="150"/>
      <c r="M1495" s="150" t="str" cm="1">
        <f t="array" ref="M1495">LOOKUP(2,1/(C1495:L1495&lt;&gt;""),C1495:L1495)</f>
        <v>Macrotyloma axillare Dried</v>
      </c>
      <c r="N1495" s="150" t="s">
        <v>23077</v>
      </c>
      <c r="O1495" s="150"/>
      <c r="P1495" s="150"/>
      <c r="Q1495" s="150"/>
      <c r="R1495" s="150"/>
      <c r="S1495" s="150"/>
      <c r="T1495" s="150"/>
      <c r="U1495" s="150" t="s">
        <v>23075</v>
      </c>
      <c r="V1495" s="150"/>
      <c r="W1495" s="150"/>
      <c r="X1495" s="150"/>
      <c r="Y1495" s="150"/>
      <c r="Z1495" s="150"/>
      <c r="AA1495" s="150"/>
      <c r="AB1495" s="150"/>
      <c r="AC1495" s="150"/>
      <c r="AD1495" t="str">
        <f>IFERROR(IF(COUNTIF(C1495:L1495,"Feed Ingredient")&gt;0,INDEX(ani_diet!U:U,MATCH(M1495,ani_diet!E:E,0)),""),"")</f>
        <v>Macrotyloma axillare</v>
      </c>
      <c r="AE1495" s="129" t="str">
        <f>IF(IFERROR(IF(MATCH("Feed Ingredient", AOM[[#This Row],[L1]:[L10]],0)&gt;0, TRUE, FALSE), FALSE)=TRUE,IFERROR(VLOOKUP(M1495, ani_diet!D:D, 1, FALSE), "No Match"),FALSE)</f>
        <v>No Match</v>
      </c>
    </row>
    <row r="1496" spans="1:31" ht="14.5" x14ac:dyDescent="0.35">
      <c r="A1496" s="150"/>
      <c r="B1496" s="150" t="s">
        <v>23078</v>
      </c>
      <c r="C1496" s="150" t="s">
        <v>19447</v>
      </c>
      <c r="D1496" s="150" t="s">
        <v>19449</v>
      </c>
      <c r="E1496" s="150" t="s">
        <v>19707</v>
      </c>
      <c r="F1496" s="150" t="s">
        <v>20565</v>
      </c>
      <c r="G1496" s="150" t="s">
        <v>20566</v>
      </c>
      <c r="H1496" s="150" t="s">
        <v>22065</v>
      </c>
      <c r="I1496" s="150" t="s">
        <v>22975</v>
      </c>
      <c r="J1496" s="150" t="s">
        <v>23075</v>
      </c>
      <c r="K1496" s="150"/>
      <c r="L1496" s="150"/>
      <c r="M1496" s="150" t="str" cm="1">
        <f t="array" ref="M1496">LOOKUP(2,1/(C1496:L1496&lt;&gt;""),C1496:L1496)</f>
        <v>Macrotyloma axillare</v>
      </c>
      <c r="N1496" s="150"/>
      <c r="O1496" s="150"/>
      <c r="P1496" s="150"/>
      <c r="Q1496" s="150"/>
      <c r="R1496" s="150"/>
      <c r="S1496" s="150"/>
      <c r="T1496" s="150"/>
      <c r="U1496" s="150" t="s">
        <v>23075</v>
      </c>
      <c r="V1496" s="150"/>
      <c r="W1496" s="150"/>
      <c r="X1496" s="150"/>
      <c r="Y1496" s="150"/>
      <c r="Z1496" s="150"/>
      <c r="AA1496" s="150"/>
      <c r="AB1496" s="150"/>
      <c r="AC1496" s="150"/>
      <c r="AD1496" t="str">
        <f>IFERROR(IF(COUNTIF(C1496:L1496,"Feed Ingredient")&gt;0,INDEX(ani_diet!U:U,MATCH(M1496,ani_diet!E:E,0)),""),"")</f>
        <v/>
      </c>
      <c r="AE1496" s="129" t="str">
        <f>IF(IFERROR(IF(MATCH("Feed Ingredient", AOM[[#This Row],[L1]:[L10]],0)&gt;0, TRUE, FALSE), FALSE)=TRUE,IFERROR(VLOOKUP(M1496, ani_diet!D:D, 1, FALSE), "No Match"),FALSE)</f>
        <v>Macrotyloma axillare</v>
      </c>
    </row>
    <row r="1497" spans="1:31" ht="14.5" x14ac:dyDescent="0.35">
      <c r="A1497" s="150"/>
      <c r="B1497" s="150" t="s">
        <v>23079</v>
      </c>
      <c r="C1497" s="150" t="s">
        <v>19447</v>
      </c>
      <c r="D1497" s="150" t="s">
        <v>19449</v>
      </c>
      <c r="E1497" s="150" t="s">
        <v>19707</v>
      </c>
      <c r="F1497" s="150" t="s">
        <v>20565</v>
      </c>
      <c r="G1497" s="150" t="s">
        <v>20566</v>
      </c>
      <c r="H1497" s="150" t="s">
        <v>22065</v>
      </c>
      <c r="I1497" s="150" t="s">
        <v>22975</v>
      </c>
      <c r="J1497" s="150" t="s">
        <v>23080</v>
      </c>
      <c r="K1497" s="150" t="s">
        <v>23081</v>
      </c>
      <c r="L1497" s="150"/>
      <c r="M1497" s="150" t="str" cm="1">
        <f t="array" ref="M1497">LOOKUP(2,1/(C1497:L1497&lt;&gt;""),C1497:L1497)</f>
        <v>Medicago Pods</v>
      </c>
      <c r="N1497" s="150"/>
      <c r="O1497" s="150"/>
      <c r="P1497" s="150"/>
      <c r="Q1497" s="150"/>
      <c r="R1497" s="150"/>
      <c r="S1497" s="150"/>
      <c r="T1497" s="150"/>
      <c r="U1497" s="164" t="s">
        <v>23082</v>
      </c>
      <c r="V1497" s="150"/>
      <c r="W1497" s="150"/>
      <c r="X1497" s="150"/>
      <c r="Y1497" s="150"/>
      <c r="Z1497" s="150"/>
      <c r="AA1497" s="150"/>
      <c r="AB1497" s="150"/>
      <c r="AC1497" s="150"/>
      <c r="AD1497" t="str">
        <f>IFERROR(IF(COUNTIF(C1497:L1497,"Feed Ingredient")&gt;0,INDEX(ani_diet!U:U,MATCH(M1497,ani_diet!E:E,0)),""),"")</f>
        <v>Medicago spp Pods</v>
      </c>
      <c r="AE1497" s="129" t="str">
        <f>IF(IFERROR(IF(MATCH("Feed Ingredient", AOM[[#This Row],[L1]:[L10]],0)&gt;0, TRUE, FALSE), FALSE)=TRUE,IFERROR(VLOOKUP(M1497, ani_diet!D:D, 1, FALSE), "No Match"),FALSE)</f>
        <v>Medicago Pods</v>
      </c>
    </row>
    <row r="1498" spans="1:31" ht="14.5" x14ac:dyDescent="0.35">
      <c r="A1498" s="150"/>
      <c r="B1498" s="150" t="s">
        <v>23083</v>
      </c>
      <c r="C1498" s="150" t="s">
        <v>19447</v>
      </c>
      <c r="D1498" s="150" t="s">
        <v>19449</v>
      </c>
      <c r="E1498" s="150" t="s">
        <v>19707</v>
      </c>
      <c r="F1498" s="150" t="s">
        <v>20565</v>
      </c>
      <c r="G1498" s="150" t="s">
        <v>20566</v>
      </c>
      <c r="H1498" s="150" t="s">
        <v>22065</v>
      </c>
      <c r="I1498" s="150" t="s">
        <v>22975</v>
      </c>
      <c r="J1498" s="150" t="s">
        <v>23080</v>
      </c>
      <c r="K1498" s="150"/>
      <c r="L1498" s="150"/>
      <c r="M1498" s="150" t="str" cm="1">
        <f t="array" ref="M1498">LOOKUP(2,1/(C1498:L1498&lt;&gt;""),C1498:L1498)</f>
        <v>Medicago</v>
      </c>
      <c r="N1498" s="150"/>
      <c r="O1498" s="150"/>
      <c r="P1498" s="150"/>
      <c r="Q1498" s="150"/>
      <c r="R1498" s="150"/>
      <c r="S1498" s="150"/>
      <c r="T1498" s="150"/>
      <c r="U1498" s="164" t="s">
        <v>23082</v>
      </c>
      <c r="V1498" s="150"/>
      <c r="W1498" s="150"/>
      <c r="X1498" s="150"/>
      <c r="Y1498" s="150"/>
      <c r="Z1498" s="150"/>
      <c r="AA1498" s="150"/>
      <c r="AB1498" s="150"/>
      <c r="AC1498" s="150"/>
      <c r="AD1498" t="str">
        <f>IFERROR(IF(COUNTIF(C1498:L1498,"Feed Ingredient")&gt;0,INDEX(ani_diet!U:U,MATCH(M1498,ani_diet!E:E,0)),""),"")</f>
        <v/>
      </c>
      <c r="AE1498" s="129" t="str">
        <f>IF(IFERROR(IF(MATCH("Feed Ingredient", AOM[[#This Row],[L1]:[L10]],0)&gt;0, TRUE, FALSE), FALSE)=TRUE,IFERROR(VLOOKUP(M1498, ani_diet!D:D, 1, FALSE), "No Match"),FALSE)</f>
        <v>No Match</v>
      </c>
    </row>
    <row r="1499" spans="1:31" ht="14.5" x14ac:dyDescent="0.35">
      <c r="A1499" s="150"/>
      <c r="B1499" s="150" t="s">
        <v>23084</v>
      </c>
      <c r="C1499" s="150" t="s">
        <v>19447</v>
      </c>
      <c r="D1499" s="150" t="s">
        <v>19449</v>
      </c>
      <c r="E1499" s="150" t="s">
        <v>19707</v>
      </c>
      <c r="F1499" s="150" t="s">
        <v>20565</v>
      </c>
      <c r="G1499" s="150" t="s">
        <v>20566</v>
      </c>
      <c r="H1499" s="150" t="s">
        <v>22065</v>
      </c>
      <c r="I1499" s="150" t="s">
        <v>22975</v>
      </c>
      <c r="J1499" s="150" t="s">
        <v>23085</v>
      </c>
      <c r="K1499" s="150"/>
      <c r="L1499" s="150"/>
      <c r="M1499" s="150" t="str" cm="1">
        <f t="array" ref="M1499">LOOKUP(2,1/(C1499:L1499&lt;&gt;""),C1499:L1499)</f>
        <v>Medicago arborea</v>
      </c>
      <c r="N1499" s="150"/>
      <c r="O1499" s="150"/>
      <c r="P1499" s="150"/>
      <c r="Q1499" s="150"/>
      <c r="R1499" s="150"/>
      <c r="S1499" s="150"/>
      <c r="T1499" s="150"/>
      <c r="U1499" s="150" t="s">
        <v>23085</v>
      </c>
      <c r="V1499" s="150"/>
      <c r="W1499" s="150"/>
      <c r="X1499" s="150"/>
      <c r="Y1499" s="150"/>
      <c r="Z1499" s="150"/>
      <c r="AA1499" s="150"/>
      <c r="AB1499" s="150"/>
      <c r="AC1499" s="150"/>
      <c r="AD1499" t="str">
        <f>IFERROR(IF(COUNTIF(C1499:L1499,"Feed Ingredient")&gt;0,INDEX(ani_diet!U:U,MATCH(M1499,ani_diet!E:E,0)),""),"")</f>
        <v>Medicago arborea</v>
      </c>
      <c r="AE1499" s="129" t="str">
        <f>IF(IFERROR(IF(MATCH("Feed Ingredient", AOM[[#This Row],[L1]:[L10]],0)&gt;0, TRUE, FALSE), FALSE)=TRUE,IFERROR(VLOOKUP(M1499, ani_diet!D:D, 1, FALSE), "No Match"),FALSE)</f>
        <v>Medicago arborea</v>
      </c>
    </row>
    <row r="1500" spans="1:31" ht="14.5" x14ac:dyDescent="0.35">
      <c r="A1500" s="150"/>
      <c r="B1500" s="150" t="s">
        <v>23086</v>
      </c>
      <c r="C1500" s="150" t="s">
        <v>19447</v>
      </c>
      <c r="D1500" s="150" t="s">
        <v>19449</v>
      </c>
      <c r="E1500" s="150" t="s">
        <v>19707</v>
      </c>
      <c r="F1500" s="150" t="s">
        <v>20565</v>
      </c>
      <c r="G1500" s="150" t="s">
        <v>20566</v>
      </c>
      <c r="H1500" s="150" t="s">
        <v>22065</v>
      </c>
      <c r="I1500" s="150" t="s">
        <v>22975</v>
      </c>
      <c r="J1500" s="150" t="s">
        <v>5027</v>
      </c>
      <c r="K1500" s="150"/>
      <c r="L1500" s="150"/>
      <c r="M1500" s="150" t="str" cm="1">
        <f t="array" ref="M1500">LOOKUP(2,1/(C1500:L1500&lt;&gt;""),C1500:L1500)</f>
        <v>Mucuna pruriens</v>
      </c>
      <c r="N1500" s="150"/>
      <c r="O1500" s="150"/>
      <c r="P1500" s="150"/>
      <c r="Q1500" s="150"/>
      <c r="R1500" s="150"/>
      <c r="S1500" s="150"/>
      <c r="T1500" s="150"/>
      <c r="U1500" s="150" t="s">
        <v>5027</v>
      </c>
      <c r="V1500" s="150"/>
      <c r="W1500" s="150"/>
      <c r="X1500" s="150"/>
      <c r="Y1500" s="150"/>
      <c r="Z1500" s="150"/>
      <c r="AA1500" s="150"/>
      <c r="AB1500" s="150"/>
      <c r="AC1500" s="150"/>
      <c r="AD1500" t="str">
        <f>IFERROR(IF(COUNTIF(C1500:L1500,"Feed Ingredient")&gt;0,INDEX(ani_diet!U:U,MATCH(M1500,ani_diet!E:E,0)),""),"")</f>
        <v>Mucuna pruriens</v>
      </c>
      <c r="AE1500" s="129" t="str">
        <f>IF(IFERROR(IF(MATCH("Feed Ingredient", AOM[[#This Row],[L1]:[L10]],0)&gt;0, TRUE, FALSE), FALSE)=TRUE,IFERROR(VLOOKUP(M1500, ani_diet!D:D, 1, FALSE), "No Match"),FALSE)</f>
        <v>Mucuna pruriens</v>
      </c>
    </row>
    <row r="1501" spans="1:31" ht="14.5" x14ac:dyDescent="0.35">
      <c r="A1501" s="150"/>
      <c r="B1501" s="150" t="s">
        <v>23087</v>
      </c>
      <c r="C1501" s="150" t="s">
        <v>19447</v>
      </c>
      <c r="D1501" s="150" t="s">
        <v>19449</v>
      </c>
      <c r="E1501" s="150" t="s">
        <v>19707</v>
      </c>
      <c r="F1501" s="150" t="s">
        <v>20565</v>
      </c>
      <c r="G1501" s="150" t="s">
        <v>20566</v>
      </c>
      <c r="H1501" s="150" t="s">
        <v>22065</v>
      </c>
      <c r="I1501" s="150" t="s">
        <v>22975</v>
      </c>
      <c r="J1501" s="150" t="s">
        <v>22909</v>
      </c>
      <c r="K1501" s="150" t="s">
        <v>22910</v>
      </c>
      <c r="L1501" s="150"/>
      <c r="M1501" s="150" t="str" cm="1">
        <f t="array" ref="M1501">LOOKUP(2,1/(C1501:L1501&lt;&gt;""),C1501:L1501)</f>
        <v>Psophocarpus scandens Leaves</v>
      </c>
      <c r="N1501" s="150"/>
      <c r="O1501" s="150"/>
      <c r="P1501" s="150"/>
      <c r="Q1501" s="150"/>
      <c r="R1501" s="150"/>
      <c r="S1501" s="150"/>
      <c r="T1501" s="150"/>
      <c r="U1501" s="150" t="s">
        <v>22909</v>
      </c>
      <c r="V1501" s="150"/>
      <c r="W1501" s="150"/>
      <c r="X1501" s="150"/>
      <c r="Y1501" s="150"/>
      <c r="Z1501" s="150"/>
      <c r="AA1501" s="150"/>
      <c r="AB1501" s="150"/>
      <c r="AC1501" s="150"/>
      <c r="AD1501" t="str">
        <f>IFERROR(IF(COUNTIF(C1501:L1501,"Feed Ingredient")&gt;0,INDEX(ani_diet!U:U,MATCH(M1501,ani_diet!E:E,0)),""),"")</f>
        <v>Psophocarpus scandens Leaves</v>
      </c>
      <c r="AE1501" s="129" t="str">
        <f>IF(IFERROR(IF(MATCH("Feed Ingredient", AOM[[#This Row],[L1]:[L10]],0)&gt;0, TRUE, FALSE), FALSE)=TRUE,IFERROR(VLOOKUP(M1501, ani_diet!D:D, 1, FALSE), "No Match"),FALSE)</f>
        <v>Psophocarpus scandens Leaves</v>
      </c>
    </row>
    <row r="1502" spans="1:31" ht="14.5" x14ac:dyDescent="0.35">
      <c r="A1502" s="150"/>
      <c r="B1502" s="150" t="s">
        <v>23088</v>
      </c>
      <c r="C1502" s="150" t="s">
        <v>19447</v>
      </c>
      <c r="D1502" s="150" t="s">
        <v>19449</v>
      </c>
      <c r="E1502" s="150" t="s">
        <v>19707</v>
      </c>
      <c r="F1502" s="150" t="s">
        <v>20565</v>
      </c>
      <c r="G1502" s="150" t="s">
        <v>20566</v>
      </c>
      <c r="H1502" s="150" t="s">
        <v>22065</v>
      </c>
      <c r="I1502" s="150" t="s">
        <v>22975</v>
      </c>
      <c r="J1502" s="150" t="s">
        <v>22909</v>
      </c>
      <c r="K1502" s="150"/>
      <c r="L1502" s="150"/>
      <c r="M1502" s="150" t="str" cm="1">
        <f t="array" ref="M1502">LOOKUP(2,1/(C1502:L1502&lt;&gt;""),C1502:L1502)</f>
        <v>Psophocarpus scandens</v>
      </c>
      <c r="N1502" s="150"/>
      <c r="O1502" s="150"/>
      <c r="P1502" s="150"/>
      <c r="Q1502" s="150"/>
      <c r="R1502" s="150"/>
      <c r="S1502" s="150"/>
      <c r="T1502" s="150"/>
      <c r="U1502" s="150" t="s">
        <v>22909</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23089</v>
      </c>
      <c r="C1503" s="150" t="s">
        <v>19447</v>
      </c>
      <c r="D1503" s="150" t="s">
        <v>19449</v>
      </c>
      <c r="E1503" s="150" t="s">
        <v>19707</v>
      </c>
      <c r="F1503" s="150" t="s">
        <v>20565</v>
      </c>
      <c r="G1503" s="150" t="s">
        <v>20566</v>
      </c>
      <c r="H1503" s="150" t="s">
        <v>22065</v>
      </c>
      <c r="I1503" s="150" t="s">
        <v>22975</v>
      </c>
      <c r="J1503" s="150" t="s">
        <v>4437</v>
      </c>
      <c r="K1503" s="150" t="s">
        <v>23090</v>
      </c>
      <c r="L1503" s="150"/>
      <c r="M1503" s="150" t="str" cm="1">
        <f t="array" ref="M1503">LOOKUP(2,1/(C1503:L1503&lt;&gt;""),C1503:L1503)</f>
        <v>Pueraria phaseoloides Leaves</v>
      </c>
      <c r="N1503" s="150"/>
      <c r="O1503" s="150"/>
      <c r="P1503" s="150"/>
      <c r="Q1503" s="150"/>
      <c r="R1503" s="150"/>
      <c r="S1503" s="150"/>
      <c r="T1503" s="150"/>
      <c r="U1503" s="150" t="s">
        <v>4437</v>
      </c>
      <c r="V1503" s="150"/>
      <c r="W1503" s="150"/>
      <c r="X1503" s="150"/>
      <c r="Y1503" s="150"/>
      <c r="Z1503" s="150"/>
      <c r="AA1503" s="150"/>
      <c r="AB1503" s="150"/>
      <c r="AC1503" s="150"/>
      <c r="AD1503" t="str">
        <f>IFERROR(IF(COUNTIF(C1503:L1503,"Feed Ingredient")&gt;0,INDEX(ani_diet!U:U,MATCH(M1503,ani_diet!E:E,0)),""),"")</f>
        <v>Pueraria phaseoloides Leaves</v>
      </c>
      <c r="AE1503" s="129" t="str">
        <f>IF(IFERROR(IF(MATCH("Feed Ingredient", AOM[[#This Row],[L1]:[L10]],0)&gt;0, TRUE, FALSE), FALSE)=TRUE,IFERROR(VLOOKUP(M1503, ani_diet!D:D, 1, FALSE), "No Match"),FALSE)</f>
        <v>Pueraria phaseoloides Leaves</v>
      </c>
    </row>
    <row r="1504" spans="1:31" ht="14.5" x14ac:dyDescent="0.35">
      <c r="A1504" s="150"/>
      <c r="B1504" s="150" t="s">
        <v>23091</v>
      </c>
      <c r="C1504" s="150" t="s">
        <v>19447</v>
      </c>
      <c r="D1504" s="150" t="s">
        <v>19449</v>
      </c>
      <c r="E1504" s="150" t="s">
        <v>19707</v>
      </c>
      <c r="F1504" s="150" t="s">
        <v>20565</v>
      </c>
      <c r="G1504" s="150" t="s">
        <v>20566</v>
      </c>
      <c r="H1504" s="150" t="s">
        <v>22065</v>
      </c>
      <c r="I1504" s="150" t="s">
        <v>22975</v>
      </c>
      <c r="J1504" s="150" t="s">
        <v>4437</v>
      </c>
      <c r="K1504" s="150"/>
      <c r="L1504" s="150"/>
      <c r="M1504" s="150" t="str" cm="1">
        <f t="array" ref="M1504">LOOKUP(2,1/(C1504:L1504&lt;&gt;""),C1504:L1504)</f>
        <v>Pueraria phaseoloides</v>
      </c>
      <c r="N1504" s="150"/>
      <c r="O1504" s="150"/>
      <c r="P1504" s="150"/>
      <c r="Q1504" s="150"/>
      <c r="R1504" s="150"/>
      <c r="S1504" s="150"/>
      <c r="T1504" s="150"/>
      <c r="U1504" s="150" t="s">
        <v>4437</v>
      </c>
      <c r="V1504" s="150"/>
      <c r="W1504" s="150"/>
      <c r="X1504" s="150"/>
      <c r="Y1504" s="150"/>
      <c r="Z1504" s="150"/>
      <c r="AA1504" s="150"/>
      <c r="AB1504" s="150"/>
      <c r="AC1504" s="150"/>
      <c r="AD1504" t="str">
        <f>IFERROR(IF(COUNTIF(C1504:L1504,"Feed Ingredient")&gt;0,INDEX(ani_diet!U:U,MATCH(M1504,ani_diet!E:E,0)),""),"")</f>
        <v/>
      </c>
      <c r="AE1504" s="129" t="str">
        <f>IF(IFERROR(IF(MATCH("Feed Ingredient", AOM[[#This Row],[L1]:[L10]],0)&gt;0, TRUE, FALSE), FALSE)=TRUE,IFERROR(VLOOKUP(M1504, ani_diet!D:D, 1, FALSE), "No Match"),FALSE)</f>
        <v>No Match</v>
      </c>
    </row>
    <row r="1505" spans="1:31" ht="14.5" x14ac:dyDescent="0.35">
      <c r="A1505" s="150"/>
      <c r="B1505" s="150" t="s">
        <v>23092</v>
      </c>
      <c r="C1505" s="150" t="s">
        <v>19447</v>
      </c>
      <c r="D1505" s="150" t="s">
        <v>19449</v>
      </c>
      <c r="E1505" s="150" t="s">
        <v>19707</v>
      </c>
      <c r="F1505" s="150" t="s">
        <v>20565</v>
      </c>
      <c r="G1505" s="150" t="s">
        <v>20566</v>
      </c>
      <c r="H1505" s="150" t="s">
        <v>22065</v>
      </c>
      <c r="I1505" s="150" t="s">
        <v>22975</v>
      </c>
      <c r="J1505" s="150" t="s">
        <v>23093</v>
      </c>
      <c r="K1505" s="150"/>
      <c r="L1505" s="150"/>
      <c r="M1505" s="150" t="str" cm="1">
        <f t="array" ref="M1505">LOOKUP(2,1/(C1505:L1505&lt;&gt;""),C1505:L1505)</f>
        <v>Spermacoce stachydea</v>
      </c>
      <c r="N1505" s="150"/>
      <c r="O1505" s="150"/>
      <c r="P1505" s="150"/>
      <c r="Q1505" s="150"/>
      <c r="R1505" s="150"/>
      <c r="S1505" s="150"/>
      <c r="T1505" s="150"/>
      <c r="U1505" s="150" t="s">
        <v>23093</v>
      </c>
      <c r="V1505" s="150"/>
      <c r="W1505" s="150"/>
      <c r="X1505" s="150"/>
      <c r="Y1505" s="150"/>
      <c r="Z1505" s="150"/>
      <c r="AA1505" s="150"/>
      <c r="AB1505" s="150"/>
      <c r="AC1505" s="150"/>
      <c r="AD1505" t="str">
        <f>IFERROR(IF(COUNTIF(C1505:L1505,"Feed Ingredient")&gt;0,INDEX(ani_diet!U:U,MATCH(M1505,ani_diet!E:E,0)),""),"")</f>
        <v>Spermacoce stachydea</v>
      </c>
      <c r="AE1505" s="129" t="str">
        <f>IF(IFERROR(IF(MATCH("Feed Ingredient", AOM[[#This Row],[L1]:[L10]],0)&gt;0, TRUE, FALSE), FALSE)=TRUE,IFERROR(VLOOKUP(M1505, ani_diet!D:D, 1, FALSE), "No Match"),FALSE)</f>
        <v>Spermacoce stachydea</v>
      </c>
    </row>
    <row r="1506" spans="1:31" ht="14.5" x14ac:dyDescent="0.35">
      <c r="A1506" s="150"/>
      <c r="B1506" s="150" t="s">
        <v>23094</v>
      </c>
      <c r="C1506" s="150" t="s">
        <v>19447</v>
      </c>
      <c r="D1506" s="150" t="s">
        <v>19449</v>
      </c>
      <c r="E1506" s="150" t="s">
        <v>19707</v>
      </c>
      <c r="F1506" s="150" t="s">
        <v>20565</v>
      </c>
      <c r="G1506" s="150" t="s">
        <v>20566</v>
      </c>
      <c r="H1506" s="150" t="s">
        <v>22065</v>
      </c>
      <c r="I1506" s="150" t="s">
        <v>22975</v>
      </c>
      <c r="J1506" s="150" t="s">
        <v>4484</v>
      </c>
      <c r="K1506" s="150" t="s">
        <v>23095</v>
      </c>
      <c r="L1506" s="150"/>
      <c r="M1506" s="150" t="str" cm="1">
        <f t="array" ref="M1506">LOOKUP(2,1/(C1506:L1506&lt;&gt;""),C1506:L1506)</f>
        <v>Stylosanthes guianensis Dried</v>
      </c>
      <c r="N1506" s="150" t="s">
        <v>23096</v>
      </c>
      <c r="O1506" s="150"/>
      <c r="P1506" s="150"/>
      <c r="Q1506" s="150"/>
      <c r="R1506" s="150"/>
      <c r="S1506" s="150"/>
      <c r="T1506" s="150"/>
      <c r="U1506" s="150" t="s">
        <v>4484</v>
      </c>
      <c r="V1506" s="150"/>
      <c r="W1506" s="150"/>
      <c r="X1506" s="150"/>
      <c r="Y1506" s="150"/>
      <c r="Z1506" s="150"/>
      <c r="AA1506" s="150"/>
      <c r="AB1506" s="150"/>
      <c r="AC1506" s="150"/>
      <c r="AD1506" t="str">
        <f>IFERROR(IF(COUNTIF(C1506:L1506,"Feed Ingredient")&gt;0,INDEX(ani_diet!U:U,MATCH(M1506,ani_diet!E:E,0)),""),"")</f>
        <v>Stylosanthes guianensis</v>
      </c>
      <c r="AE1506" s="129" t="str">
        <f>IF(IFERROR(IF(MATCH("Feed Ingredient", AOM[[#This Row],[L1]:[L10]],0)&gt;0, TRUE, FALSE), FALSE)=TRUE,IFERROR(VLOOKUP(M1506, ani_diet!D:D, 1, FALSE), "No Match"),FALSE)</f>
        <v>No Match</v>
      </c>
    </row>
    <row r="1507" spans="1:31" ht="14.5" x14ac:dyDescent="0.35">
      <c r="A1507" s="150"/>
      <c r="B1507" s="150" t="s">
        <v>23097</v>
      </c>
      <c r="C1507" s="150" t="s">
        <v>19447</v>
      </c>
      <c r="D1507" s="150" t="s">
        <v>19449</v>
      </c>
      <c r="E1507" s="150" t="s">
        <v>19707</v>
      </c>
      <c r="F1507" s="150" t="s">
        <v>20565</v>
      </c>
      <c r="G1507" s="150" t="s">
        <v>20566</v>
      </c>
      <c r="H1507" s="150" t="s">
        <v>22065</v>
      </c>
      <c r="I1507" s="150" t="s">
        <v>22975</v>
      </c>
      <c r="J1507" s="150" t="s">
        <v>4484</v>
      </c>
      <c r="K1507" s="150" t="s">
        <v>23098</v>
      </c>
      <c r="L1507" s="150"/>
      <c r="M1507" s="150" t="str" cm="1">
        <f t="array" ref="M1507">LOOKUP(2,1/(C1507:L1507&lt;&gt;""),C1507:L1507)</f>
        <v>Stylosanthes guianensis Dried Ground</v>
      </c>
      <c r="N1507" s="150" t="s">
        <v>23099</v>
      </c>
      <c r="O1507" s="150"/>
      <c r="P1507" s="150"/>
      <c r="Q1507" s="150"/>
      <c r="R1507" s="150"/>
      <c r="S1507" s="150"/>
      <c r="T1507" s="150"/>
      <c r="U1507" s="150" t="s">
        <v>4484</v>
      </c>
      <c r="V1507" s="150"/>
      <c r="W1507" s="150"/>
      <c r="X1507" s="150"/>
      <c r="Y1507" s="150"/>
      <c r="Z1507" s="150"/>
      <c r="AA1507" s="150"/>
      <c r="AB1507" s="150"/>
      <c r="AC1507" s="150"/>
      <c r="AD1507" t="str">
        <f>IFERROR(IF(COUNTIF(C1507:L1507,"Feed Ingredient")&gt;0,INDEX(ani_diet!U:U,MATCH(M1507,ani_diet!E:E,0)),""),"")</f>
        <v>Stylosanthes guianensis</v>
      </c>
      <c r="AE1507" s="129" t="str">
        <f>IF(IFERROR(IF(MATCH("Feed Ingredient", AOM[[#This Row],[L1]:[L10]],0)&gt;0, TRUE, FALSE), FALSE)=TRUE,IFERROR(VLOOKUP(M1507, ani_diet!D:D, 1, FALSE), "No Match"),FALSE)</f>
        <v>No Match</v>
      </c>
    </row>
    <row r="1508" spans="1:31" ht="14.5" x14ac:dyDescent="0.35">
      <c r="A1508" s="150"/>
      <c r="B1508" s="150" t="s">
        <v>23100</v>
      </c>
      <c r="C1508" s="150" t="s">
        <v>19447</v>
      </c>
      <c r="D1508" s="150" t="s">
        <v>19449</v>
      </c>
      <c r="E1508" s="150" t="s">
        <v>19707</v>
      </c>
      <c r="F1508" s="150" t="s">
        <v>20565</v>
      </c>
      <c r="G1508" s="150" t="s">
        <v>20566</v>
      </c>
      <c r="H1508" s="150" t="s">
        <v>22065</v>
      </c>
      <c r="I1508" s="150" t="s">
        <v>22975</v>
      </c>
      <c r="J1508" s="150" t="s">
        <v>4484</v>
      </c>
      <c r="K1508" s="150" t="s">
        <v>23101</v>
      </c>
      <c r="L1508" s="150"/>
      <c r="M1508" s="150" t="str" cm="1">
        <f t="array" ref="M1508">LOOKUP(2,1/(C1508:L1508&lt;&gt;""),C1508:L1508)</f>
        <v>Stylosanthes guianensis Leaves</v>
      </c>
      <c r="N1508" s="150"/>
      <c r="O1508" s="150"/>
      <c r="P1508" s="150"/>
      <c r="Q1508" s="150"/>
      <c r="R1508" s="150"/>
      <c r="S1508" s="150"/>
      <c r="T1508" s="150"/>
      <c r="U1508" s="150" t="s">
        <v>4484</v>
      </c>
      <c r="V1508" s="150"/>
      <c r="W1508" s="150"/>
      <c r="X1508" s="150"/>
      <c r="Y1508" s="150"/>
      <c r="Z1508" s="150"/>
      <c r="AA1508" s="150"/>
      <c r="AB1508" s="150"/>
      <c r="AC1508" s="150"/>
      <c r="AD1508" t="str">
        <f>IFERROR(IF(COUNTIF(C1508:L1508,"Feed Ingredient")&gt;0,INDEX(ani_diet!U:U,MATCH(M1508,ani_diet!E:E,0)),""),"")</f>
        <v>Stylosanthes guianensis Leaves</v>
      </c>
      <c r="AE1508" s="129" t="str">
        <f>IF(IFERROR(IF(MATCH("Feed Ingredient", AOM[[#This Row],[L1]:[L10]],0)&gt;0, TRUE, FALSE), FALSE)=TRUE,IFERROR(VLOOKUP(M1508, ani_diet!D:D, 1, FALSE), "No Match"),FALSE)</f>
        <v>Stylosanthes guianensis Leaves</v>
      </c>
    </row>
    <row r="1509" spans="1:31" ht="14.5" x14ac:dyDescent="0.35">
      <c r="A1509" s="150"/>
      <c r="B1509" s="150" t="s">
        <v>23102</v>
      </c>
      <c r="C1509" s="150" t="s">
        <v>19447</v>
      </c>
      <c r="D1509" s="150" t="s">
        <v>19449</v>
      </c>
      <c r="E1509" s="150" t="s">
        <v>19707</v>
      </c>
      <c r="F1509" s="150" t="s">
        <v>20565</v>
      </c>
      <c r="G1509" s="150" t="s">
        <v>20566</v>
      </c>
      <c r="H1509" s="150" t="s">
        <v>22065</v>
      </c>
      <c r="I1509" s="150" t="s">
        <v>22975</v>
      </c>
      <c r="J1509" s="150" t="s">
        <v>4484</v>
      </c>
      <c r="K1509" s="150"/>
      <c r="L1509" s="150"/>
      <c r="M1509" s="150" t="str" cm="1">
        <f t="array" ref="M1509">LOOKUP(2,1/(C1509:L1509&lt;&gt;""),C1509:L1509)</f>
        <v>Stylosanthes guianensis</v>
      </c>
      <c r="N1509" s="150"/>
      <c r="O1509" s="150"/>
      <c r="P1509" s="150"/>
      <c r="Q1509" s="150"/>
      <c r="R1509" s="150"/>
      <c r="S1509" s="150"/>
      <c r="T1509" s="150"/>
      <c r="U1509" s="150" t="s">
        <v>4484</v>
      </c>
      <c r="V1509" s="150"/>
      <c r="W1509" s="150"/>
      <c r="X1509" s="150"/>
      <c r="Y1509" s="150"/>
      <c r="Z1509" s="150"/>
      <c r="AA1509" s="150"/>
      <c r="AB1509" s="150"/>
      <c r="AC1509" s="150"/>
      <c r="AD1509" t="str">
        <f>IFERROR(IF(COUNTIF(C1509:L1509,"Feed Ingredient")&gt;0,INDEX(ani_diet!U:U,MATCH(M1509,ani_diet!E:E,0)),""),"")</f>
        <v>Stylosanthes guianensis</v>
      </c>
      <c r="AE1509" s="129" t="str">
        <f>IF(IFERROR(IF(MATCH("Feed Ingredient", AOM[[#This Row],[L1]:[L10]],0)&gt;0, TRUE, FALSE), FALSE)=TRUE,IFERROR(VLOOKUP(M1509, ani_diet!D:D, 1, FALSE), "No Match"),FALSE)</f>
        <v>Stylosanthes guianensis</v>
      </c>
    </row>
    <row r="1510" spans="1:31" ht="14.5" x14ac:dyDescent="0.35">
      <c r="A1510" s="150"/>
      <c r="B1510" s="150" t="s">
        <v>23103</v>
      </c>
      <c r="C1510" s="150" t="s">
        <v>19447</v>
      </c>
      <c r="D1510" s="150" t="s">
        <v>19449</v>
      </c>
      <c r="E1510" s="150" t="s">
        <v>19707</v>
      </c>
      <c r="F1510" s="150" t="s">
        <v>20565</v>
      </c>
      <c r="G1510" s="150" t="s">
        <v>20566</v>
      </c>
      <c r="H1510" s="150" t="s">
        <v>22065</v>
      </c>
      <c r="I1510" s="150" t="s">
        <v>22975</v>
      </c>
      <c r="J1510" s="150" t="s">
        <v>4489</v>
      </c>
      <c r="K1510" s="150" t="s">
        <v>23104</v>
      </c>
      <c r="L1510" s="150"/>
      <c r="M1510" s="150" t="str" cm="1">
        <f t="array" ref="M1510">LOOKUP(2,1/(C1510:L1510&lt;&gt;""),C1510:L1510)</f>
        <v>Stylosanthes hamata Cake Ground Roasted</v>
      </c>
      <c r="N1510" s="150" t="s">
        <v>23105</v>
      </c>
      <c r="O1510" s="150"/>
      <c r="P1510" s="150"/>
      <c r="Q1510" s="150"/>
      <c r="R1510" s="150"/>
      <c r="S1510" s="150"/>
      <c r="T1510" s="150"/>
      <c r="U1510" s="150" t="s">
        <v>4489</v>
      </c>
      <c r="V1510" s="150"/>
      <c r="W1510" s="150"/>
      <c r="X1510" s="150"/>
      <c r="Y1510" s="150"/>
      <c r="Z1510" s="150"/>
      <c r="AA1510" s="150"/>
      <c r="AB1510" s="150"/>
      <c r="AC1510" s="150"/>
      <c r="AD1510" t="str">
        <f>IFERROR(IF(COUNTIF(C1510:L1510,"Feed Ingredient")&gt;0,INDEX(ani_diet!U:U,MATCH(M1510,ani_diet!E:E,0)),""),"")</f>
        <v/>
      </c>
      <c r="AE1510" s="129" t="str">
        <f>IF(IFERROR(IF(MATCH("Feed Ingredient", AOM[[#This Row],[L1]:[L10]],0)&gt;0, TRUE, FALSE), FALSE)=TRUE,IFERROR(VLOOKUP(M1510, ani_diet!D:D, 1, FALSE), "No Match"),FALSE)</f>
        <v>No Match</v>
      </c>
    </row>
    <row r="1511" spans="1:31" ht="14.5" x14ac:dyDescent="0.35">
      <c r="A1511" s="150"/>
      <c r="B1511" s="150" t="s">
        <v>23106</v>
      </c>
      <c r="C1511" s="150" t="s">
        <v>19447</v>
      </c>
      <c r="D1511" s="150" t="s">
        <v>19449</v>
      </c>
      <c r="E1511" s="150" t="s">
        <v>19707</v>
      </c>
      <c r="F1511" s="150" t="s">
        <v>20565</v>
      </c>
      <c r="G1511" s="150" t="s">
        <v>20566</v>
      </c>
      <c r="H1511" s="150" t="s">
        <v>22065</v>
      </c>
      <c r="I1511" s="150" t="s">
        <v>22975</v>
      </c>
      <c r="J1511" s="150" t="s">
        <v>4489</v>
      </c>
      <c r="K1511" s="150"/>
      <c r="L1511" s="150"/>
      <c r="M1511" s="150" t="str" cm="1">
        <f t="array" ref="M1511">LOOKUP(2,1/(C1511:L1511&lt;&gt;""),C1511:L1511)</f>
        <v>Stylosanthes hamata</v>
      </c>
      <c r="N1511" s="150"/>
      <c r="O1511" s="150"/>
      <c r="P1511" s="150"/>
      <c r="Q1511" s="150"/>
      <c r="R1511" s="150"/>
      <c r="S1511" s="150"/>
      <c r="T1511" s="150"/>
      <c r="U1511" s="150" t="s">
        <v>4489</v>
      </c>
      <c r="V1511" s="150"/>
      <c r="W1511" s="150"/>
      <c r="X1511" s="150"/>
      <c r="Y1511" s="150"/>
      <c r="Z1511" s="150"/>
      <c r="AA1511" s="150"/>
      <c r="AB1511" s="150"/>
      <c r="AC1511" s="150"/>
      <c r="AD1511" t="str">
        <f>IFERROR(IF(COUNTIF(C1511:L1511,"Feed Ingredient")&gt;0,INDEX(ani_diet!U:U,MATCH(M1511,ani_diet!E:E,0)),""),"")</f>
        <v>Stylosanthes hamata</v>
      </c>
      <c r="AE1511" s="129" t="str">
        <f>IF(IFERROR(IF(MATCH("Feed Ingredient", AOM[[#This Row],[L1]:[L10]],0)&gt;0, TRUE, FALSE), FALSE)=TRUE,IFERROR(VLOOKUP(M1511, ani_diet!D:D, 1, FALSE), "No Match"),FALSE)</f>
        <v>Stylosanthes hamata</v>
      </c>
    </row>
    <row r="1512" spans="1:31" ht="14.5" x14ac:dyDescent="0.35">
      <c r="A1512" s="150"/>
      <c r="B1512" s="150" t="s">
        <v>23107</v>
      </c>
      <c r="C1512" s="150" t="s">
        <v>19447</v>
      </c>
      <c r="D1512" s="150" t="s">
        <v>19449</v>
      </c>
      <c r="E1512" s="150" t="s">
        <v>19707</v>
      </c>
      <c r="F1512" s="150" t="s">
        <v>20565</v>
      </c>
      <c r="G1512" s="150" t="s">
        <v>20566</v>
      </c>
      <c r="H1512" s="150" t="s">
        <v>22065</v>
      </c>
      <c r="I1512" s="150" t="s">
        <v>22975</v>
      </c>
      <c r="J1512" s="150" t="s">
        <v>23108</v>
      </c>
      <c r="K1512" s="150" t="s">
        <v>23109</v>
      </c>
      <c r="L1512" s="150"/>
      <c r="M1512" s="150" t="str" cm="1">
        <f t="array" ref="M1512">LOOKUP(2,1/(C1512:L1512&lt;&gt;""),C1512:L1512)</f>
        <v>Stylosanthes scabra Dried</v>
      </c>
      <c r="N1512" s="150" t="s">
        <v>23110</v>
      </c>
      <c r="O1512" s="150"/>
      <c r="P1512" s="150"/>
      <c r="Q1512" s="150"/>
      <c r="R1512" s="150"/>
      <c r="S1512" s="150"/>
      <c r="T1512" s="150"/>
      <c r="U1512" s="150" t="s">
        <v>23108</v>
      </c>
      <c r="V1512" s="150"/>
      <c r="W1512" s="150"/>
      <c r="X1512" s="150"/>
      <c r="Y1512" s="150"/>
      <c r="Z1512" s="150"/>
      <c r="AA1512" s="150"/>
      <c r="AB1512" s="150"/>
      <c r="AC1512" s="150"/>
      <c r="AD1512" t="str">
        <f>IFERROR(IF(COUNTIF(C1512:L1512,"Feed Ingredient")&gt;0,INDEX(ani_diet!U:U,MATCH(M1512,ani_diet!E:E,0)),""),"")</f>
        <v>Stylosanthes scabra</v>
      </c>
      <c r="AE1512" s="129" t="str">
        <f>IF(IFERROR(IF(MATCH("Feed Ingredient", AOM[[#This Row],[L1]:[L10]],0)&gt;0, TRUE, FALSE), FALSE)=TRUE,IFERROR(VLOOKUP(M1512, ani_diet!D:D, 1, FALSE), "No Match"),FALSE)</f>
        <v>No Match</v>
      </c>
    </row>
    <row r="1513" spans="1:31" ht="14.5" x14ac:dyDescent="0.35">
      <c r="A1513" s="150"/>
      <c r="B1513" s="150" t="s">
        <v>23111</v>
      </c>
      <c r="C1513" s="150" t="s">
        <v>19447</v>
      </c>
      <c r="D1513" s="150" t="s">
        <v>19449</v>
      </c>
      <c r="E1513" s="150" t="s">
        <v>19707</v>
      </c>
      <c r="F1513" s="150" t="s">
        <v>20565</v>
      </c>
      <c r="G1513" s="150" t="s">
        <v>20566</v>
      </c>
      <c r="H1513" s="150" t="s">
        <v>22065</v>
      </c>
      <c r="I1513" s="150" t="s">
        <v>22975</v>
      </c>
      <c r="J1513" s="150" t="s">
        <v>23108</v>
      </c>
      <c r="K1513" s="150"/>
      <c r="L1513" s="150"/>
      <c r="M1513" s="150" t="str" cm="1">
        <f t="array" ref="M1513">LOOKUP(2,1/(C1513:L1513&lt;&gt;""),C1513:L1513)</f>
        <v>Stylosanthes scabra</v>
      </c>
      <c r="N1513" s="150"/>
      <c r="O1513" s="150"/>
      <c r="P1513" s="150"/>
      <c r="Q1513" s="150"/>
      <c r="R1513" s="150"/>
      <c r="S1513" s="150"/>
      <c r="T1513" s="150"/>
      <c r="U1513" s="150" t="s">
        <v>23108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Stylosanthes scabra</v>
      </c>
    </row>
    <row r="1514" spans="1:31" ht="14.5" x14ac:dyDescent="0.35">
      <c r="A1514" s="150"/>
      <c r="B1514" s="150" t="s">
        <v>23112</v>
      </c>
      <c r="C1514" s="150" t="s">
        <v>19447</v>
      </c>
      <c r="D1514" s="150" t="s">
        <v>19449</v>
      </c>
      <c r="E1514" s="150" t="s">
        <v>19707</v>
      </c>
      <c r="F1514" s="150" t="s">
        <v>20565</v>
      </c>
      <c r="G1514" s="150" t="s">
        <v>20566</v>
      </c>
      <c r="H1514" s="150" t="s">
        <v>22065</v>
      </c>
      <c r="I1514" s="150" t="s">
        <v>22975</v>
      </c>
      <c r="J1514" s="150" t="s">
        <v>23113</v>
      </c>
      <c r="K1514" s="150"/>
      <c r="L1514" s="150"/>
      <c r="M1514" s="150" t="str" cm="1">
        <f t="array" ref="M1514">LOOKUP(2,1/(C1514:L1514&lt;&gt;""),C1514:L1514)</f>
        <v>Tephrosia bracteolata</v>
      </c>
      <c r="N1514" s="150"/>
      <c r="O1514" s="150"/>
      <c r="P1514" s="150"/>
      <c r="Q1514" s="150"/>
      <c r="R1514" s="150"/>
      <c r="S1514" s="150"/>
      <c r="T1514" s="150"/>
      <c r="U1514" s="150" t="s">
        <v>23113</v>
      </c>
      <c r="V1514" s="150"/>
      <c r="W1514" s="150"/>
      <c r="X1514" s="150"/>
      <c r="Y1514" s="150"/>
      <c r="Z1514" s="150"/>
      <c r="AA1514" s="150"/>
      <c r="AB1514" s="150"/>
      <c r="AC1514" s="150"/>
      <c r="AD1514" t="str">
        <f>IFERROR(IF(COUNTIF(C1514:L1514,"Feed Ingredient")&gt;0,INDEX(ani_diet!U:U,MATCH(M1514,ani_diet!E:E,0)),""),"")</f>
        <v>Tephrosia bracteolata</v>
      </c>
      <c r="AE1514" s="129" t="str">
        <f>IF(IFERROR(IF(MATCH("Feed Ingredient", AOM[[#This Row],[L1]:[L10]],0)&gt;0, TRUE, FALSE), FALSE)=TRUE,IFERROR(VLOOKUP(M1514, ani_diet!D:D, 1, FALSE), "No Match"),FALSE)</f>
        <v>Tephrosia bracteolata</v>
      </c>
    </row>
    <row r="1515" spans="1:31" ht="14.5" x14ac:dyDescent="0.35">
      <c r="A1515" s="150"/>
      <c r="B1515" s="150" t="s">
        <v>23114</v>
      </c>
      <c r="C1515" s="150" t="s">
        <v>19447</v>
      </c>
      <c r="D1515" s="150" t="s">
        <v>19449</v>
      </c>
      <c r="E1515" s="150" t="s">
        <v>19707</v>
      </c>
      <c r="F1515" s="150" t="s">
        <v>20565</v>
      </c>
      <c r="G1515" s="150" t="s">
        <v>20566</v>
      </c>
      <c r="H1515" s="150" t="s">
        <v>22065</v>
      </c>
      <c r="I1515" s="150" t="s">
        <v>22975</v>
      </c>
      <c r="J1515" s="150" t="s">
        <v>23115</v>
      </c>
      <c r="K1515" s="150" t="s">
        <v>23116</v>
      </c>
      <c r="L1515" s="150"/>
      <c r="M1515" s="150" t="str" cm="1">
        <f t="array" ref="M1515">LOOKUP(2,1/(C1515:L1515&lt;&gt;""),C1515:L1515)</f>
        <v>Trifolium Crushed</v>
      </c>
      <c r="N1515" s="150"/>
      <c r="O1515" s="150"/>
      <c r="P1515" s="150"/>
      <c r="Q1515" s="150"/>
      <c r="R1515" s="150"/>
      <c r="S1515" s="150"/>
      <c r="T1515" s="150"/>
      <c r="U1515" s="164" t="s">
        <v>23117</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ht="14.5" x14ac:dyDescent="0.35">
      <c r="A1516" s="150"/>
      <c r="B1516" s="150" t="s">
        <v>23118</v>
      </c>
      <c r="C1516" s="150" t="s">
        <v>19447</v>
      </c>
      <c r="D1516" s="150" t="s">
        <v>19449</v>
      </c>
      <c r="E1516" s="150" t="s">
        <v>19707</v>
      </c>
      <c r="F1516" s="150" t="s">
        <v>20565</v>
      </c>
      <c r="G1516" s="150" t="s">
        <v>20566</v>
      </c>
      <c r="H1516" s="150" t="s">
        <v>22065</v>
      </c>
      <c r="I1516" s="150" t="s">
        <v>22975</v>
      </c>
      <c r="J1516" s="150" t="s">
        <v>23115</v>
      </c>
      <c r="K1516" s="150"/>
      <c r="L1516" s="150"/>
      <c r="M1516" s="150" t="str" cm="1">
        <f t="array" ref="M1516">LOOKUP(2,1/(C1516:L1516&lt;&gt;""),C1516:L1516)</f>
        <v>Trifolium</v>
      </c>
      <c r="N1516" s="150"/>
      <c r="O1516" s="150"/>
      <c r="P1516" s="150"/>
      <c r="Q1516" s="150"/>
      <c r="R1516" s="150"/>
      <c r="S1516" s="150"/>
      <c r="T1516" s="150"/>
      <c r="U1516" s="164" t="s">
        <v>23117</v>
      </c>
      <c r="V1516" s="150"/>
      <c r="W1516" s="150"/>
      <c r="X1516" s="150"/>
      <c r="Y1516" s="150"/>
      <c r="Z1516" s="150"/>
      <c r="AA1516" s="150"/>
      <c r="AB1516" s="150"/>
      <c r="AC1516" s="150"/>
      <c r="AD1516" t="str">
        <f>IFERROR(IF(COUNTIF(C1516:L1516,"Feed Ingredient")&gt;0,INDEX(ani_diet!U:U,MATCH(M1516,ani_diet!E:E,0)),""),"")</f>
        <v/>
      </c>
      <c r="AE1516" s="129" t="str">
        <f>IF(IFERROR(IF(MATCH("Feed Ingredient", AOM[[#This Row],[L1]:[L10]],0)&gt;0, TRUE, FALSE), FALSE)=TRUE,IFERROR(VLOOKUP(M1516, ani_diet!D:D, 1, FALSE), "No Match"),FALSE)</f>
        <v>No Match</v>
      </c>
    </row>
    <row r="1517" spans="1:31" ht="14.5" x14ac:dyDescent="0.35">
      <c r="A1517" s="150" t="s">
        <v>1485</v>
      </c>
      <c r="B1517" s="150" t="s">
        <v>23119</v>
      </c>
      <c r="C1517" s="150" t="s">
        <v>19447</v>
      </c>
      <c r="D1517" s="150" t="s">
        <v>19449</v>
      </c>
      <c r="E1517" s="150" t="s">
        <v>19707</v>
      </c>
      <c r="F1517" s="150" t="s">
        <v>20565</v>
      </c>
      <c r="G1517" s="150" t="s">
        <v>20566</v>
      </c>
      <c r="H1517" s="150" t="s">
        <v>22065</v>
      </c>
      <c r="I1517" s="150" t="s">
        <v>22975</v>
      </c>
      <c r="J1517" s="150" t="s">
        <v>4359</v>
      </c>
      <c r="K1517" s="150" t="s">
        <v>23120</v>
      </c>
      <c r="L1517" s="150"/>
      <c r="M1517" s="150" t="str" cm="1">
        <f t="array" ref="M1517">LOOKUP(2,1/(C1517:L1517&lt;&gt;""),C1517:L1517)</f>
        <v>Trifolium alexandrinum Dried</v>
      </c>
      <c r="N1517" s="150" t="s">
        <v>23121</v>
      </c>
      <c r="O1517" s="150" t="s">
        <v>1485</v>
      </c>
      <c r="P1517" s="150" t="s">
        <v>1485</v>
      </c>
      <c r="Q1517" s="150" t="s">
        <v>1485</v>
      </c>
      <c r="R1517" s="150" t="s">
        <v>1485</v>
      </c>
      <c r="S1517" s="150" t="s">
        <v>23122</v>
      </c>
      <c r="T1517" s="150" t="s">
        <v>1485</v>
      </c>
      <c r="U1517" s="150" t="s">
        <v>4359</v>
      </c>
      <c r="V1517" s="150" t="s">
        <v>19444</v>
      </c>
      <c r="W1517" s="150" t="s">
        <v>1485</v>
      </c>
      <c r="X1517" s="150" t="s">
        <v>1485</v>
      </c>
      <c r="Y1517" s="150" t="s">
        <v>1485</v>
      </c>
      <c r="Z1517" s="150" t="s">
        <v>1485</v>
      </c>
      <c r="AA1517" s="150" t="s">
        <v>1485</v>
      </c>
      <c r="AB1517" s="150" t="s">
        <v>23123</v>
      </c>
      <c r="AC1517" s="150" t="s">
        <v>23124</v>
      </c>
      <c r="AD1517" t="str">
        <f>IFERROR(IF(COUNTIF(C1517:L1517,"Feed Ingredient")&gt;0,INDEX(ani_diet!U:U,MATCH(M1517,ani_diet!E:E,0)),""),"")</f>
        <v>Trifolium alexandrinum</v>
      </c>
      <c r="AE1517" s="129" t="str">
        <f>IF(IFERROR(IF(MATCH("Feed Ingredient", AOM[[#This Row],[L1]:[L10]],0)&gt;0, TRUE, FALSE), FALSE)=TRUE,IFERROR(VLOOKUP(M1517, ani_diet!D:D, 1, FALSE), "No Match"),FALSE)</f>
        <v>No Match</v>
      </c>
    </row>
    <row r="1518" spans="1:31" ht="14.5" x14ac:dyDescent="0.35">
      <c r="A1518" s="150"/>
      <c r="B1518" s="150" t="s">
        <v>23125</v>
      </c>
      <c r="C1518" s="150" t="s">
        <v>19447</v>
      </c>
      <c r="D1518" s="150" t="s">
        <v>19449</v>
      </c>
      <c r="E1518" s="150" t="s">
        <v>19707</v>
      </c>
      <c r="F1518" s="150" t="s">
        <v>20565</v>
      </c>
      <c r="G1518" s="150" t="s">
        <v>20566</v>
      </c>
      <c r="H1518" s="150" t="s">
        <v>22065</v>
      </c>
      <c r="I1518" s="150" t="s">
        <v>22975</v>
      </c>
      <c r="J1518" s="150" t="s">
        <v>4359</v>
      </c>
      <c r="K1518" s="150" t="s">
        <v>23126</v>
      </c>
      <c r="L1518" s="150"/>
      <c r="M1518" s="150" t="str" cm="1">
        <f t="array" ref="M1518">LOOKUP(2,1/(C1518:L1518&lt;&gt;""),C1518:L1518)</f>
        <v>Trifolium alexandrinum Straw</v>
      </c>
      <c r="N1518" s="150" t="s">
        <v>23127</v>
      </c>
      <c r="O1518" s="150"/>
      <c r="P1518" s="150"/>
      <c r="Q1518" s="150"/>
      <c r="R1518" s="150"/>
      <c r="S1518" s="150"/>
      <c r="T1518" s="150"/>
      <c r="U1518" s="150" t="s">
        <v>4359</v>
      </c>
      <c r="V1518" s="150"/>
      <c r="W1518" s="150"/>
      <c r="X1518" s="150"/>
      <c r="Y1518" s="150"/>
      <c r="Z1518" s="150"/>
      <c r="AA1518" s="150"/>
      <c r="AB1518" s="150"/>
      <c r="AC1518" s="150"/>
      <c r="AD1518" t="str">
        <f>IFERROR(IF(COUNTIF(C1518:L1518,"Feed Ingredient")&gt;0,INDEX(ani_diet!U:U,MATCH(M1518,ani_diet!E:E,0)),""),"")</f>
        <v>Trifolium alexandrinum Straw</v>
      </c>
      <c r="AE1518" s="129" t="str">
        <f>IF(IFERROR(IF(MATCH("Feed Ingredient", AOM[[#This Row],[L1]:[L10]],0)&gt;0, TRUE, FALSE), FALSE)=TRUE,IFERROR(VLOOKUP(M1518, ani_diet!D:D, 1, FALSE), "No Match"),FALSE)</f>
        <v>Trifolium alexandrinum Straw</v>
      </c>
    </row>
    <row r="1519" spans="1:31" ht="14.5" x14ac:dyDescent="0.35">
      <c r="A1519" s="150"/>
      <c r="B1519" s="150" t="s">
        <v>23128</v>
      </c>
      <c r="C1519" s="150" t="s">
        <v>19447</v>
      </c>
      <c r="D1519" s="150" t="s">
        <v>19449</v>
      </c>
      <c r="E1519" s="150" t="s">
        <v>19707</v>
      </c>
      <c r="F1519" s="150" t="s">
        <v>20565</v>
      </c>
      <c r="G1519" s="150" t="s">
        <v>20566</v>
      </c>
      <c r="H1519" s="150" t="s">
        <v>22065</v>
      </c>
      <c r="I1519" s="150" t="s">
        <v>22975</v>
      </c>
      <c r="J1519" s="150" t="s">
        <v>4359</v>
      </c>
      <c r="K1519" s="150"/>
      <c r="L1519" s="150"/>
      <c r="M1519" s="150" t="str" cm="1">
        <f t="array" ref="M1519">LOOKUP(2,1/(C1519:L1519&lt;&gt;""),C1519:L1519)</f>
        <v>Trifolium alexandrinum</v>
      </c>
      <c r="N1519" s="150" t="s">
        <v>23129</v>
      </c>
      <c r="O1519" s="150"/>
      <c r="P1519" s="150"/>
      <c r="Q1519" s="150"/>
      <c r="R1519" s="150"/>
      <c r="S1519" s="150"/>
      <c r="T1519" s="150"/>
      <c r="U1519" s="150" t="s">
        <v>4359</v>
      </c>
      <c r="V1519" s="150"/>
      <c r="W1519" s="150"/>
      <c r="X1519" s="150"/>
      <c r="Y1519" s="150"/>
      <c r="Z1519" s="150"/>
      <c r="AA1519" s="150"/>
      <c r="AB1519" s="150"/>
      <c r="AC1519" s="150"/>
      <c r="AD1519" t="str">
        <f>IFERROR(IF(COUNTIF(C1519:L1519,"Feed Ingredient")&gt;0,INDEX(ani_diet!U:U,MATCH(M1519,ani_diet!E:E,0)),""),"")</f>
        <v>Trifolium alexandrinum</v>
      </c>
      <c r="AE1519" s="129" t="str">
        <f>IF(IFERROR(IF(MATCH("Feed Ingredient", AOM[[#This Row],[L1]:[L10]],0)&gt;0, TRUE, FALSE), FALSE)=TRUE,IFERROR(VLOOKUP(M1519, ani_diet!D:D, 1, FALSE), "No Match"),FALSE)</f>
        <v>Trifolium alexandrinum</v>
      </c>
    </row>
    <row r="1520" spans="1:31" ht="14.5" x14ac:dyDescent="0.35">
      <c r="A1520" s="150"/>
      <c r="B1520" s="150" t="s">
        <v>23130</v>
      </c>
      <c r="C1520" s="150" t="s">
        <v>19447</v>
      </c>
      <c r="D1520" s="150" t="s">
        <v>19449</v>
      </c>
      <c r="E1520" s="150" t="s">
        <v>19707</v>
      </c>
      <c r="F1520" s="150" t="s">
        <v>20565</v>
      </c>
      <c r="G1520" s="150" t="s">
        <v>20566</v>
      </c>
      <c r="H1520" s="150" t="s">
        <v>22065</v>
      </c>
      <c r="I1520" s="150" t="s">
        <v>22975</v>
      </c>
      <c r="J1520" s="150" t="s">
        <v>23131</v>
      </c>
      <c r="K1520" s="150"/>
      <c r="L1520" s="150"/>
      <c r="M1520" s="150" t="str" cm="1">
        <f t="array" ref="M1520">LOOKUP(2,1/(C1520:L1520&lt;&gt;""),C1520:L1520)</f>
        <v>Trifolium repens</v>
      </c>
      <c r="N1520" s="150"/>
      <c r="O1520" s="150"/>
      <c r="P1520" s="150"/>
      <c r="Q1520" s="150"/>
      <c r="R1520" s="150"/>
      <c r="S1520" s="150"/>
      <c r="T1520" s="150"/>
      <c r="U1520" s="150" t="s">
        <v>23131</v>
      </c>
      <c r="V1520" s="150"/>
      <c r="W1520" s="150"/>
      <c r="X1520" s="150"/>
      <c r="Y1520" s="150"/>
      <c r="Z1520" s="150"/>
      <c r="AA1520" s="150"/>
      <c r="AB1520" s="150"/>
      <c r="AC1520" s="150"/>
      <c r="AD1520" t="str">
        <f>IFERROR(IF(COUNTIF(C1520:L1520,"Feed Ingredient")&gt;0,INDEX(ani_diet!U:U,MATCH(M1520,ani_diet!E:E,0)),""),"")</f>
        <v>Trifolium repens</v>
      </c>
      <c r="AE1520" s="129" t="str">
        <f>IF(IFERROR(IF(MATCH("Feed Ingredient", AOM[[#This Row],[L1]:[L10]],0)&gt;0, TRUE, FALSE), FALSE)=TRUE,IFERROR(VLOOKUP(M1520, ani_diet!D:D, 1, FALSE), "No Match"),FALSE)</f>
        <v>Trifolium repens</v>
      </c>
    </row>
    <row r="1521" spans="1:31" ht="14.5" x14ac:dyDescent="0.35">
      <c r="A1521" s="150" t="s">
        <v>1485</v>
      </c>
      <c r="B1521" s="150" t="s">
        <v>23132</v>
      </c>
      <c r="C1521" s="150" t="s">
        <v>19447</v>
      </c>
      <c r="D1521" s="150" t="s">
        <v>19449</v>
      </c>
      <c r="E1521" s="150" t="s">
        <v>19707</v>
      </c>
      <c r="F1521" s="150" t="s">
        <v>20565</v>
      </c>
      <c r="G1521" s="150" t="s">
        <v>20566</v>
      </c>
      <c r="H1521" s="150" t="s">
        <v>22065</v>
      </c>
      <c r="I1521" s="150" t="s">
        <v>22975</v>
      </c>
      <c r="J1521" s="150" t="s">
        <v>23133</v>
      </c>
      <c r="K1521" s="150" t="s">
        <v>23134</v>
      </c>
      <c r="L1521" s="150"/>
      <c r="M1521" s="150" t="str" cm="1">
        <f t="array" ref="M1521">LOOKUP(2,1/(C1521:L1521&lt;&gt;""),C1521:L1521)</f>
        <v>Vicia Dried</v>
      </c>
      <c r="N1521" s="150" t="s">
        <v>23135</v>
      </c>
      <c r="O1521" s="150" t="s">
        <v>1485</v>
      </c>
      <c r="P1521" s="150" t="s">
        <v>1485</v>
      </c>
      <c r="Q1521" s="150" t="s">
        <v>1485</v>
      </c>
      <c r="R1521" s="150" t="s">
        <v>1485</v>
      </c>
      <c r="S1521" s="150" t="s">
        <v>1485</v>
      </c>
      <c r="T1521" s="150" t="s">
        <v>1485</v>
      </c>
      <c r="U1521" s="150" t="s">
        <v>23133</v>
      </c>
      <c r="V1521" s="150" t="s">
        <v>23136</v>
      </c>
      <c r="W1521" s="150" t="s">
        <v>1485</v>
      </c>
      <c r="X1521" s="150" t="s">
        <v>1485</v>
      </c>
      <c r="Y1521" s="150" t="s">
        <v>1485</v>
      </c>
      <c r="Z1521" s="150" t="s">
        <v>1485</v>
      </c>
      <c r="AA1521" s="150" t="s">
        <v>1485</v>
      </c>
      <c r="AB1521" s="150" t="s">
        <v>1485</v>
      </c>
      <c r="AC1521" s="150" t="s">
        <v>23137</v>
      </c>
      <c r="AD1521" t="str">
        <f>IFERROR(IF(COUNTIF(C1521:L1521,"Feed Ingredient")&gt;0,INDEX(ani_diet!U:U,MATCH(M1521,ani_diet!E:E,0)),""),"")</f>
        <v>Vicia</v>
      </c>
      <c r="AE1521" s="129" t="str">
        <f>IF(IFERROR(IF(MATCH("Feed Ingredient", AOM[[#This Row],[L1]:[L10]],0)&gt;0, TRUE, FALSE), FALSE)=TRUE,IFERROR(VLOOKUP(M1521, ani_diet!D:D, 1, FALSE), "No Match"),FALSE)</f>
        <v>No Match</v>
      </c>
    </row>
    <row r="1522" spans="1:31" ht="14.5" x14ac:dyDescent="0.35">
      <c r="A1522" s="150" t="s">
        <v>1485</v>
      </c>
      <c r="B1522" s="150" t="s">
        <v>23138</v>
      </c>
      <c r="C1522" s="150" t="s">
        <v>19447</v>
      </c>
      <c r="D1522" s="150" t="s">
        <v>19449</v>
      </c>
      <c r="E1522" s="150" t="s">
        <v>19707</v>
      </c>
      <c r="F1522" s="150" t="s">
        <v>20565</v>
      </c>
      <c r="G1522" s="150" t="s">
        <v>20566</v>
      </c>
      <c r="H1522" s="150" t="s">
        <v>22065</v>
      </c>
      <c r="I1522" s="150" t="s">
        <v>22975</v>
      </c>
      <c r="J1522" s="150" t="s">
        <v>23133</v>
      </c>
      <c r="K1522" s="150" t="s">
        <v>23139</v>
      </c>
      <c r="L1522" s="150"/>
      <c r="M1522" s="150" t="str" cm="1">
        <f t="array" ref="M1522">LOOKUP(2,1/(C1522:L1522&lt;&gt;""),C1522:L1522)</f>
        <v>Vicia Dried Wilted</v>
      </c>
      <c r="N1522" s="150"/>
      <c r="O1522" s="150" t="s">
        <v>1485</v>
      </c>
      <c r="P1522" s="150" t="s">
        <v>1485</v>
      </c>
      <c r="Q1522" s="150" t="s">
        <v>1485</v>
      </c>
      <c r="R1522" s="150" t="s">
        <v>1485</v>
      </c>
      <c r="S1522" s="150" t="s">
        <v>1485</v>
      </c>
      <c r="T1522" s="150" t="s">
        <v>1485</v>
      </c>
      <c r="U1522" s="150" t="s">
        <v>23133</v>
      </c>
      <c r="V1522" s="150" t="s">
        <v>23136</v>
      </c>
      <c r="W1522" s="150" t="s">
        <v>1485</v>
      </c>
      <c r="X1522" s="150" t="s">
        <v>1485</v>
      </c>
      <c r="Y1522" s="150" t="s">
        <v>1485</v>
      </c>
      <c r="Z1522" s="150" t="s">
        <v>1485</v>
      </c>
      <c r="AA1522" s="150" t="s">
        <v>1485</v>
      </c>
      <c r="AB1522" s="150" t="s">
        <v>1485</v>
      </c>
      <c r="AC1522" s="150" t="s">
        <v>23137</v>
      </c>
      <c r="AD1522" t="str">
        <f>IFERROR(IF(COUNTIF(C1522:L1522,"Feed Ingredient")&gt;0,INDEX(ani_diet!U:U,MATCH(M1522,ani_diet!E:E,0)),""),"")</f>
        <v>Vicia</v>
      </c>
      <c r="AE1522" s="129" t="str">
        <f>IF(IFERROR(IF(MATCH("Feed Ingredient", AOM[[#This Row],[L1]:[L10]],0)&gt;0, TRUE, FALSE), FALSE)=TRUE,IFERROR(VLOOKUP(M1522, ani_diet!D:D, 1, FALSE), "No Match"),FALSE)</f>
        <v>No Match</v>
      </c>
    </row>
    <row r="1523" spans="1:31" ht="14.5" x14ac:dyDescent="0.35">
      <c r="A1523" s="150"/>
      <c r="B1523" s="150" t="s">
        <v>23140</v>
      </c>
      <c r="C1523" s="150" t="s">
        <v>19447</v>
      </c>
      <c r="D1523" s="150" t="s">
        <v>19449</v>
      </c>
      <c r="E1523" s="150" t="s">
        <v>19707</v>
      </c>
      <c r="F1523" s="150" t="s">
        <v>20565</v>
      </c>
      <c r="G1523" s="150" t="s">
        <v>20566</v>
      </c>
      <c r="H1523" s="150" t="s">
        <v>22065</v>
      </c>
      <c r="I1523" s="150" t="s">
        <v>22975</v>
      </c>
      <c r="J1523" s="150" t="s">
        <v>23133</v>
      </c>
      <c r="K1523" s="150"/>
      <c r="L1523" s="150"/>
      <c r="M1523" s="150" t="str" cm="1">
        <f t="array" ref="M1523">LOOKUP(2,1/(C1523:L1523&lt;&gt;""),C1523:L1523)</f>
        <v>Vicia</v>
      </c>
      <c r="N1523" s="150" t="s">
        <v>23141</v>
      </c>
      <c r="O1523" s="150"/>
      <c r="P1523" s="150"/>
      <c r="Q1523" s="150"/>
      <c r="R1523" s="150"/>
      <c r="S1523" s="150"/>
      <c r="T1523" s="150"/>
      <c r="U1523" s="150" t="s">
        <v>23142</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Vicia</v>
      </c>
    </row>
    <row r="1524" spans="1:31" ht="14.5" x14ac:dyDescent="0.35">
      <c r="A1524" s="150"/>
      <c r="B1524" s="150" t="s">
        <v>23143</v>
      </c>
      <c r="C1524" s="150" t="s">
        <v>19447</v>
      </c>
      <c r="D1524" s="150" t="s">
        <v>19449</v>
      </c>
      <c r="E1524" s="150" t="s">
        <v>19707</v>
      </c>
      <c r="F1524" s="150" t="s">
        <v>20565</v>
      </c>
      <c r="G1524" s="150" t="s">
        <v>20566</v>
      </c>
      <c r="H1524" s="150" t="s">
        <v>22065</v>
      </c>
      <c r="I1524" s="150" t="s">
        <v>22975</v>
      </c>
      <c r="J1524" s="150" t="s">
        <v>4564</v>
      </c>
      <c r="K1524" s="150"/>
      <c r="L1524" s="150"/>
      <c r="M1524" s="150" t="str" cm="1">
        <f t="array" ref="M1524">LOOKUP(2,1/(C1524:L1524&lt;&gt;""),C1524:L1524)</f>
        <v>Vicia dasycarpa</v>
      </c>
      <c r="N1524" s="150"/>
      <c r="O1524" s="150"/>
      <c r="P1524" s="150"/>
      <c r="Q1524" s="150"/>
      <c r="R1524" s="150"/>
      <c r="S1524" s="150"/>
      <c r="T1524" s="150"/>
      <c r="U1524" s="150" t="s">
        <v>4564</v>
      </c>
      <c r="V1524" s="150"/>
      <c r="W1524" s="150"/>
      <c r="X1524" s="150"/>
      <c r="Y1524" s="150"/>
      <c r="Z1524" s="150"/>
      <c r="AA1524" s="150"/>
      <c r="AB1524" s="150"/>
      <c r="AC1524" s="150"/>
      <c r="AD1524" t="str">
        <f>IFERROR(IF(COUNTIF(C1524:L1524,"Feed Ingredient")&gt;0,INDEX(ani_diet!U:U,MATCH(M1524,ani_diet!E:E,0)),""),"")</f>
        <v>Vicia dasycarpa</v>
      </c>
      <c r="AE1524" s="129" t="str">
        <f>IF(IFERROR(IF(MATCH("Feed Ingredient", AOM[[#This Row],[L1]:[L10]],0)&gt;0, TRUE, FALSE), FALSE)=TRUE,IFERROR(VLOOKUP(M1524, ani_diet!D:D, 1, FALSE), "No Match"),FALSE)</f>
        <v>Vicia dasycarpa</v>
      </c>
    </row>
    <row r="1525" spans="1:31" ht="14.5" x14ac:dyDescent="0.35">
      <c r="A1525" s="150"/>
      <c r="B1525" s="150" t="s">
        <v>28741</v>
      </c>
      <c r="C1525" s="150" t="s">
        <v>19447</v>
      </c>
      <c r="D1525" s="150" t="s">
        <v>19449</v>
      </c>
      <c r="E1525" s="150" t="s">
        <v>19707</v>
      </c>
      <c r="F1525" s="150" t="s">
        <v>20565</v>
      </c>
      <c r="G1525" s="150" t="s">
        <v>20566</v>
      </c>
      <c r="H1525" s="150" t="s">
        <v>22065</v>
      </c>
      <c r="I1525" s="150" t="s">
        <v>22975</v>
      </c>
      <c r="J1525" s="150" t="s">
        <v>28750</v>
      </c>
      <c r="K1525" s="150"/>
      <c r="L1525" s="150"/>
      <c r="M1525" s="150" t="str" cm="1">
        <f t="array" ref="M1525">LOOKUP(2,1/(C1525:L1525&lt;&gt;""),C1525:L1525)</f>
        <v>Tephrosia purpurea</v>
      </c>
      <c r="N1525" s="150"/>
      <c r="O1525" s="150"/>
      <c r="P1525" s="150"/>
      <c r="Q1525" s="150"/>
      <c r="R1525" s="150"/>
      <c r="S1525" s="150"/>
      <c r="T1525" s="150"/>
      <c r="U1525" s="150"/>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t="s">
        <v>1485</v>
      </c>
      <c r="B1526" s="150" t="s">
        <v>23144</v>
      </c>
      <c r="C1526" s="150" t="s">
        <v>19447</v>
      </c>
      <c r="D1526" s="150" t="s">
        <v>19449</v>
      </c>
      <c r="E1526" s="150" t="s">
        <v>19707</v>
      </c>
      <c r="F1526" s="150" t="s">
        <v>20565</v>
      </c>
      <c r="G1526" s="150" t="s">
        <v>20566</v>
      </c>
      <c r="H1526" s="150" t="s">
        <v>22065</v>
      </c>
      <c r="I1526" s="150" t="s">
        <v>23145</v>
      </c>
      <c r="J1526" s="150" t="s">
        <v>1485</v>
      </c>
      <c r="K1526" s="150" t="s">
        <v>1485</v>
      </c>
      <c r="L1526" s="150"/>
      <c r="M1526" s="150" t="str" cm="1">
        <f t="array" ref="M1526">LOOKUP(2,1/(C1526:L1526&lt;&gt;""),C1526:L1526)</f>
        <v>Other Forage Plants</v>
      </c>
      <c r="N1526" s="150" t="s">
        <v>1485</v>
      </c>
      <c r="O1526" s="150" t="s">
        <v>1485</v>
      </c>
      <c r="P1526" s="150" t="s">
        <v>1485</v>
      </c>
      <c r="Q1526" s="150" t="s">
        <v>1485</v>
      </c>
      <c r="R1526" s="150" t="s">
        <v>1485</v>
      </c>
      <c r="S1526" s="150" t="s">
        <v>1485</v>
      </c>
      <c r="T1526" s="150" t="s">
        <v>1485</v>
      </c>
      <c r="U1526" s="150"/>
      <c r="V1526" s="150" t="s">
        <v>1485</v>
      </c>
      <c r="W1526" s="150" t="s">
        <v>1485</v>
      </c>
      <c r="X1526" s="150" t="s">
        <v>1485</v>
      </c>
      <c r="Y1526" s="150" t="s">
        <v>1485</v>
      </c>
      <c r="Z1526" s="150" t="s">
        <v>1485</v>
      </c>
      <c r="AA1526" s="150" t="s">
        <v>1485</v>
      </c>
      <c r="AB1526" s="150" t="s">
        <v>1485</v>
      </c>
      <c r="AC1526" s="150" t="s">
        <v>1485</v>
      </c>
      <c r="AD1526" t="str">
        <f>IFERROR(IF(COUNTIF(C1526:L1526,"Feed Ingredient")&gt;0,INDEX(ani_diet!U:U,MATCH(M1526,ani_diet!E:E,0)),""),"")</f>
        <v/>
      </c>
      <c r="AE1526" s="129" t="str">
        <f>IF(IFERROR(IF(MATCH("Feed Ingredient", AOM[[#This Row],[L1]:[L10]],0)&gt;0, TRUE, FALSE), FALSE)=TRUE,IFERROR(VLOOKUP(M1526, ani_diet!D:D, 1, FALSE), "No Match"),FALSE)</f>
        <v>No Match</v>
      </c>
    </row>
    <row r="1527" spans="1:31" ht="14.5" x14ac:dyDescent="0.35">
      <c r="A1527" s="150"/>
      <c r="B1527" s="150" t="s">
        <v>23146</v>
      </c>
      <c r="C1527" s="150" t="s">
        <v>19447</v>
      </c>
      <c r="D1527" s="150" t="s">
        <v>19449</v>
      </c>
      <c r="E1527" s="150" t="s">
        <v>19707</v>
      </c>
      <c r="F1527" s="150" t="s">
        <v>20565</v>
      </c>
      <c r="G1527" s="150" t="s">
        <v>20566</v>
      </c>
      <c r="H1527" s="150" t="s">
        <v>22065</v>
      </c>
      <c r="I1527" s="150" t="s">
        <v>23145</v>
      </c>
      <c r="J1527" s="150" t="s">
        <v>23147</v>
      </c>
      <c r="K1527" s="150" t="s">
        <v>23148</v>
      </c>
      <c r="L1527" s="150"/>
      <c r="M1527" s="150" t="str" cm="1">
        <f t="array" ref="M1527">LOOKUP(2,1/(C1527:L1527&lt;&gt;""),C1527:L1527)</f>
        <v>Amaranthus cruentus Leaves Ground</v>
      </c>
      <c r="N1527" s="150" t="s">
        <v>23149</v>
      </c>
      <c r="O1527" s="150"/>
      <c r="P1527" s="150"/>
      <c r="Q1527" s="150"/>
      <c r="R1527" s="150"/>
      <c r="S1527" s="150"/>
      <c r="T1527" s="150"/>
      <c r="U1527" s="150" t="s">
        <v>23147</v>
      </c>
      <c r="V1527" s="150"/>
      <c r="W1527" s="150"/>
      <c r="X1527" s="150"/>
      <c r="Y1527" s="150"/>
      <c r="Z1527" s="150"/>
      <c r="AA1527" s="150"/>
      <c r="AB1527" s="150"/>
      <c r="AC1527" s="150"/>
      <c r="AD1527" t="str">
        <f>IFERROR(IF(COUNTIF(C1527:L1527,"Feed Ingredient")&gt;0,INDEX(ani_diet!U:U,MATCH(M1527,ani_diet!E:E,0)),""),"")</f>
        <v>Amaranthus cruentus Leaves</v>
      </c>
      <c r="AE1527" s="129" t="str">
        <f>IF(IFERROR(IF(MATCH("Feed Ingredient", AOM[[#This Row],[L1]:[L10]],0)&gt;0, TRUE, FALSE), FALSE)=TRUE,IFERROR(VLOOKUP(M1527, ani_diet!D:D, 1, FALSE), "No Match"),FALSE)</f>
        <v>No Match</v>
      </c>
    </row>
    <row r="1528" spans="1:31" ht="14.5" x14ac:dyDescent="0.35">
      <c r="A1528" s="150"/>
      <c r="B1528" s="150" t="s">
        <v>23150</v>
      </c>
      <c r="C1528" s="150" t="s">
        <v>19447</v>
      </c>
      <c r="D1528" s="150" t="s">
        <v>19449</v>
      </c>
      <c r="E1528" s="150" t="s">
        <v>19707</v>
      </c>
      <c r="F1528" s="150" t="s">
        <v>20565</v>
      </c>
      <c r="G1528" s="150" t="s">
        <v>20566</v>
      </c>
      <c r="H1528" s="150" t="s">
        <v>22065</v>
      </c>
      <c r="I1528" s="150" t="s">
        <v>23145</v>
      </c>
      <c r="J1528" s="150" t="s">
        <v>23147</v>
      </c>
      <c r="K1528" s="150"/>
      <c r="L1528" s="150"/>
      <c r="M1528" s="150" t="str" cm="1">
        <f t="array" ref="M1528">LOOKUP(2,1/(C1528:L1528&lt;&gt;""),C1528:L1528)</f>
        <v>Amaranthus cruentus</v>
      </c>
      <c r="N1528" s="150"/>
      <c r="O1528" s="150"/>
      <c r="P1528" s="150"/>
      <c r="Q1528" s="150"/>
      <c r="R1528" s="150"/>
      <c r="S1528" s="150"/>
      <c r="T1528" s="150"/>
      <c r="U1528" s="150" t="s">
        <v>23147</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ht="14.5" x14ac:dyDescent="0.35">
      <c r="A1529" s="150"/>
      <c r="B1529" s="150" t="s">
        <v>23151</v>
      </c>
      <c r="C1529" s="150" t="s">
        <v>19447</v>
      </c>
      <c r="D1529" s="150" t="s">
        <v>19449</v>
      </c>
      <c r="E1529" s="150" t="s">
        <v>19707</v>
      </c>
      <c r="F1529" s="150" t="s">
        <v>20565</v>
      </c>
      <c r="G1529" s="150" t="s">
        <v>20566</v>
      </c>
      <c r="H1529" s="150" t="s">
        <v>22065</v>
      </c>
      <c r="I1529" s="150" t="s">
        <v>23145</v>
      </c>
      <c r="J1529" s="150" t="s">
        <v>23152</v>
      </c>
      <c r="K1529" s="150"/>
      <c r="L1529" s="150"/>
      <c r="M1529" s="150" t="str" cm="1">
        <f t="array" ref="M1529">LOOKUP(2,1/(C1529:L1529&lt;&gt;""),C1529:L1529)</f>
        <v>Asteriscus maritimus</v>
      </c>
      <c r="N1529" s="150" t="s">
        <v>23153</v>
      </c>
      <c r="O1529" s="150"/>
      <c r="P1529" s="150"/>
      <c r="Q1529" s="150"/>
      <c r="R1529" s="150"/>
      <c r="S1529" s="150"/>
      <c r="T1529" s="150"/>
      <c r="U1529" s="150" t="s">
        <v>23152</v>
      </c>
      <c r="V1529" s="150"/>
      <c r="W1529" s="150"/>
      <c r="X1529" s="150"/>
      <c r="Y1529" s="150"/>
      <c r="Z1529" s="150"/>
      <c r="AA1529" s="150"/>
      <c r="AB1529" s="150"/>
      <c r="AC1529" s="150"/>
      <c r="AD1529" t="str">
        <f>IFERROR(IF(COUNTIF(C1529:L1529,"Feed Ingredient")&gt;0,INDEX(ani_diet!U:U,MATCH(M1529,ani_diet!E:E,0)),""),"")</f>
        <v>Asteriscus maritimus</v>
      </c>
      <c r="AE1529" s="129" t="str">
        <f>IF(IFERROR(IF(MATCH("Feed Ingredient", AOM[[#This Row],[L1]:[L10]],0)&gt;0, TRUE, FALSE), FALSE)=TRUE,IFERROR(VLOOKUP(M1529, ani_diet!D:D, 1, FALSE), "No Match"),FALSE)</f>
        <v>Asteriscus maritimus</v>
      </c>
    </row>
    <row r="1530" spans="1:31" ht="14.5" x14ac:dyDescent="0.35">
      <c r="A1530" s="150"/>
      <c r="B1530" s="150" t="s">
        <v>23154</v>
      </c>
      <c r="C1530" s="150" t="s">
        <v>19447</v>
      </c>
      <c r="D1530" s="150" t="s">
        <v>19449</v>
      </c>
      <c r="E1530" s="150" t="s">
        <v>19707</v>
      </c>
      <c r="F1530" s="150" t="s">
        <v>20565</v>
      </c>
      <c r="G1530" s="150" t="s">
        <v>20566</v>
      </c>
      <c r="H1530" s="150" t="s">
        <v>22065</v>
      </c>
      <c r="I1530" s="150" t="s">
        <v>23145</v>
      </c>
      <c r="J1530" s="150" t="s">
        <v>23155</v>
      </c>
      <c r="K1530" s="150"/>
      <c r="L1530" s="150"/>
      <c r="M1530" s="150" t="str" cm="1">
        <f t="array" ref="M1530">LOOKUP(2,1/(C1530:L1530&lt;&gt;""),C1530:L1530)</f>
        <v>Atractylis cancellata</v>
      </c>
      <c r="N1530" s="150"/>
      <c r="O1530" s="150"/>
      <c r="P1530" s="150"/>
      <c r="Q1530" s="150"/>
      <c r="R1530" s="150"/>
      <c r="S1530" s="150"/>
      <c r="T1530" s="150"/>
      <c r="U1530" s="150" t="s">
        <v>23155</v>
      </c>
      <c r="V1530" s="150"/>
      <c r="W1530" s="150"/>
      <c r="X1530" s="150"/>
      <c r="Y1530" s="150"/>
      <c r="Z1530" s="150"/>
      <c r="AA1530" s="150"/>
      <c r="AB1530" s="150"/>
      <c r="AC1530" s="150"/>
      <c r="AD1530" t="str">
        <f>IFERROR(IF(COUNTIF(C1530:L1530,"Feed Ingredient")&gt;0,INDEX(ani_diet!U:U,MATCH(M1530,ani_diet!E:E,0)),""),"")</f>
        <v>Atractylis cancellata</v>
      </c>
      <c r="AE1530" s="129" t="str">
        <f>IF(IFERROR(IF(MATCH("Feed Ingredient", AOM[[#This Row],[L1]:[L10]],0)&gt;0, TRUE, FALSE), FALSE)=TRUE,IFERROR(VLOOKUP(M1530, ani_diet!D:D, 1, FALSE), "No Match"),FALSE)</f>
        <v>Atractylis cancellata</v>
      </c>
    </row>
    <row r="1531" spans="1:31" ht="14.5" x14ac:dyDescent="0.35">
      <c r="A1531" s="150"/>
      <c r="B1531" s="150" t="s">
        <v>23156</v>
      </c>
      <c r="C1531" s="150" t="s">
        <v>19447</v>
      </c>
      <c r="D1531" s="150" t="s">
        <v>19449</v>
      </c>
      <c r="E1531" s="150" t="s">
        <v>19707</v>
      </c>
      <c r="F1531" s="150" t="s">
        <v>20565</v>
      </c>
      <c r="G1531" s="150" t="s">
        <v>20566</v>
      </c>
      <c r="H1531" s="150" t="s">
        <v>22065</v>
      </c>
      <c r="I1531" s="150" t="s">
        <v>23145</v>
      </c>
      <c r="J1531" s="150" t="s">
        <v>23157</v>
      </c>
      <c r="K1531" s="150"/>
      <c r="L1531" s="150"/>
      <c r="M1531" s="150" t="str" cm="1">
        <f t="array" ref="M1531">LOOKUP(2,1/(C1531:L1531&lt;&gt;""),C1531:L1531)</f>
        <v>Atriplex halimus</v>
      </c>
      <c r="N1531" s="150"/>
      <c r="O1531" s="150"/>
      <c r="P1531" s="150"/>
      <c r="Q1531" s="150"/>
      <c r="R1531" s="150"/>
      <c r="S1531" s="150"/>
      <c r="T1531" s="150"/>
      <c r="U1531" s="150" t="s">
        <v>23157</v>
      </c>
      <c r="V1531" s="150"/>
      <c r="W1531" s="150"/>
      <c r="X1531" s="150"/>
      <c r="Y1531" s="150"/>
      <c r="Z1531" s="150"/>
      <c r="AA1531" s="150"/>
      <c r="AB1531" s="150"/>
      <c r="AC1531" s="150"/>
      <c r="AD1531" t="str">
        <f>IFERROR(IF(COUNTIF(C1531:L1531,"Feed Ingredient")&gt;0,INDEX(ani_diet!U:U,MATCH(M1531,ani_diet!E:E,0)),""),"")</f>
        <v>Atriplex halimus</v>
      </c>
      <c r="AE1531" s="129" t="str">
        <f>IF(IFERROR(IF(MATCH("Feed Ingredient", AOM[[#This Row],[L1]:[L10]],0)&gt;0, TRUE, FALSE), FALSE)=TRUE,IFERROR(VLOOKUP(M1531, ani_diet!D:D, 1, FALSE), "No Match"),FALSE)</f>
        <v>Atriplex halimus</v>
      </c>
    </row>
    <row r="1532" spans="1:31" ht="14.5" x14ac:dyDescent="0.35">
      <c r="A1532" s="150"/>
      <c r="B1532" s="150" t="s">
        <v>23158</v>
      </c>
      <c r="C1532" s="150" t="s">
        <v>19447</v>
      </c>
      <c r="D1532" s="150" t="s">
        <v>19449</v>
      </c>
      <c r="E1532" s="150" t="s">
        <v>19707</v>
      </c>
      <c r="F1532" s="150" t="s">
        <v>20565</v>
      </c>
      <c r="G1532" s="150" t="s">
        <v>20566</v>
      </c>
      <c r="H1532" s="150" t="s">
        <v>22065</v>
      </c>
      <c r="I1532" s="150" t="s">
        <v>23145</v>
      </c>
      <c r="J1532" s="150" t="s">
        <v>3671</v>
      </c>
      <c r="K1532" s="150" t="s">
        <v>23159</v>
      </c>
      <c r="L1532" s="150" t="s">
        <v>23160</v>
      </c>
      <c r="M1532" s="150" t="str" cm="1">
        <f t="array" ref="M1532">LOOKUP(2,1/(C1532:L1532&lt;&gt;""),C1532:L1532)</f>
        <v>Catha edulis Residue Dried</v>
      </c>
      <c r="N1532" s="150"/>
      <c r="O1532" s="150"/>
      <c r="P1532" s="150"/>
      <c r="Q1532" s="150"/>
      <c r="R1532" s="150"/>
      <c r="S1532" s="150"/>
      <c r="T1532" s="150"/>
      <c r="U1532" s="150" t="s">
        <v>3671</v>
      </c>
      <c r="V1532" s="150"/>
      <c r="W1532" s="150"/>
      <c r="X1532" s="150"/>
      <c r="Y1532" s="150"/>
      <c r="Z1532" s="150"/>
      <c r="AA1532" s="150"/>
      <c r="AB1532" s="150"/>
      <c r="AC1532" s="150"/>
      <c r="AD1532" t="str">
        <f>IFERROR(IF(COUNTIF(C1532:L1532,"Feed Ingredient")&gt;0,INDEX(ani_diet!U:U,MATCH(M1532,ani_diet!E:E,0)),""),"")</f>
        <v>Catha edulis Residue</v>
      </c>
      <c r="AE1532" s="129" t="str">
        <f>IF(IFERROR(IF(MATCH("Feed Ingredient", AOM[[#This Row],[L1]:[L10]],0)&gt;0, TRUE, FALSE), FALSE)=TRUE,IFERROR(VLOOKUP(M1532, ani_diet!D:D, 1, FALSE), "No Match"),FALSE)</f>
        <v>No Match</v>
      </c>
    </row>
    <row r="1533" spans="1:31" ht="14.5" x14ac:dyDescent="0.35">
      <c r="A1533" s="150"/>
      <c r="B1533" s="150" t="s">
        <v>23161</v>
      </c>
      <c r="C1533" s="150" t="s">
        <v>19447</v>
      </c>
      <c r="D1533" s="150" t="s">
        <v>19449</v>
      </c>
      <c r="E1533" s="150" t="s">
        <v>19707</v>
      </c>
      <c r="F1533" s="150" t="s">
        <v>20565</v>
      </c>
      <c r="G1533" s="150" t="s">
        <v>20566</v>
      </c>
      <c r="H1533" s="150" t="s">
        <v>22065</v>
      </c>
      <c r="I1533" s="150" t="s">
        <v>23145</v>
      </c>
      <c r="J1533" s="150" t="s">
        <v>3671</v>
      </c>
      <c r="K1533" s="150" t="s">
        <v>23159</v>
      </c>
      <c r="L1533" s="150" t="s">
        <v>23162</v>
      </c>
      <c r="M1533" s="150" t="str" cm="1">
        <f t="array" ref="M1533">LOOKUP(2,1/(C1533:L1533&lt;&gt;""),C1533:L1533)</f>
        <v>Catha edulis Residue Ensiled</v>
      </c>
      <c r="N1533" s="150" t="s">
        <v>23163</v>
      </c>
      <c r="O1533" s="150"/>
      <c r="P1533" s="150"/>
      <c r="Q1533" s="150"/>
      <c r="R1533" s="150"/>
      <c r="S1533" s="150"/>
      <c r="T1533" s="150"/>
      <c r="U1533" s="150" t="s">
        <v>3671</v>
      </c>
      <c r="V1533" s="150"/>
      <c r="W1533" s="150"/>
      <c r="X1533" s="150"/>
      <c r="Y1533" s="150"/>
      <c r="Z1533" s="150"/>
      <c r="AA1533" s="150"/>
      <c r="AB1533" s="150"/>
      <c r="AC1533" s="150"/>
      <c r="AD1533" t="str">
        <f>IFERROR(IF(COUNTIF(C1533:L1533,"Feed Ingredient")&gt;0,INDEX(ani_diet!U:U,MATCH(M1533,ani_diet!E:E,0)),""),"")</f>
        <v>Catha edulis Residue</v>
      </c>
      <c r="AE1533" s="129" t="str">
        <f>IF(IFERROR(IF(MATCH("Feed Ingredient", AOM[[#This Row],[L1]:[L10]],0)&gt;0, TRUE, FALSE), FALSE)=TRUE,IFERROR(VLOOKUP(M1533, ani_diet!D:D, 1, FALSE), "No Match"),FALSE)</f>
        <v>No Match</v>
      </c>
    </row>
    <row r="1534" spans="1:31" ht="14.5" x14ac:dyDescent="0.35">
      <c r="A1534" s="150"/>
      <c r="B1534" s="150" t="s">
        <v>23164</v>
      </c>
      <c r="C1534" s="150" t="s">
        <v>19447</v>
      </c>
      <c r="D1534" s="150" t="s">
        <v>19449</v>
      </c>
      <c r="E1534" s="150" t="s">
        <v>19707</v>
      </c>
      <c r="F1534" s="150" t="s">
        <v>20565</v>
      </c>
      <c r="G1534" s="150" t="s">
        <v>20566</v>
      </c>
      <c r="H1534" s="150" t="s">
        <v>22065</v>
      </c>
      <c r="I1534" s="150" t="s">
        <v>23145</v>
      </c>
      <c r="J1534" s="150" t="s">
        <v>3671</v>
      </c>
      <c r="K1534" s="150" t="s">
        <v>23159</v>
      </c>
      <c r="L1534" s="150"/>
      <c r="M1534" s="150" t="str" cm="1">
        <f t="array" ref="M1534">LOOKUP(2,1/(C1534:L1534&lt;&gt;""),C1534:L1534)</f>
        <v>Catha edulis Residue</v>
      </c>
      <c r="N1534" s="150"/>
      <c r="O1534" s="150"/>
      <c r="P1534" s="150"/>
      <c r="Q1534" s="150"/>
      <c r="R1534" s="150"/>
      <c r="S1534" s="150"/>
      <c r="T1534" s="150"/>
      <c r="U1534" s="150" t="s">
        <v>3671</v>
      </c>
      <c r="V1534" s="150"/>
      <c r="W1534" s="150"/>
      <c r="X1534" s="150"/>
      <c r="Y1534" s="150"/>
      <c r="Z1534" s="150"/>
      <c r="AA1534" s="150"/>
      <c r="AB1534" s="150"/>
      <c r="AC1534" s="150"/>
      <c r="AD1534" t="str">
        <f>IFERROR(IF(COUNTIF(C1534:L1534,"Feed Ingredient")&gt;0,INDEX(ani_diet!U:U,MATCH(M1534,ani_diet!E:E,0)),""),"")</f>
        <v>Catha edulis Residue</v>
      </c>
      <c r="AE1534" s="129" t="str">
        <f>IF(IFERROR(IF(MATCH("Feed Ingredient", AOM[[#This Row],[L1]:[L10]],0)&gt;0, TRUE, FALSE), FALSE)=TRUE,IFERROR(VLOOKUP(M1534, ani_diet!D:D, 1, FALSE), "No Match"),FALSE)</f>
        <v>Catha edulis Residue</v>
      </c>
    </row>
    <row r="1535" spans="1:31" ht="14.5" x14ac:dyDescent="0.35">
      <c r="A1535" s="150"/>
      <c r="B1535" s="150" t="s">
        <v>23165</v>
      </c>
      <c r="C1535" s="150" t="s">
        <v>19447</v>
      </c>
      <c r="D1535" s="150" t="s">
        <v>19449</v>
      </c>
      <c r="E1535" s="150" t="s">
        <v>19707</v>
      </c>
      <c r="F1535" s="150" t="s">
        <v>20565</v>
      </c>
      <c r="G1535" s="150" t="s">
        <v>20566</v>
      </c>
      <c r="H1535" s="150" t="s">
        <v>22065</v>
      </c>
      <c r="I1535" s="150" t="s">
        <v>23145</v>
      </c>
      <c r="J1535" s="150" t="s">
        <v>3671</v>
      </c>
      <c r="K1535" s="150"/>
      <c r="L1535" s="150"/>
      <c r="M1535" s="150" t="str" cm="1">
        <f t="array" ref="M1535">LOOKUP(2,1/(C1535:L1535&lt;&gt;""),C1535:L1535)</f>
        <v>Catha edulis</v>
      </c>
      <c r="N1535" s="150"/>
      <c r="O1535" s="150"/>
      <c r="P1535" s="150"/>
      <c r="Q1535" s="150"/>
      <c r="R1535" s="150"/>
      <c r="S1535" s="150"/>
      <c r="T1535" s="150"/>
      <c r="U1535" s="150" t="s">
        <v>3671</v>
      </c>
      <c r="V1535" s="150"/>
      <c r="W1535" s="150"/>
      <c r="X1535" s="150"/>
      <c r="Y1535" s="150"/>
      <c r="Z1535" s="150"/>
      <c r="AA1535" s="150"/>
      <c r="AB1535" s="150"/>
      <c r="AC1535" s="150"/>
      <c r="AD1535" t="str">
        <f>IFERROR(IF(COUNTIF(C1535:L1535,"Feed Ingredient")&gt;0,INDEX(ani_diet!U:U,MATCH(M1535,ani_diet!E:E,0)),""),"")</f>
        <v/>
      </c>
      <c r="AE1535" s="129" t="str">
        <f>IF(IFERROR(IF(MATCH("Feed Ingredient", AOM[[#This Row],[L1]:[L10]],0)&gt;0, TRUE, FALSE), FALSE)=TRUE,IFERROR(VLOOKUP(M1535, ani_diet!D:D, 1, FALSE), "No Match"),FALSE)</f>
        <v>No Match</v>
      </c>
    </row>
    <row r="1536" spans="1:31" ht="14.5" x14ac:dyDescent="0.35">
      <c r="A1536" s="150"/>
      <c r="B1536" s="150" t="s">
        <v>23166</v>
      </c>
      <c r="C1536" s="150" t="s">
        <v>19447</v>
      </c>
      <c r="D1536" s="150" t="s">
        <v>19449</v>
      </c>
      <c r="E1536" s="150" t="s">
        <v>19707</v>
      </c>
      <c r="F1536" s="150" t="s">
        <v>20565</v>
      </c>
      <c r="G1536" s="150" t="s">
        <v>20566</v>
      </c>
      <c r="H1536" s="150" t="s">
        <v>22065</v>
      </c>
      <c r="I1536" s="150" t="s">
        <v>23145</v>
      </c>
      <c r="J1536" s="150" t="s">
        <v>14295</v>
      </c>
      <c r="K1536" s="150" t="s">
        <v>8343</v>
      </c>
      <c r="L1536" s="150" t="s">
        <v>23167</v>
      </c>
      <c r="M1536" s="150" t="str" cm="1">
        <f t="array" ref="M1536">LOOKUP(2,1/(C1536:L1536&lt;&gt;""),C1536:L1536)</f>
        <v>Chromolaena odorata Leaves Dried Ground</v>
      </c>
      <c r="N1536" s="150" t="s">
        <v>23168</v>
      </c>
      <c r="O1536" s="150"/>
      <c r="P1536" s="150"/>
      <c r="Q1536" s="150"/>
      <c r="R1536" s="150"/>
      <c r="S1536" s="150"/>
      <c r="T1536" s="150"/>
      <c r="U1536" s="150" t="s">
        <v>14295</v>
      </c>
      <c r="V1536" s="150"/>
      <c r="W1536" s="150"/>
      <c r="X1536" s="150"/>
      <c r="Y1536" s="150"/>
      <c r="Z1536" s="150"/>
      <c r="AA1536" s="150"/>
      <c r="AB1536" s="150"/>
      <c r="AC1536" s="150"/>
      <c r="AD1536" t="str">
        <f>IFERROR(IF(COUNTIF(C1536:L1536,"Feed Ingredient")&gt;0,INDEX(ani_diet!U:U,MATCH(M1536,ani_diet!E:E,0)),""),"")</f>
        <v>Chromolaena odorata Leaves</v>
      </c>
      <c r="AE1536" s="129" t="str">
        <f>IF(IFERROR(IF(MATCH("Feed Ingredient", AOM[[#This Row],[L1]:[L10]],0)&gt;0, TRUE, FALSE), FALSE)=TRUE,IFERROR(VLOOKUP(M1536, ani_diet!D:D, 1, FALSE), "No Match"),FALSE)</f>
        <v>No Match</v>
      </c>
    </row>
    <row r="1537" spans="1:31" ht="14.5" x14ac:dyDescent="0.35">
      <c r="A1537" s="150"/>
      <c r="B1537" s="150" t="s">
        <v>23169</v>
      </c>
      <c r="C1537" s="150" t="s">
        <v>19447</v>
      </c>
      <c r="D1537" s="150" t="s">
        <v>19449</v>
      </c>
      <c r="E1537" s="150" t="s">
        <v>19707</v>
      </c>
      <c r="F1537" s="150" t="s">
        <v>20565</v>
      </c>
      <c r="G1537" s="150" t="s">
        <v>20566</v>
      </c>
      <c r="H1537" s="150" t="s">
        <v>22065</v>
      </c>
      <c r="I1537" s="150" t="s">
        <v>23145</v>
      </c>
      <c r="J1537" s="150" t="s">
        <v>14295</v>
      </c>
      <c r="K1537" s="150" t="s">
        <v>8343</v>
      </c>
      <c r="L1537" s="150" t="s">
        <v>23170</v>
      </c>
      <c r="M1537" s="150" t="str" cm="1">
        <f t="array" ref="M1537">LOOKUP(2,1/(C1537:L1537&lt;&gt;""),C1537:L1537)</f>
        <v>Chromolaena odorata Leaves Ground</v>
      </c>
      <c r="N1537" s="150" t="s">
        <v>23171</v>
      </c>
      <c r="O1537" s="150"/>
      <c r="P1537" s="150"/>
      <c r="Q1537" s="150"/>
      <c r="R1537" s="150"/>
      <c r="S1537" s="150"/>
      <c r="T1537" s="150"/>
      <c r="U1537" s="150" t="s">
        <v>14295</v>
      </c>
      <c r="V1537" s="150"/>
      <c r="W1537" s="150"/>
      <c r="X1537" s="150"/>
      <c r="Y1537" s="150"/>
      <c r="Z1537" s="150"/>
      <c r="AA1537" s="150"/>
      <c r="AB1537" s="150"/>
      <c r="AC1537" s="150"/>
      <c r="AD1537" t="str">
        <f>IFERROR(IF(COUNTIF(C1537:L1537,"Feed Ingredient")&gt;0,INDEX(ani_diet!U:U,MATCH(M1537,ani_diet!E:E,0)),""),"")</f>
        <v>Chromolaena odorata Leaves</v>
      </c>
      <c r="AE1537" s="129" t="str">
        <f>IF(IFERROR(IF(MATCH("Feed Ingredient", AOM[[#This Row],[L1]:[L10]],0)&gt;0, TRUE, FALSE), FALSE)=TRUE,IFERROR(VLOOKUP(M1537, ani_diet!D:D, 1, FALSE), "No Match"),FALSE)</f>
        <v>No Match</v>
      </c>
    </row>
    <row r="1538" spans="1:31" ht="14.5" x14ac:dyDescent="0.35">
      <c r="A1538" s="150"/>
      <c r="B1538" s="150" t="s">
        <v>23172</v>
      </c>
      <c r="C1538" s="150" t="s">
        <v>19447</v>
      </c>
      <c r="D1538" s="150" t="s">
        <v>19449</v>
      </c>
      <c r="E1538" s="150" t="s">
        <v>19707</v>
      </c>
      <c r="F1538" s="150" t="s">
        <v>20565</v>
      </c>
      <c r="G1538" s="150" t="s">
        <v>20566</v>
      </c>
      <c r="H1538" s="150" t="s">
        <v>22065</v>
      </c>
      <c r="I1538" s="150" t="s">
        <v>23145</v>
      </c>
      <c r="J1538" s="150" t="s">
        <v>14295</v>
      </c>
      <c r="K1538" s="150" t="s">
        <v>8343</v>
      </c>
      <c r="L1538" s="150"/>
      <c r="M1538" s="150" t="str" cm="1">
        <f t="array" ref="M1538">LOOKUP(2,1/(C1538:L1538&lt;&gt;""),C1538:L1538)</f>
        <v>Chromolaena odorata Leaves</v>
      </c>
      <c r="N1538" s="150"/>
      <c r="O1538" s="150"/>
      <c r="P1538" s="150"/>
      <c r="Q1538" s="150"/>
      <c r="R1538" s="150"/>
      <c r="S1538" s="150"/>
      <c r="T1538" s="150"/>
      <c r="U1538" s="150" t="s">
        <v>14295</v>
      </c>
      <c r="V1538" s="150"/>
      <c r="W1538" s="150"/>
      <c r="X1538" s="150"/>
      <c r="Y1538" s="150"/>
      <c r="Z1538" s="150"/>
      <c r="AA1538" s="150"/>
      <c r="AB1538" s="150"/>
      <c r="AC1538" s="150"/>
      <c r="AD1538" t="str">
        <f>IFERROR(IF(COUNTIF(C1538:L1538,"Feed Ingredient")&gt;0,INDEX(ani_diet!U:U,MATCH(M1538,ani_diet!E:E,0)),""),"")</f>
        <v/>
      </c>
      <c r="AE1538" s="129" t="str">
        <f>IF(IFERROR(IF(MATCH("Feed Ingredient", AOM[[#This Row],[L1]:[L10]],0)&gt;0, TRUE, FALSE), FALSE)=TRUE,IFERROR(VLOOKUP(M1538, ani_diet!D:D, 1, FALSE), "No Match"),FALSE)</f>
        <v>Chromolaena odorata Leaves</v>
      </c>
    </row>
    <row r="1539" spans="1:31" ht="14.5" x14ac:dyDescent="0.35">
      <c r="A1539" s="150"/>
      <c r="B1539" s="150" t="s">
        <v>23173</v>
      </c>
      <c r="C1539" s="150" t="s">
        <v>19447</v>
      </c>
      <c r="D1539" s="150" t="s">
        <v>19449</v>
      </c>
      <c r="E1539" s="150" t="s">
        <v>19707</v>
      </c>
      <c r="F1539" s="150" t="s">
        <v>20565</v>
      </c>
      <c r="G1539" s="150" t="s">
        <v>20566</v>
      </c>
      <c r="H1539" s="150" t="s">
        <v>22065</v>
      </c>
      <c r="I1539" s="150" t="s">
        <v>23145</v>
      </c>
      <c r="J1539" s="150" t="s">
        <v>14295</v>
      </c>
      <c r="K1539" s="150"/>
      <c r="L1539" s="150"/>
      <c r="M1539" s="150" t="str" cm="1">
        <f t="array" ref="M1539">LOOKUP(2,1/(C1539:L1539&lt;&gt;""),C1539:L1539)</f>
        <v>Chromolaena odorata</v>
      </c>
      <c r="N1539" s="150"/>
      <c r="O1539" s="150"/>
      <c r="P1539" s="150"/>
      <c r="Q1539" s="150"/>
      <c r="R1539" s="150"/>
      <c r="S1539" s="150"/>
      <c r="T1539" s="150"/>
      <c r="U1539" s="150" t="s">
        <v>14295</v>
      </c>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5" x14ac:dyDescent="0.35">
      <c r="A1540" s="150"/>
      <c r="B1540" s="150" t="s">
        <v>28763</v>
      </c>
      <c r="C1540" s="150" t="s">
        <v>19447</v>
      </c>
      <c r="D1540" s="150" t="s">
        <v>19449</v>
      </c>
      <c r="E1540" s="150" t="s">
        <v>19707</v>
      </c>
      <c r="F1540" s="150" t="s">
        <v>20565</v>
      </c>
      <c r="G1540" s="150" t="s">
        <v>20566</v>
      </c>
      <c r="H1540" s="150" t="s">
        <v>22065</v>
      </c>
      <c r="I1540" s="150" t="s">
        <v>23145</v>
      </c>
      <c r="J1540" s="150" t="s">
        <v>28762</v>
      </c>
      <c r="K1540" s="150"/>
      <c r="L1540" s="150"/>
      <c r="M1540" s="150" t="str" cm="1">
        <f t="array" ref="M1540">LOOKUP(2,1/(C1540:L1540&lt;&gt;""),C1540:L1540)</f>
        <v>Commelina benghalensis</v>
      </c>
      <c r="N1540" s="150"/>
      <c r="O1540" s="150"/>
      <c r="P1540" s="150"/>
      <c r="Q1540" s="150"/>
      <c r="R1540" s="150"/>
      <c r="S1540" s="150"/>
      <c r="T1540" s="150"/>
      <c r="U1540" s="150"/>
      <c r="V1540" s="150"/>
      <c r="W1540" s="150"/>
      <c r="X1540" s="150"/>
      <c r="Y1540" s="150"/>
      <c r="Z1540" s="150"/>
      <c r="AA1540" s="150"/>
      <c r="AB1540" s="150"/>
      <c r="AC1540" s="150"/>
      <c r="AD1540" t="str">
        <f>IFERROR(IF(COUNTIF(C1540:L1540,"Feed Ingredient")&gt;0,INDEX(ani_diet!U:U,MATCH(M1540,ani_diet!E:E,0)),""),"")</f>
        <v/>
      </c>
      <c r="AE1540" s="129" t="str">
        <f>IF(IFERROR(IF(MATCH("Feed Ingredient", AOM[[#This Row],[L1]:[L10]],0)&gt;0, TRUE, FALSE), FALSE)=TRUE,IFERROR(VLOOKUP(M1540, ani_diet!D:D, 1, FALSE), "No Match"),FALSE)</f>
        <v>No Match</v>
      </c>
    </row>
    <row r="1541" spans="1:31" ht="14.5" x14ac:dyDescent="0.35">
      <c r="A1541" s="150"/>
      <c r="B1541" s="150" t="s">
        <v>28760</v>
      </c>
      <c r="C1541" s="150" t="s">
        <v>19447</v>
      </c>
      <c r="D1541" s="150" t="s">
        <v>19449</v>
      </c>
      <c r="E1541" s="150" t="s">
        <v>19707</v>
      </c>
      <c r="F1541" s="150" t="s">
        <v>20565</v>
      </c>
      <c r="G1541" s="150" t="s">
        <v>20566</v>
      </c>
      <c r="H1541" s="150" t="s">
        <v>22065</v>
      </c>
      <c r="I1541" s="150" t="s">
        <v>23145</v>
      </c>
      <c r="J1541" s="150" t="s">
        <v>28761</v>
      </c>
      <c r="K1541" s="150"/>
      <c r="L1541" s="150"/>
      <c r="M1541" s="150" t="str" cm="1">
        <f t="array" ref="M1541">LOOKUP(2,1/(C1541:L1541&lt;&gt;""),C1541:L1541)</f>
        <v>Commelina imberbis</v>
      </c>
      <c r="N1541" s="150"/>
      <c r="O1541" s="150"/>
      <c r="P1541" s="150"/>
      <c r="Q1541" s="150"/>
      <c r="R1541" s="150"/>
      <c r="S1541" s="150"/>
      <c r="T1541" s="150"/>
      <c r="U1541" s="150"/>
      <c r="V1541" s="150"/>
      <c r="W1541" s="150"/>
      <c r="X1541" s="150"/>
      <c r="Y1541" s="150"/>
      <c r="Z1541" s="150"/>
      <c r="AA1541" s="150"/>
      <c r="AB1541" s="150"/>
      <c r="AC1541" s="150"/>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ht="14.5" x14ac:dyDescent="0.35">
      <c r="A1542" s="150"/>
      <c r="B1542" s="150" t="s">
        <v>23174</v>
      </c>
      <c r="C1542" s="150" t="s">
        <v>19447</v>
      </c>
      <c r="D1542" s="150" t="s">
        <v>19449</v>
      </c>
      <c r="E1542" s="150" t="s">
        <v>19707</v>
      </c>
      <c r="F1542" s="150" t="s">
        <v>20565</v>
      </c>
      <c r="G1542" s="150" t="s">
        <v>20566</v>
      </c>
      <c r="H1542" s="150" t="s">
        <v>22065</v>
      </c>
      <c r="I1542" s="150" t="s">
        <v>23145</v>
      </c>
      <c r="J1542" s="150" t="s">
        <v>23175</v>
      </c>
      <c r="K1542" s="150"/>
      <c r="L1542" s="150"/>
      <c r="M1542" s="150" t="str" cm="1">
        <f t="array" ref="M1542">LOOKUP(2,1/(C1542:L1542&lt;&gt;""),C1542:L1542)</f>
        <v>Crossopterix febrifuga</v>
      </c>
      <c r="N1542" s="150"/>
      <c r="O1542" s="150"/>
      <c r="P1542" s="150"/>
      <c r="Q1542" s="150"/>
      <c r="R1542" s="150"/>
      <c r="S1542" s="150"/>
      <c r="T1542" s="150"/>
      <c r="U1542" s="150" t="s">
        <v>23175</v>
      </c>
      <c r="V1542" s="150"/>
      <c r="W1542" s="150"/>
      <c r="X1542" s="150"/>
      <c r="Y1542" s="150"/>
      <c r="Z1542" s="150"/>
      <c r="AA1542" s="150"/>
      <c r="AB1542" s="150"/>
      <c r="AC1542" s="150"/>
      <c r="AD1542" t="str">
        <f>IFERROR(IF(COUNTIF(C1542:L1542,"Feed Ingredient")&gt;0,INDEX(ani_diet!U:U,MATCH(M1542,ani_diet!E:E,0)),""),"")</f>
        <v>Crossopterix febrifuga</v>
      </c>
      <c r="AE1542" s="129" t="str">
        <f>IF(IFERROR(IF(MATCH("Feed Ingredient", AOM[[#This Row],[L1]:[L10]],0)&gt;0, TRUE, FALSE), FALSE)=TRUE,IFERROR(VLOOKUP(M1542, ani_diet!D:D, 1, FALSE), "No Match"),FALSE)</f>
        <v>Crossopterix febrifuga</v>
      </c>
    </row>
    <row r="1543" spans="1:31" ht="14.5" x14ac:dyDescent="0.35">
      <c r="A1543" s="150"/>
      <c r="B1543" s="150" t="s">
        <v>23176</v>
      </c>
      <c r="C1543" s="150" t="s">
        <v>19447</v>
      </c>
      <c r="D1543" s="150" t="s">
        <v>19449</v>
      </c>
      <c r="E1543" s="150" t="s">
        <v>19707</v>
      </c>
      <c r="F1543" s="150" t="s">
        <v>20565</v>
      </c>
      <c r="G1543" s="150" t="s">
        <v>20566</v>
      </c>
      <c r="H1543" s="150" t="s">
        <v>22065</v>
      </c>
      <c r="I1543" s="150" t="s">
        <v>23145</v>
      </c>
      <c r="J1543" s="150" t="s">
        <v>23177</v>
      </c>
      <c r="K1543" s="150"/>
      <c r="L1543" s="150"/>
      <c r="M1543" s="150" t="str" cm="1">
        <f t="array" ref="M1543">LOOKUP(2,1/(C1543:L1543&lt;&gt;""),C1543:L1543)</f>
        <v>Cyperaceae</v>
      </c>
      <c r="N1543" s="150"/>
      <c r="O1543" s="150"/>
      <c r="P1543" s="150"/>
      <c r="Q1543" s="150"/>
      <c r="R1543" s="150"/>
      <c r="S1543" s="150"/>
      <c r="T1543" s="150"/>
      <c r="U1543" s="150" t="str" cm="1">
        <f t="array" ref="U1543">LOOKUP(2,1/(K1543:T1543&lt;&gt;""),K1543:T1543)</f>
        <v>Cyperaceae</v>
      </c>
      <c r="V1543" s="150"/>
      <c r="W1543" s="150"/>
      <c r="X1543" s="150"/>
      <c r="Y1543" s="150"/>
      <c r="Z1543" s="150"/>
      <c r="AA1543" s="150"/>
      <c r="AB1543" s="150"/>
      <c r="AC1543" s="150"/>
      <c r="AD1543" t="str">
        <f>IFERROR(IF(COUNTIF(C1543:L1543,"Feed Ingredient")&gt;0,INDEX(ani_diet!U:U,MATCH(M1543,ani_diet!E:E,0)),""),"")</f>
        <v/>
      </c>
      <c r="AE1543" s="129" t="str">
        <f>IF(IFERROR(IF(MATCH("Feed Ingredient", AOM[[#This Row],[L1]:[L10]],0)&gt;0, TRUE, FALSE), FALSE)=TRUE,IFERROR(VLOOKUP(M1543, ani_diet!D:D, 1, FALSE), "No Match"),FALSE)</f>
        <v>No Match</v>
      </c>
    </row>
    <row r="1544" spans="1:31" ht="14.5" x14ac:dyDescent="0.35">
      <c r="A1544" s="150"/>
      <c r="B1544" s="150" t="s">
        <v>23178</v>
      </c>
      <c r="C1544" s="150" t="s">
        <v>19447</v>
      </c>
      <c r="D1544" s="150" t="s">
        <v>19449</v>
      </c>
      <c r="E1544" s="150" t="s">
        <v>19707</v>
      </c>
      <c r="F1544" s="150" t="s">
        <v>20565</v>
      </c>
      <c r="G1544" s="150" t="s">
        <v>20566</v>
      </c>
      <c r="H1544" s="150" t="s">
        <v>22065</v>
      </c>
      <c r="I1544" s="150" t="s">
        <v>23145</v>
      </c>
      <c r="J1544" s="150" t="s">
        <v>23179</v>
      </c>
      <c r="K1544" s="150"/>
      <c r="L1544" s="150"/>
      <c r="M1544" s="150" t="str" cm="1">
        <f t="array" ref="M1544">LOOKUP(2,1/(C1544:L1544&lt;&gt;""),C1544:L1544)</f>
        <v>Cyperus elegantulus</v>
      </c>
      <c r="N1544" s="150"/>
      <c r="O1544" s="150"/>
      <c r="P1544" s="150"/>
      <c r="Q1544" s="150"/>
      <c r="R1544" s="150"/>
      <c r="S1544" s="150"/>
      <c r="T1544" s="150"/>
      <c r="U1544" s="150" t="s">
        <v>23179</v>
      </c>
      <c r="V1544" s="150"/>
      <c r="W1544" s="150"/>
      <c r="X1544" s="150"/>
      <c r="Y1544" s="150"/>
      <c r="Z1544" s="150"/>
      <c r="AA1544" s="150"/>
      <c r="AB1544" s="150"/>
      <c r="AC1544" s="150"/>
      <c r="AD1544" t="str">
        <f>IFERROR(IF(COUNTIF(C1544:L1544,"Feed Ingredient")&gt;0,INDEX(ani_diet!U:U,MATCH(M1544,ani_diet!E:E,0)),""),"")</f>
        <v>Cyperus elegantulus</v>
      </c>
      <c r="AE1544" s="129" t="str">
        <f>IF(IFERROR(IF(MATCH("Feed Ingredient", AOM[[#This Row],[L1]:[L10]],0)&gt;0, TRUE, FALSE), FALSE)=TRUE,IFERROR(VLOOKUP(M1544, ani_diet!D:D, 1, FALSE), "No Match"),FALSE)</f>
        <v>Cyperus elegantulus</v>
      </c>
    </row>
    <row r="1545" spans="1:31" ht="14.5" x14ac:dyDescent="0.35">
      <c r="A1545" s="150"/>
      <c r="B1545" s="150" t="s">
        <v>23180</v>
      </c>
      <c r="C1545" s="150" t="s">
        <v>19447</v>
      </c>
      <c r="D1545" s="150" t="s">
        <v>19449</v>
      </c>
      <c r="E1545" s="150" t="s">
        <v>19707</v>
      </c>
      <c r="F1545" s="150" t="s">
        <v>20565</v>
      </c>
      <c r="G1545" s="150" t="s">
        <v>20566</v>
      </c>
      <c r="H1545" s="150" t="s">
        <v>22065</v>
      </c>
      <c r="I1545" s="150" t="s">
        <v>23145</v>
      </c>
      <c r="J1545" s="150" t="s">
        <v>23181</v>
      </c>
      <c r="K1545" s="150"/>
      <c r="L1545" s="150"/>
      <c r="M1545" s="150" t="str" cm="1">
        <f t="array" ref="M1545">LOOKUP(2,1/(C1545:L1545&lt;&gt;""),C1545:L1545)</f>
        <v>Cyperus rotundus</v>
      </c>
      <c r="N1545" s="150"/>
      <c r="O1545" s="150"/>
      <c r="P1545" s="150"/>
      <c r="Q1545" s="150"/>
      <c r="R1545" s="150"/>
      <c r="S1545" s="150"/>
      <c r="T1545" s="150"/>
      <c r="U1545" s="150" t="s">
        <v>23181</v>
      </c>
      <c r="V1545" s="150"/>
      <c r="W1545" s="150"/>
      <c r="X1545" s="150"/>
      <c r="Y1545" s="150"/>
      <c r="Z1545" s="150"/>
      <c r="AA1545" s="150"/>
      <c r="AB1545" s="150"/>
      <c r="AC1545" s="150"/>
      <c r="AD1545" t="str">
        <f>IFERROR(IF(COUNTIF(C1545:L1545,"Feed Ingredient")&gt;0,INDEX(ani_diet!U:U,MATCH(M1545,ani_diet!E:E,0)),""),"")</f>
        <v>Cyperus rotundus</v>
      </c>
      <c r="AE1545" s="129" t="str">
        <f>IF(IFERROR(IF(MATCH("Feed Ingredient", AOM[[#This Row],[L1]:[L10]],0)&gt;0, TRUE, FALSE), FALSE)=TRUE,IFERROR(VLOOKUP(M1545, ani_diet!D:D, 1, FALSE), "No Match"),FALSE)</f>
        <v>Cyperus rotundus</v>
      </c>
    </row>
    <row r="1546" spans="1:31" ht="14.5" x14ac:dyDescent="0.35">
      <c r="A1546" s="150"/>
      <c r="B1546" s="150" t="s">
        <v>23182</v>
      </c>
      <c r="C1546" s="150" t="s">
        <v>19447</v>
      </c>
      <c r="D1546" s="150" t="s">
        <v>19449</v>
      </c>
      <c r="E1546" s="150" t="s">
        <v>19707</v>
      </c>
      <c r="F1546" s="150" t="s">
        <v>20565</v>
      </c>
      <c r="G1546" s="150" t="s">
        <v>20566</v>
      </c>
      <c r="H1546" s="150" t="s">
        <v>22065</v>
      </c>
      <c r="I1546" s="150" t="s">
        <v>23145</v>
      </c>
      <c r="J1546" s="150" t="s">
        <v>14355</v>
      </c>
      <c r="K1546" s="150"/>
      <c r="L1546" s="150"/>
      <c r="M1546" s="150" t="str" cm="1">
        <f t="array" ref="M1546">LOOKUP(2,1/(C1546:L1546&lt;&gt;""),C1546:L1546)</f>
        <v>Eucalyptus alba</v>
      </c>
      <c r="N1546" s="150"/>
      <c r="O1546" s="150"/>
      <c r="P1546" s="150"/>
      <c r="Q1546" s="150"/>
      <c r="R1546" s="150"/>
      <c r="S1546" s="150"/>
      <c r="T1546" s="150"/>
      <c r="U1546" s="150" t="s">
        <v>14355</v>
      </c>
      <c r="V1546" s="150"/>
      <c r="W1546" s="150"/>
      <c r="X1546" s="150"/>
      <c r="Y1546" s="150"/>
      <c r="Z1546" s="150"/>
      <c r="AA1546" s="150"/>
      <c r="AB1546" s="150"/>
      <c r="AC1546" s="150"/>
      <c r="AD1546" t="str">
        <f>IFERROR(IF(COUNTIF(C1546:L1546,"Feed Ingredient")&gt;0,INDEX(ani_diet!U:U,MATCH(M1546,ani_diet!E:E,0)),""),"")</f>
        <v>Eucalyptus alba</v>
      </c>
      <c r="AE1546" s="129" t="str">
        <f>IF(IFERROR(IF(MATCH("Feed Ingredient", AOM[[#This Row],[L1]:[L10]],0)&gt;0, TRUE, FALSE), FALSE)=TRUE,IFERROR(VLOOKUP(M1546, ani_diet!D:D, 1, FALSE), "No Match"),FALSE)</f>
        <v>Eucalyptus alba</v>
      </c>
    </row>
    <row r="1547" spans="1:31" ht="14.5" x14ac:dyDescent="0.35">
      <c r="A1547" s="150"/>
      <c r="B1547" s="150" t="s">
        <v>23183</v>
      </c>
      <c r="C1547" s="150" t="s">
        <v>19447</v>
      </c>
      <c r="D1547" s="150" t="s">
        <v>19449</v>
      </c>
      <c r="E1547" s="150" t="s">
        <v>19707</v>
      </c>
      <c r="F1547" s="150" t="s">
        <v>20565</v>
      </c>
      <c r="G1547" s="150" t="s">
        <v>20566</v>
      </c>
      <c r="H1547" s="150" t="s">
        <v>22065</v>
      </c>
      <c r="I1547" s="150" t="s">
        <v>23145</v>
      </c>
      <c r="J1547" s="150" t="s">
        <v>23184</v>
      </c>
      <c r="K1547" s="150"/>
      <c r="L1547" s="150"/>
      <c r="M1547" s="150" t="str" cm="1">
        <f t="array" ref="M1547">LOOKUP(2,1/(C1547:L1547&lt;&gt;""),C1547:L1547)</f>
        <v>Euphorbia heterophylla</v>
      </c>
      <c r="N1547" s="150"/>
      <c r="O1547" s="150"/>
      <c r="P1547" s="150"/>
      <c r="Q1547" s="150"/>
      <c r="R1547" s="150"/>
      <c r="S1547" s="150"/>
      <c r="T1547" s="150"/>
      <c r="U1547" s="150" t="s">
        <v>23184</v>
      </c>
      <c r="V1547" s="150"/>
      <c r="W1547" s="150"/>
      <c r="X1547" s="150"/>
      <c r="Y1547" s="150"/>
      <c r="Z1547" s="150"/>
      <c r="AA1547" s="150"/>
      <c r="AB1547" s="150"/>
      <c r="AC1547" s="150"/>
      <c r="AD1547" t="str">
        <f>IFERROR(IF(COUNTIF(C1547:L1547,"Feed Ingredient")&gt;0,INDEX(ani_diet!U:U,MATCH(M1547,ani_diet!E:E,0)),""),"")</f>
        <v>Euphorbia heterophylla</v>
      </c>
      <c r="AE1547" s="129" t="str">
        <f>IF(IFERROR(IF(MATCH("Feed Ingredient", AOM[[#This Row],[L1]:[L10]],0)&gt;0, TRUE, FALSE), FALSE)=TRUE,IFERROR(VLOOKUP(M1547, ani_diet!D:D, 1, FALSE), "No Match"),FALSE)</f>
        <v>Euphorbia heterophylla</v>
      </c>
    </row>
    <row r="1548" spans="1:31" ht="14.5" x14ac:dyDescent="0.35">
      <c r="A1548" s="150"/>
      <c r="B1548" s="150" t="s">
        <v>23185</v>
      </c>
      <c r="C1548" s="150" t="s">
        <v>19447</v>
      </c>
      <c r="D1548" s="150" t="s">
        <v>19449</v>
      </c>
      <c r="E1548" s="150" t="s">
        <v>19707</v>
      </c>
      <c r="F1548" s="150" t="s">
        <v>20565</v>
      </c>
      <c r="G1548" s="150" t="s">
        <v>20566</v>
      </c>
      <c r="H1548" s="150" t="s">
        <v>22065</v>
      </c>
      <c r="I1548" s="150" t="s">
        <v>23145</v>
      </c>
      <c r="J1548" s="150" t="s">
        <v>23186</v>
      </c>
      <c r="K1548" s="150"/>
      <c r="L1548" s="150"/>
      <c r="M1548" s="150" t="str" cm="1">
        <f t="array" ref="M1548">LOOKUP(2,1/(C1548:L1548&lt;&gt;""),C1548:L1548)</f>
        <v>Fabaceae spp.</v>
      </c>
      <c r="N1548" s="150"/>
      <c r="O1548" s="150"/>
      <c r="P1548" s="150"/>
      <c r="Q1548" s="150"/>
      <c r="R1548" s="150"/>
      <c r="S1548" s="150"/>
      <c r="T1548" s="150"/>
      <c r="U1548" s="150" t="str" cm="1">
        <f t="array" ref="U1548">LOOKUP(2,1/(K1548:T1548&lt;&gt;""),K1548:T1548)</f>
        <v>Fabaceae spp.</v>
      </c>
      <c r="V1548" s="150"/>
      <c r="W1548" s="150"/>
      <c r="X1548" s="150"/>
      <c r="Y1548" s="150"/>
      <c r="Z1548" s="150"/>
      <c r="AA1548" s="150"/>
      <c r="AB1548" s="150"/>
      <c r="AC1548" s="150"/>
      <c r="AD1548" t="str">
        <f>IFERROR(IF(COUNTIF(C1548:L1548,"Feed Ingredient")&gt;0,INDEX(ani_diet!U:U,MATCH(M1548,ani_diet!E:E,0)),""),"")</f>
        <v>Fabaceae spp.</v>
      </c>
      <c r="AE1548" s="129" t="str">
        <f>IF(IFERROR(IF(MATCH("Feed Ingredient", AOM[[#This Row],[L1]:[L10]],0)&gt;0, TRUE, FALSE), FALSE)=TRUE,IFERROR(VLOOKUP(M1548, ani_diet!D:D, 1, FALSE), "No Match"),FALSE)</f>
        <v>Fabaceae spp.</v>
      </c>
    </row>
    <row r="1549" spans="1:31" ht="14.5" x14ac:dyDescent="0.35">
      <c r="A1549" s="150"/>
      <c r="B1549" s="150" t="s">
        <v>23187</v>
      </c>
      <c r="C1549" s="150" t="s">
        <v>19447</v>
      </c>
      <c r="D1549" s="150" t="s">
        <v>19449</v>
      </c>
      <c r="E1549" s="150" t="s">
        <v>19707</v>
      </c>
      <c r="F1549" s="150" t="s">
        <v>20565</v>
      </c>
      <c r="G1549" s="150" t="s">
        <v>20566</v>
      </c>
      <c r="H1549" s="150" t="s">
        <v>22065</v>
      </c>
      <c r="I1549" s="150" t="s">
        <v>23145</v>
      </c>
      <c r="J1549" s="150" t="s">
        <v>23188</v>
      </c>
      <c r="K1549" s="150"/>
      <c r="L1549" s="150"/>
      <c r="M1549" s="150" t="str" cm="1">
        <f t="array" ref="M1549">LOOKUP(2,1/(C1549:L1549&lt;&gt;""),C1549:L1549)</f>
        <v>Forb</v>
      </c>
      <c r="N1549" s="150"/>
      <c r="O1549" s="150"/>
      <c r="P1549" s="150"/>
      <c r="Q1549" s="150"/>
      <c r="R1549" s="150"/>
      <c r="S1549" s="150"/>
      <c r="T1549" s="150"/>
      <c r="U1549" s="150"/>
      <c r="V1549" s="150"/>
      <c r="W1549" s="150"/>
      <c r="X1549" s="150"/>
      <c r="Y1549" s="150"/>
      <c r="Z1549" s="150"/>
      <c r="AA1549" s="150"/>
      <c r="AB1549" s="150"/>
      <c r="AC1549" s="150"/>
      <c r="AD1549" t="str">
        <f>IFERROR(IF(COUNTIF(C1549:L1549,"Feed Ingredient")&gt;0,INDEX(ani_diet!U:U,MATCH(M1549,ani_diet!E:E,0)),""),"")</f>
        <v/>
      </c>
      <c r="AE1549" s="129" t="str">
        <f>IF(IFERROR(IF(MATCH("Feed Ingredient", AOM[[#This Row],[L1]:[L10]],0)&gt;0, TRUE, FALSE), FALSE)=TRUE,IFERROR(VLOOKUP(M1549, ani_diet!D:D, 1, FALSE), "No Match"),FALSE)</f>
        <v>Forb</v>
      </c>
    </row>
    <row r="1550" spans="1:31" ht="14.5" x14ac:dyDescent="0.35">
      <c r="A1550" s="150"/>
      <c r="B1550" s="150" t="s">
        <v>23189</v>
      </c>
      <c r="C1550" s="150" t="s">
        <v>19447</v>
      </c>
      <c r="D1550" s="150" t="s">
        <v>19449</v>
      </c>
      <c r="E1550" s="150" t="s">
        <v>19707</v>
      </c>
      <c r="F1550" s="150" t="s">
        <v>20565</v>
      </c>
      <c r="G1550" s="150" t="s">
        <v>20566</v>
      </c>
      <c r="H1550" s="150" t="s">
        <v>22065</v>
      </c>
      <c r="I1550" s="150" t="s">
        <v>23145</v>
      </c>
      <c r="J1550" s="150" t="s">
        <v>5193</v>
      </c>
      <c r="K1550" s="150" t="s">
        <v>23190</v>
      </c>
      <c r="L1550" s="150"/>
      <c r="M1550" s="150" t="str" cm="1">
        <f t="array" ref="M1550">LOOKUP(2,1/(C1550:L1550&lt;&gt;""),C1550:L1550)</f>
        <v>Guizotia abyssinica Seed Ground</v>
      </c>
      <c r="N1550" s="150" t="s">
        <v>23191</v>
      </c>
      <c r="O1550" s="150"/>
      <c r="P1550" s="150"/>
      <c r="Q1550" s="150"/>
      <c r="R1550" s="150"/>
      <c r="S1550" s="150"/>
      <c r="T1550" s="150"/>
      <c r="U1550" s="150" t="s">
        <v>5193</v>
      </c>
      <c r="V1550" s="150"/>
      <c r="W1550" s="150"/>
      <c r="X1550" s="150"/>
      <c r="Y1550" s="150"/>
      <c r="Z1550" s="150"/>
      <c r="AA1550" s="150"/>
      <c r="AB1550" s="150"/>
      <c r="AC1550" s="150"/>
      <c r="AD1550" t="str">
        <f>IFERROR(IF(COUNTIF(C1550:L1550,"Feed Ingredient")&gt;0,INDEX(ani_diet!U:U,MATCH(M1550,ani_diet!E:E,0)),""),"")</f>
        <v>Guizotia abyssinica Seed</v>
      </c>
      <c r="AE1550" s="129" t="str">
        <f>IF(IFERROR(IF(MATCH("Feed Ingredient", AOM[[#This Row],[L1]:[L10]],0)&gt;0, TRUE, FALSE), FALSE)=TRUE,IFERROR(VLOOKUP(M1550, ani_diet!D:D, 1, FALSE), "No Match"),FALSE)</f>
        <v>No Match</v>
      </c>
    </row>
    <row r="1551" spans="1:31" ht="14.5" x14ac:dyDescent="0.35">
      <c r="A1551" s="150"/>
      <c r="B1551" s="150" t="s">
        <v>23192</v>
      </c>
      <c r="C1551" s="150" t="s">
        <v>19447</v>
      </c>
      <c r="D1551" s="150" t="s">
        <v>19449</v>
      </c>
      <c r="E1551" s="150" t="s">
        <v>19707</v>
      </c>
      <c r="F1551" s="150" t="s">
        <v>20565</v>
      </c>
      <c r="G1551" s="150" t="s">
        <v>20566</v>
      </c>
      <c r="H1551" s="150" t="s">
        <v>22065</v>
      </c>
      <c r="I1551" s="150" t="s">
        <v>23145</v>
      </c>
      <c r="J1551" s="150" t="s">
        <v>5193</v>
      </c>
      <c r="K1551" s="150"/>
      <c r="L1551" s="150"/>
      <c r="M1551" s="150" t="str" cm="1">
        <f t="array" ref="M1551">LOOKUP(2,1/(C1551:L1551&lt;&gt;""),C1551:L1551)</f>
        <v>Guizotia abyssinica</v>
      </c>
      <c r="N1551" s="150"/>
      <c r="O1551" s="150"/>
      <c r="P1551" s="150"/>
      <c r="Q1551" s="150"/>
      <c r="R1551" s="150"/>
      <c r="S1551" s="150"/>
      <c r="T1551" s="150"/>
      <c r="U1551" s="150" t="s">
        <v>5193</v>
      </c>
      <c r="V1551" s="150"/>
      <c r="W1551" s="150"/>
      <c r="X1551" s="150"/>
      <c r="Y1551" s="150"/>
      <c r="Z1551" s="150"/>
      <c r="AA1551" s="150"/>
      <c r="AB1551" s="150"/>
      <c r="AC1551" s="150"/>
      <c r="AD1551" t="str">
        <f>IFERROR(IF(COUNTIF(C1551:L1551,"Feed Ingredient")&gt;0,INDEX(ani_diet!U:U,MATCH(M1551,ani_diet!E:E,0)),""),"")</f>
        <v/>
      </c>
      <c r="AE1551" s="129" t="str">
        <f>IF(IFERROR(IF(MATCH("Feed Ingredient", AOM[[#This Row],[L1]:[L10]],0)&gt;0, TRUE, FALSE), FALSE)=TRUE,IFERROR(VLOOKUP(M1551, ani_diet!D:D, 1, FALSE), "No Match"),FALSE)</f>
        <v>No Match</v>
      </c>
    </row>
    <row r="1552" spans="1:31" ht="14.5" x14ac:dyDescent="0.35">
      <c r="A1552" s="150"/>
      <c r="B1552" s="150" t="s">
        <v>23193</v>
      </c>
      <c r="C1552" s="150" t="s">
        <v>19447</v>
      </c>
      <c r="D1552" s="150" t="s">
        <v>19449</v>
      </c>
      <c r="E1552" s="150" t="s">
        <v>19707</v>
      </c>
      <c r="F1552" s="150" t="s">
        <v>20565</v>
      </c>
      <c r="G1552" s="150" t="s">
        <v>20566</v>
      </c>
      <c r="H1552" s="150" t="s">
        <v>22065</v>
      </c>
      <c r="I1552" s="150" t="s">
        <v>23145</v>
      </c>
      <c r="J1552" s="150" t="s">
        <v>23194</v>
      </c>
      <c r="K1552" s="150" t="s">
        <v>23195</v>
      </c>
      <c r="L1552" s="150"/>
      <c r="M1552" s="150" t="str" cm="1">
        <f t="array" ref="M1552">LOOKUP(2,1/(C1552:L1552&lt;&gt;""),C1552:L1552)</f>
        <v>Ipomea batatas Vine</v>
      </c>
      <c r="N1552" s="150"/>
      <c r="O1552" s="150"/>
      <c r="P1552" s="150"/>
      <c r="Q1552" s="150"/>
      <c r="R1552" s="150"/>
      <c r="S1552" s="150"/>
      <c r="T1552" s="150"/>
      <c r="U1552" s="150" t="s">
        <v>23194</v>
      </c>
      <c r="V1552" s="150"/>
      <c r="W1552" s="150"/>
      <c r="X1552" s="150"/>
      <c r="Y1552" s="150"/>
      <c r="Z1552" s="150"/>
      <c r="AA1552" s="150"/>
      <c r="AB1552" s="150"/>
      <c r="AC1552" s="150"/>
      <c r="AD1552" t="str">
        <f>IFERROR(IF(COUNTIF(C1552:L1552,"Feed Ingredient")&gt;0,INDEX(ani_diet!U:U,MATCH(M1552,ani_diet!E:E,0)),""),"")</f>
        <v>Ipomea batatas Vine</v>
      </c>
      <c r="AE1552" s="129" t="str">
        <f>IF(IFERROR(IF(MATCH("Feed Ingredient", AOM[[#This Row],[L1]:[L10]],0)&gt;0, TRUE, FALSE), FALSE)=TRUE,IFERROR(VLOOKUP(M1552, ani_diet!D:D, 1, FALSE), "No Match"),FALSE)</f>
        <v>Ipomea batatas Vine</v>
      </c>
    </row>
    <row r="1553" spans="1:31" ht="14.5" x14ac:dyDescent="0.35">
      <c r="A1553" s="150"/>
      <c r="B1553" s="150" t="s">
        <v>23196</v>
      </c>
      <c r="C1553" s="150" t="s">
        <v>19447</v>
      </c>
      <c r="D1553" s="150" t="s">
        <v>19449</v>
      </c>
      <c r="E1553" s="150" t="s">
        <v>19707</v>
      </c>
      <c r="F1553" s="150" t="s">
        <v>20565</v>
      </c>
      <c r="G1553" s="150" t="s">
        <v>20566</v>
      </c>
      <c r="H1553" s="150" t="s">
        <v>22065</v>
      </c>
      <c r="I1553" s="150" t="s">
        <v>23145</v>
      </c>
      <c r="J1553" s="150" t="s">
        <v>23194</v>
      </c>
      <c r="K1553" s="150"/>
      <c r="L1553" s="150"/>
      <c r="M1553" s="150" t="str" cm="1">
        <f t="array" ref="M1553">LOOKUP(2,1/(C1553:L1553&lt;&gt;""),C1553:L1553)</f>
        <v>Ipomea batatas</v>
      </c>
      <c r="N1553" s="150"/>
      <c r="O1553" s="150"/>
      <c r="P1553" s="150"/>
      <c r="Q1553" s="150"/>
      <c r="R1553" s="150"/>
      <c r="S1553" s="150"/>
      <c r="T1553" s="150"/>
      <c r="U1553" s="150" t="s">
        <v>23194</v>
      </c>
      <c r="V1553" s="150"/>
      <c r="W1553" s="150"/>
      <c r="X1553" s="150"/>
      <c r="Y1553" s="150"/>
      <c r="Z1553" s="150"/>
      <c r="AA1553" s="150"/>
      <c r="AB1553" s="150"/>
      <c r="AC1553" s="150"/>
      <c r="AD1553" t="str">
        <f>IFERROR(IF(COUNTIF(C1553:L1553,"Feed Ingredient")&gt;0,INDEX(ani_diet!U:U,MATCH(M1553,ani_diet!E:E,0)),""),"")</f>
        <v/>
      </c>
      <c r="AE1553" s="129" t="str">
        <f>IF(IFERROR(IF(MATCH("Feed Ingredient", AOM[[#This Row],[L1]:[L10]],0)&gt;0, TRUE, FALSE), FALSE)=TRUE,IFERROR(VLOOKUP(M1553, ani_diet!D:D, 1, FALSE), "No Match"),FALSE)</f>
        <v>No Match</v>
      </c>
    </row>
    <row r="1554" spans="1:31" ht="14.5" x14ac:dyDescent="0.35">
      <c r="A1554" s="150" t="s">
        <v>1485</v>
      </c>
      <c r="B1554" s="150" t="s">
        <v>23197</v>
      </c>
      <c r="C1554" s="150" t="s">
        <v>19447</v>
      </c>
      <c r="D1554" s="150" t="s">
        <v>19449</v>
      </c>
      <c r="E1554" s="150" t="s">
        <v>19707</v>
      </c>
      <c r="F1554" s="150" t="s">
        <v>20565</v>
      </c>
      <c r="G1554" s="150" t="s">
        <v>20566</v>
      </c>
      <c r="H1554" s="150" t="s">
        <v>22065</v>
      </c>
      <c r="I1554" s="150" t="s">
        <v>23145</v>
      </c>
      <c r="J1554" s="150" t="s">
        <v>23198</v>
      </c>
      <c r="K1554" s="150" t="s">
        <v>1485</v>
      </c>
      <c r="L1554" s="150"/>
      <c r="M1554" s="150" t="str" cm="1">
        <f t="array" ref="M1554">LOOKUP(2,1/(C1554:L1554&lt;&gt;""),C1554:L1554)</f>
        <v>Siam Weed Leaves Ground</v>
      </c>
      <c r="N1554" s="150" t="s">
        <v>23199</v>
      </c>
      <c r="O1554" s="150" t="s">
        <v>1485</v>
      </c>
      <c r="P1554" s="150" t="s">
        <v>1485</v>
      </c>
      <c r="Q1554" s="150" t="s">
        <v>1485</v>
      </c>
      <c r="R1554" s="150" t="s">
        <v>1485</v>
      </c>
      <c r="S1554" s="150" t="s">
        <v>1485</v>
      </c>
      <c r="T1554" s="150" t="s">
        <v>1485</v>
      </c>
      <c r="U1554" s="150" t="s">
        <v>23200</v>
      </c>
      <c r="V1554" s="150" t="s">
        <v>23201</v>
      </c>
      <c r="W1554" s="150" t="s">
        <v>1485</v>
      </c>
      <c r="X1554" s="150" t="s">
        <v>1485</v>
      </c>
      <c r="Y1554" s="150" t="s">
        <v>1485</v>
      </c>
      <c r="Z1554" s="150" t="s">
        <v>1485</v>
      </c>
      <c r="AA1554" s="150" t="s">
        <v>1485</v>
      </c>
      <c r="AB1554" s="150" t="s">
        <v>23202</v>
      </c>
      <c r="AC1554" s="150" t="s">
        <v>23203</v>
      </c>
      <c r="AD1554" t="str">
        <f>IFERROR(IF(COUNTIF(C1554:L1554,"Feed Ingredient")&gt;0,INDEX(ani_diet!U:U,MATCH(M1554,ani_diet!E:E,0)),""),"")</f>
        <v>Eupatorium odoratum Leaves</v>
      </c>
      <c r="AE1554" s="129" t="str">
        <f>IF(IFERROR(IF(MATCH("Feed Ingredient", AOM[[#This Row],[L1]:[L10]],0)&gt;0, TRUE, FALSE), FALSE)=TRUE,IFERROR(VLOOKUP(M1554, ani_diet!D:D, 1, FALSE), "No Match"),FALSE)</f>
        <v>No Match</v>
      </c>
    </row>
    <row r="1555" spans="1:31" ht="14.5" x14ac:dyDescent="0.35">
      <c r="A1555" s="150"/>
      <c r="B1555" s="150" t="s">
        <v>23204</v>
      </c>
      <c r="C1555" s="150" t="s">
        <v>19447</v>
      </c>
      <c r="D1555" s="150" t="s">
        <v>19449</v>
      </c>
      <c r="E1555" s="150" t="s">
        <v>19707</v>
      </c>
      <c r="F1555" s="150" t="s">
        <v>20565</v>
      </c>
      <c r="G1555" s="150" t="s">
        <v>20566</v>
      </c>
      <c r="H1555" s="150" t="s">
        <v>22065</v>
      </c>
      <c r="I1555" s="150" t="s">
        <v>23145</v>
      </c>
      <c r="J1555" s="150" t="s">
        <v>23205</v>
      </c>
      <c r="K1555" s="150" t="s">
        <v>23206</v>
      </c>
      <c r="L1555" s="150"/>
      <c r="M1555" s="150" t="str" cm="1">
        <f t="array" ref="M1555">LOOKUP(2,1/(C1555:L1555&lt;&gt;""),C1555:L1555)</f>
        <v>Talinium triangulare Leaves</v>
      </c>
      <c r="N1555" s="150"/>
      <c r="O1555" s="150"/>
      <c r="P1555" s="150"/>
      <c r="Q1555" s="150"/>
      <c r="R1555" s="150"/>
      <c r="S1555" s="150"/>
      <c r="T1555" s="150"/>
      <c r="U1555" s="150" t="s">
        <v>23205</v>
      </c>
      <c r="V1555" s="150"/>
      <c r="W1555" s="150"/>
      <c r="X1555" s="150"/>
      <c r="Y1555" s="150"/>
      <c r="Z1555" s="150"/>
      <c r="AA1555" s="150"/>
      <c r="AB1555" s="150"/>
      <c r="AC1555" s="150"/>
      <c r="AD1555" t="str">
        <f>IFERROR(IF(COUNTIF(C1555:L1555,"Feed Ingredient")&gt;0,INDEX(ani_diet!U:U,MATCH(M1555,ani_diet!E:E,0)),""),"")</f>
        <v>Talinium triangulare Leaves</v>
      </c>
      <c r="AE1555" s="129" t="str">
        <f>IF(IFERROR(IF(MATCH("Feed Ingredient", AOM[[#This Row],[L1]:[L10]],0)&gt;0, TRUE, FALSE), FALSE)=TRUE,IFERROR(VLOOKUP(M1555, ani_diet!D:D, 1, FALSE), "No Match"),FALSE)</f>
        <v>Talinium triangulare Leaves</v>
      </c>
    </row>
    <row r="1556" spans="1:31" ht="14.5" x14ac:dyDescent="0.35">
      <c r="A1556" s="150"/>
      <c r="B1556" s="150" t="s">
        <v>23207</v>
      </c>
      <c r="C1556" s="150" t="s">
        <v>19447</v>
      </c>
      <c r="D1556" s="150" t="s">
        <v>19449</v>
      </c>
      <c r="E1556" s="150" t="s">
        <v>19707</v>
      </c>
      <c r="F1556" s="150" t="s">
        <v>20565</v>
      </c>
      <c r="G1556" s="150" t="s">
        <v>20566</v>
      </c>
      <c r="H1556" s="150" t="s">
        <v>22065</v>
      </c>
      <c r="I1556" s="150" t="s">
        <v>23145</v>
      </c>
      <c r="J1556" s="150" t="s">
        <v>23205</v>
      </c>
      <c r="K1556" s="150"/>
      <c r="L1556" s="150"/>
      <c r="M1556" s="150" t="str" cm="1">
        <f t="array" ref="M1556">LOOKUP(2,1/(C1556:L1556&lt;&gt;""),C1556:L1556)</f>
        <v>Talinium triangulare</v>
      </c>
      <c r="N1556" s="150"/>
      <c r="O1556" s="150"/>
      <c r="P1556" s="150"/>
      <c r="Q1556" s="150"/>
      <c r="R1556" s="150"/>
      <c r="S1556" s="150"/>
      <c r="T1556" s="150"/>
      <c r="U1556" s="150" t="s">
        <v>23205</v>
      </c>
      <c r="V1556" s="150"/>
      <c r="W1556" s="150"/>
      <c r="X1556" s="150"/>
      <c r="Y1556" s="150"/>
      <c r="Z1556" s="150"/>
      <c r="AA1556" s="150"/>
      <c r="AB1556" s="150"/>
      <c r="AC1556" s="150"/>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c r="B1557" s="150" t="s">
        <v>23208</v>
      </c>
      <c r="C1557" s="150" t="s">
        <v>19447</v>
      </c>
      <c r="D1557" s="150" t="s">
        <v>19449</v>
      </c>
      <c r="E1557" s="150" t="s">
        <v>19707</v>
      </c>
      <c r="F1557" s="150" t="s">
        <v>20565</v>
      </c>
      <c r="G1557" s="150" t="s">
        <v>20566</v>
      </c>
      <c r="H1557" s="150" t="s">
        <v>22065</v>
      </c>
      <c r="I1557" s="150" t="s">
        <v>23145</v>
      </c>
      <c r="J1557" s="150" t="s">
        <v>23209</v>
      </c>
      <c r="K1557" s="150"/>
      <c r="L1557" s="150"/>
      <c r="M1557" s="150" t="str" cm="1">
        <f t="array" ref="M1557">LOOKUP(2,1/(C1557:L1557&lt;&gt;""),C1557:L1557)</f>
        <v>Tribulus terrestris</v>
      </c>
      <c r="N1557" s="150"/>
      <c r="O1557" s="150"/>
      <c r="P1557" s="150"/>
      <c r="Q1557" s="150"/>
      <c r="R1557" s="150"/>
      <c r="S1557" s="150"/>
      <c r="T1557" s="150"/>
      <c r="U1557" s="150" t="s">
        <v>23209</v>
      </c>
      <c r="V1557" s="150"/>
      <c r="W1557" s="150"/>
      <c r="X1557" s="150"/>
      <c r="Y1557" s="150"/>
      <c r="Z1557" s="150"/>
      <c r="AA1557" s="150"/>
      <c r="AB1557" s="150"/>
      <c r="AC1557" s="150"/>
      <c r="AD1557" t="str">
        <f>IFERROR(IF(COUNTIF(C1557:L1557,"Feed Ingredient")&gt;0,INDEX(ani_diet!U:U,MATCH(M1557,ani_diet!E:E,0)),""),"")</f>
        <v>Tribulus terrestris</v>
      </c>
      <c r="AE1557" s="129" t="str">
        <f>IF(IFERROR(IF(MATCH("Feed Ingredient", AOM[[#This Row],[L1]:[L10]],0)&gt;0, TRUE, FALSE), FALSE)=TRUE,IFERROR(VLOOKUP(M1557, ani_diet!D:D, 1, FALSE), "No Match"),FALSE)</f>
        <v>Tribulus terrestris</v>
      </c>
    </row>
    <row r="1558" spans="1:31" ht="14.5" x14ac:dyDescent="0.35">
      <c r="A1558" s="150"/>
      <c r="B1558" s="150" t="s">
        <v>28733</v>
      </c>
      <c r="C1558" s="150" t="s">
        <v>19447</v>
      </c>
      <c r="D1558" s="150" t="s">
        <v>19449</v>
      </c>
      <c r="E1558" s="150" t="s">
        <v>19707</v>
      </c>
      <c r="F1558" s="150" t="s">
        <v>20565</v>
      </c>
      <c r="G1558" s="150" t="s">
        <v>20566</v>
      </c>
      <c r="H1558" s="150" t="s">
        <v>22065</v>
      </c>
      <c r="I1558" s="150" t="s">
        <v>23145</v>
      </c>
      <c r="J1558" s="150" t="s">
        <v>28742</v>
      </c>
      <c r="K1558" s="150"/>
      <c r="L1558" s="150"/>
      <c r="M1558" s="150" t="str" cm="1">
        <f t="array" ref="M1558">LOOKUP(2,1/(C1558:L1558&lt;&gt;""),C1558:L1558)</f>
        <v>Ipomoea triloba</v>
      </c>
      <c r="N1558" s="150"/>
      <c r="O1558" s="150"/>
      <c r="P1558" s="150"/>
      <c r="Q1558" s="150"/>
      <c r="R1558" s="150"/>
      <c r="S1558" s="150"/>
      <c r="T1558" s="150"/>
      <c r="U1558" s="150"/>
      <c r="V1558" s="150"/>
      <c r="W1558" s="150"/>
      <c r="X1558" s="150"/>
      <c r="Y1558" s="150"/>
      <c r="Z1558" s="150"/>
      <c r="AA1558" s="150"/>
      <c r="AB1558" s="150"/>
      <c r="AC1558" s="150"/>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c r="B1559" s="150" t="s">
        <v>28734</v>
      </c>
      <c r="C1559" s="150" t="s">
        <v>19447</v>
      </c>
      <c r="D1559" s="150" t="s">
        <v>19449</v>
      </c>
      <c r="E1559" s="150" t="s">
        <v>19707</v>
      </c>
      <c r="F1559" s="150" t="s">
        <v>20565</v>
      </c>
      <c r="G1559" s="150" t="s">
        <v>20566</v>
      </c>
      <c r="H1559" s="150" t="s">
        <v>22065</v>
      </c>
      <c r="I1559" s="150" t="s">
        <v>23145</v>
      </c>
      <c r="J1559" s="150" t="s">
        <v>28743</v>
      </c>
      <c r="K1559" s="150"/>
      <c r="L1559" s="150"/>
      <c r="M1559" s="150" t="str" cm="1">
        <f t="array" ref="M1559">LOOKUP(2,1/(C1559:L1559&lt;&gt;""),C1559:L1559)</f>
        <v>Bidens diffusa</v>
      </c>
      <c r="N1559" s="150"/>
      <c r="O1559" s="150"/>
      <c r="P1559" s="150"/>
      <c r="Q1559" s="150"/>
      <c r="R1559" s="150"/>
      <c r="S1559" s="150"/>
      <c r="T1559" s="150"/>
      <c r="U1559" s="150"/>
      <c r="V1559" s="150"/>
      <c r="W1559" s="150"/>
      <c r="X1559" s="150"/>
      <c r="Y1559" s="150"/>
      <c r="Z1559" s="150"/>
      <c r="AA1559" s="150"/>
      <c r="AB1559" s="150"/>
      <c r="AC1559" s="150"/>
      <c r="AD1559" t="str">
        <f>IFERROR(IF(COUNTIF(C1559:L1559,"Feed Ingredient")&gt;0,INDEX(ani_diet!U:U,MATCH(M1559,ani_diet!E:E,0)),""),"")</f>
        <v/>
      </c>
      <c r="AE1559" s="129" t="str">
        <f>IF(IFERROR(IF(MATCH("Feed Ingredient", AOM[[#This Row],[L1]:[L10]],0)&gt;0, TRUE, FALSE), FALSE)=TRUE,IFERROR(VLOOKUP(M1559, ani_diet!D:D, 1, FALSE), "No Match"),FALSE)</f>
        <v>No Match</v>
      </c>
    </row>
    <row r="1560" spans="1:31" ht="14.5" x14ac:dyDescent="0.35">
      <c r="A1560" s="150"/>
      <c r="B1560" s="150" t="s">
        <v>28735</v>
      </c>
      <c r="C1560" s="150" t="s">
        <v>19447</v>
      </c>
      <c r="D1560" s="150" t="s">
        <v>19449</v>
      </c>
      <c r="E1560" s="150" t="s">
        <v>19707</v>
      </c>
      <c r="F1560" s="150" t="s">
        <v>20565</v>
      </c>
      <c r="G1560" s="150" t="s">
        <v>20566</v>
      </c>
      <c r="H1560" s="150" t="s">
        <v>22065</v>
      </c>
      <c r="I1560" s="150" t="s">
        <v>23145</v>
      </c>
      <c r="J1560" s="150" t="s">
        <v>28744</v>
      </c>
      <c r="K1560" s="150"/>
      <c r="L1560" s="150"/>
      <c r="M1560" s="150" t="str" cm="1">
        <f t="array" ref="M1560">LOOKUP(2,1/(C1560:L1560&lt;&gt;""),C1560:L1560)</f>
        <v>Acalypa fimbriata</v>
      </c>
      <c r="N1560" s="150"/>
      <c r="O1560" s="150"/>
      <c r="P1560" s="150"/>
      <c r="Q1560" s="150"/>
      <c r="R1560" s="150"/>
      <c r="S1560" s="150"/>
      <c r="T1560" s="150"/>
      <c r="U1560" s="150"/>
      <c r="V1560" s="150"/>
      <c r="W1560" s="150"/>
      <c r="X1560" s="150"/>
      <c r="Y1560" s="150"/>
      <c r="Z1560" s="150"/>
      <c r="AA1560" s="150"/>
      <c r="AB1560" s="150"/>
      <c r="AC1560" s="150"/>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5" x14ac:dyDescent="0.35">
      <c r="A1561" s="150"/>
      <c r="B1561" s="150" t="s">
        <v>28736</v>
      </c>
      <c r="C1561" s="150" t="s">
        <v>19447</v>
      </c>
      <c r="D1561" s="150" t="s">
        <v>19449</v>
      </c>
      <c r="E1561" s="150" t="s">
        <v>19707</v>
      </c>
      <c r="F1561" s="150" t="s">
        <v>20565</v>
      </c>
      <c r="G1561" s="150" t="s">
        <v>20566</v>
      </c>
      <c r="H1561" s="150" t="s">
        <v>22065</v>
      </c>
      <c r="I1561" s="150" t="s">
        <v>23145</v>
      </c>
      <c r="J1561" s="150" t="s">
        <v>28745</v>
      </c>
      <c r="K1561" s="150"/>
      <c r="L1561" s="150"/>
      <c r="M1561" s="150" t="str" cm="1">
        <f t="array" ref="M1561">LOOKUP(2,1/(C1561:L1561&lt;&gt;""),C1561:L1561)</f>
        <v>Aspilia africana</v>
      </c>
      <c r="N1561" s="150"/>
      <c r="O1561" s="150"/>
      <c r="P1561" s="150"/>
      <c r="Q1561" s="150"/>
      <c r="R1561" s="150"/>
      <c r="S1561" s="150"/>
      <c r="T1561" s="150"/>
      <c r="U1561" s="150"/>
      <c r="V1561" s="150"/>
      <c r="W1561" s="150"/>
      <c r="X1561" s="150"/>
      <c r="Y1561" s="150"/>
      <c r="Z1561" s="150"/>
      <c r="AA1561" s="150"/>
      <c r="AB1561" s="150"/>
      <c r="AC1561" s="150"/>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c r="B1562" s="150" t="s">
        <v>28737</v>
      </c>
      <c r="C1562" s="150" t="s">
        <v>19447</v>
      </c>
      <c r="D1562" s="150" t="s">
        <v>19449</v>
      </c>
      <c r="E1562" s="150" t="s">
        <v>19707</v>
      </c>
      <c r="F1562" s="150" t="s">
        <v>20565</v>
      </c>
      <c r="G1562" s="150" t="s">
        <v>20566</v>
      </c>
      <c r="H1562" s="150" t="s">
        <v>22065</v>
      </c>
      <c r="I1562" s="150" t="s">
        <v>23145</v>
      </c>
      <c r="J1562" s="150" t="s">
        <v>28746</v>
      </c>
      <c r="K1562" s="150"/>
      <c r="L1562" s="150"/>
      <c r="M1562" s="150" t="str" cm="1">
        <f t="array" ref="M1562">LOOKUP(2,1/(C1562:L1562&lt;&gt;""),C1562:L1562)</f>
        <v>Sida cordifolia</v>
      </c>
      <c r="N1562" s="150"/>
      <c r="O1562" s="150"/>
      <c r="P1562" s="150"/>
      <c r="Q1562" s="150"/>
      <c r="R1562" s="150"/>
      <c r="S1562" s="150"/>
      <c r="T1562" s="150"/>
      <c r="U1562" s="150"/>
      <c r="V1562" s="150"/>
      <c r="W1562" s="150"/>
      <c r="X1562" s="150"/>
      <c r="Y1562" s="150"/>
      <c r="Z1562" s="150"/>
      <c r="AA1562" s="150"/>
      <c r="AB1562" s="150"/>
      <c r="AC1562" s="150"/>
      <c r="AD1562" t="str">
        <f>IFERROR(IF(COUNTIF(C1562:L1562,"Feed Ingredient")&gt;0,INDEX(ani_diet!U:U,MATCH(M1562,ani_diet!E:E,0)),""),"")</f>
        <v/>
      </c>
      <c r="AE1562" s="129" t="str">
        <f>IF(IFERROR(IF(MATCH("Feed Ingredient", AOM[[#This Row],[L1]:[L10]],0)&gt;0, TRUE, FALSE), FALSE)=TRUE,IFERROR(VLOOKUP(M1562, ani_diet!D:D, 1, FALSE), "No Match"),FALSE)</f>
        <v>No Match</v>
      </c>
    </row>
    <row r="1563" spans="1:31" ht="14.5" x14ac:dyDescent="0.35">
      <c r="A1563" s="150"/>
      <c r="B1563" s="150" t="s">
        <v>28739</v>
      </c>
      <c r="C1563" s="150" t="s">
        <v>19447</v>
      </c>
      <c r="D1563" s="150" t="s">
        <v>19449</v>
      </c>
      <c r="E1563" s="150" t="s">
        <v>19707</v>
      </c>
      <c r="F1563" s="150" t="s">
        <v>20565</v>
      </c>
      <c r="G1563" s="150" t="s">
        <v>20566</v>
      </c>
      <c r="H1563" s="150" t="s">
        <v>22065</v>
      </c>
      <c r="I1563" s="150" t="s">
        <v>23145</v>
      </c>
      <c r="J1563" s="150" t="s">
        <v>28748</v>
      </c>
      <c r="K1563" s="150"/>
      <c r="L1563" s="150"/>
      <c r="M1563" s="150" t="str" cm="1">
        <f t="array" ref="M1563">LOOKUP(2,1/(C1563:L1563&lt;&gt;""),C1563:L1563)</f>
        <v>Sida acuta</v>
      </c>
      <c r="N1563" s="150"/>
      <c r="O1563" s="150"/>
      <c r="P1563" s="150"/>
      <c r="Q1563" s="150"/>
      <c r="R1563" s="150"/>
      <c r="S1563" s="150"/>
      <c r="T1563" s="150"/>
      <c r="U1563" s="150"/>
      <c r="V1563" s="150"/>
      <c r="W1563" s="150"/>
      <c r="X1563" s="150"/>
      <c r="Y1563" s="150"/>
      <c r="Z1563" s="150"/>
      <c r="AA1563" s="150"/>
      <c r="AB1563" s="150"/>
      <c r="AC1563" s="150"/>
      <c r="AD1563" t="str">
        <f>IFERROR(IF(COUNTIF(C1563:L1563,"Feed Ingredient")&gt;0,INDEX(ani_diet!U:U,MATCH(M1563,ani_diet!E:E,0)),""),"")</f>
        <v/>
      </c>
      <c r="AE1563" s="129" t="str">
        <f>IF(IFERROR(IF(MATCH("Feed Ingredient", AOM[[#This Row],[L1]:[L10]],0)&gt;0, TRUE, FALSE), FALSE)=TRUE,IFERROR(VLOOKUP(M1563, ani_diet!D:D, 1, FALSE), "No Match"),FALSE)</f>
        <v>No Match</v>
      </c>
    </row>
    <row r="1564" spans="1:31" ht="14.5" x14ac:dyDescent="0.35">
      <c r="A1564" s="150"/>
      <c r="B1564" s="150" t="s">
        <v>28740</v>
      </c>
      <c r="C1564" s="150" t="s">
        <v>19447</v>
      </c>
      <c r="D1564" s="150" t="s">
        <v>19449</v>
      </c>
      <c r="E1564" s="150" t="s">
        <v>19707</v>
      </c>
      <c r="F1564" s="150" t="s">
        <v>20565</v>
      </c>
      <c r="G1564" s="150" t="s">
        <v>20566</v>
      </c>
      <c r="H1564" s="150" t="s">
        <v>22065</v>
      </c>
      <c r="I1564" s="150" t="s">
        <v>23145</v>
      </c>
      <c r="J1564" s="150" t="s">
        <v>28749</v>
      </c>
      <c r="K1564" s="150"/>
      <c r="L1564" s="150"/>
      <c r="M1564" s="150" t="str" cm="1">
        <f t="array" ref="M1564">LOOKUP(2,1/(C1564:L1564&lt;&gt;""),C1564:L1564)</f>
        <v>Phyllanthus amarus</v>
      </c>
      <c r="N1564" s="150"/>
      <c r="O1564" s="150"/>
      <c r="P1564" s="150"/>
      <c r="Q1564" s="150"/>
      <c r="R1564" s="150"/>
      <c r="S1564" s="150"/>
      <c r="T1564" s="150"/>
      <c r="U1564" s="150"/>
      <c r="V1564" s="150"/>
      <c r="W1564" s="150"/>
      <c r="X1564" s="150"/>
      <c r="Y1564" s="150"/>
      <c r="Z1564" s="150"/>
      <c r="AA1564" s="150"/>
      <c r="AB1564" s="150"/>
      <c r="AC1564" s="150"/>
      <c r="AD1564" t="str">
        <f>IFERROR(IF(COUNTIF(C1564:L1564,"Feed Ingredient")&gt;0,INDEX(ani_diet!U:U,MATCH(M1564,ani_diet!E:E,0)),""),"")</f>
        <v/>
      </c>
      <c r="AE1564" s="129" t="str">
        <f>IF(IFERROR(IF(MATCH("Feed Ingredient", AOM[[#This Row],[L1]:[L10]],0)&gt;0, TRUE, FALSE), FALSE)=TRUE,IFERROR(VLOOKUP(M1564, ani_diet!D:D, 1, FALSE), "No Match"),FALSE)</f>
        <v>No Match</v>
      </c>
    </row>
    <row r="1565" spans="1:31" ht="14.5" x14ac:dyDescent="0.35">
      <c r="A1565" s="150" t="s">
        <v>1485</v>
      </c>
      <c r="B1565" s="150" t="s">
        <v>23210</v>
      </c>
      <c r="C1565" s="150" t="s">
        <v>19447</v>
      </c>
      <c r="D1565" s="150" t="s">
        <v>19449</v>
      </c>
      <c r="E1565" s="150" t="s">
        <v>19707</v>
      </c>
      <c r="F1565" s="150" t="s">
        <v>20565</v>
      </c>
      <c r="G1565" s="150" t="s">
        <v>20566</v>
      </c>
      <c r="H1565" s="150" t="s">
        <v>23211</v>
      </c>
      <c r="I1565" s="150" t="s">
        <v>1485</v>
      </c>
      <c r="J1565" s="150" t="s">
        <v>1485</v>
      </c>
      <c r="K1565" s="150" t="s">
        <v>1485</v>
      </c>
      <c r="L1565" s="150"/>
      <c r="M1565" s="150" t="str" cm="1">
        <f t="array" ref="M1565">LOOKUP(2,1/(C1565:L1565&lt;&gt;""),C1565:L1565)</f>
        <v>Herb or Extract</v>
      </c>
      <c r="N1565" s="150" t="s">
        <v>1485</v>
      </c>
      <c r="O1565" s="150" t="s">
        <v>1485</v>
      </c>
      <c r="P1565" s="150" t="s">
        <v>1485</v>
      </c>
      <c r="Q1565" s="150" t="s">
        <v>1485</v>
      </c>
      <c r="R1565" s="150" t="s">
        <v>1485</v>
      </c>
      <c r="S1565" s="150"/>
      <c r="T1565" s="150" t="s">
        <v>1485</v>
      </c>
      <c r="U1565" s="150"/>
      <c r="V1565" s="150" t="s">
        <v>1485</v>
      </c>
      <c r="W1565" s="150" t="s">
        <v>1485</v>
      </c>
      <c r="X1565" s="150" t="s">
        <v>1407</v>
      </c>
      <c r="Y1565" s="150" t="s">
        <v>33</v>
      </c>
      <c r="Z1565" s="150" t="s">
        <v>1485</v>
      </c>
      <c r="AA1565" s="150" t="s">
        <v>1485</v>
      </c>
      <c r="AB1565" s="150"/>
      <c r="AC1565" s="150" t="s">
        <v>1485</v>
      </c>
      <c r="AD1565" t="str">
        <f>IFERROR(IF(COUNTIF(C1565:L1565,"Feed Ingredient")&gt;0,INDEX(ani_diet!U:U,MATCH(M1565,ani_diet!E:E,0)),""),"")</f>
        <v/>
      </c>
      <c r="AE1565" s="129" t="str">
        <f>IF(IFERROR(IF(MATCH("Feed Ingredient", AOM[[#This Row],[L1]:[L10]],0)&gt;0, TRUE, FALSE), FALSE)=TRUE,IFERROR(VLOOKUP(M1565, ani_diet!D:D, 1, FALSE), "No Match"),FALSE)</f>
        <v>No Match</v>
      </c>
    </row>
    <row r="1566" spans="1:31" ht="14.5" x14ac:dyDescent="0.35">
      <c r="A1566" s="150" t="s">
        <v>1485</v>
      </c>
      <c r="B1566" s="150" t="s">
        <v>23212</v>
      </c>
      <c r="C1566" s="150" t="s">
        <v>19447</v>
      </c>
      <c r="D1566" s="150" t="s">
        <v>19449</v>
      </c>
      <c r="E1566" s="150" t="s">
        <v>19707</v>
      </c>
      <c r="F1566" s="150" t="s">
        <v>20565</v>
      </c>
      <c r="G1566" s="150" t="s">
        <v>20566</v>
      </c>
      <c r="H1566" s="150" t="s">
        <v>23213</v>
      </c>
      <c r="I1566" s="150" t="s">
        <v>1485</v>
      </c>
      <c r="J1566" s="150" t="s">
        <v>1485</v>
      </c>
      <c r="K1566" s="150" t="s">
        <v>1485</v>
      </c>
      <c r="L1566" s="150"/>
      <c r="M1566" s="150" t="str" cm="1">
        <f t="array" ref="M1566">LOOKUP(2,1/(C1566:L1566&lt;&gt;""),C1566:L1566)</f>
        <v>Organic Acid</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No Match</v>
      </c>
    </row>
    <row r="1567" spans="1:31" ht="14.5" x14ac:dyDescent="0.35">
      <c r="A1567" s="150" t="s">
        <v>1485</v>
      </c>
      <c r="B1567" s="150" t="s">
        <v>23214</v>
      </c>
      <c r="C1567" s="150" t="s">
        <v>19447</v>
      </c>
      <c r="D1567" s="150" t="s">
        <v>19449</v>
      </c>
      <c r="E1567" s="150" t="s">
        <v>19707</v>
      </c>
      <c r="F1567" s="150" t="s">
        <v>20565</v>
      </c>
      <c r="G1567" s="150" t="s">
        <v>20566</v>
      </c>
      <c r="H1567" s="150" t="s">
        <v>23215</v>
      </c>
      <c r="I1567" s="150" t="s">
        <v>1485</v>
      </c>
      <c r="J1567" s="150" t="s">
        <v>1485</v>
      </c>
      <c r="K1567" s="150" t="s">
        <v>1485</v>
      </c>
      <c r="L1567" s="150"/>
      <c r="M1567" s="150" t="str" cm="1">
        <f t="array" ref="M1567">LOOKUP(2,1/(C1567:L1567&lt;&gt;""),C1567:L1567)</f>
        <v>Other Ingredients</v>
      </c>
      <c r="N1567" s="150" t="s">
        <v>1485</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ht="14.5" x14ac:dyDescent="0.35">
      <c r="A1568" s="150" t="s">
        <v>1485</v>
      </c>
      <c r="B1568" s="150" t="s">
        <v>23216</v>
      </c>
      <c r="C1568" s="150" t="s">
        <v>19447</v>
      </c>
      <c r="D1568" s="150" t="s">
        <v>19449</v>
      </c>
      <c r="E1568" s="150" t="s">
        <v>19707</v>
      </c>
      <c r="F1568" s="150" t="s">
        <v>20565</v>
      </c>
      <c r="G1568" s="150" t="s">
        <v>20566</v>
      </c>
      <c r="H1568" s="150" t="s">
        <v>23215</v>
      </c>
      <c r="I1568" s="150" t="s">
        <v>23217</v>
      </c>
      <c r="J1568" s="150" t="s">
        <v>1485</v>
      </c>
      <c r="K1568" s="150" t="s">
        <v>1485</v>
      </c>
      <c r="L1568" s="150"/>
      <c r="M1568" s="150" t="str" cm="1">
        <f t="array" ref="M1568">LOOKUP(2,1/(C1568:L1568&lt;&gt;""),C1568:L1568)</f>
        <v>Antitoxins</v>
      </c>
      <c r="N1568" s="150"/>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23217</v>
      </c>
      <c r="AD1568" t="str">
        <f>IFERROR(IF(COUNTIF(C1568:L1568,"Feed Ingredient")&gt;0,INDEX(ani_diet!U:U,MATCH(M1568,ani_diet!E:E,0)),""),"")</f>
        <v/>
      </c>
      <c r="AE1568" s="129" t="str">
        <f>IF(IFERROR(IF(MATCH("Feed Ingredient", AOM[[#This Row],[L1]:[L10]],0)&gt;0, TRUE, FALSE), FALSE)=TRUE,IFERROR(VLOOKUP(M1568, ani_diet!D:D, 1, FALSE), "No Match"),FALSE)</f>
        <v>Antitoxins</v>
      </c>
    </row>
    <row r="1569" spans="1:31" ht="14.5" x14ac:dyDescent="0.35">
      <c r="A1569" s="150" t="s">
        <v>1485</v>
      </c>
      <c r="B1569" s="150" t="s">
        <v>23218</v>
      </c>
      <c r="C1569" s="150" t="s">
        <v>19447</v>
      </c>
      <c r="D1569" s="150" t="s">
        <v>19449</v>
      </c>
      <c r="E1569" s="150" t="s">
        <v>19707</v>
      </c>
      <c r="F1569" s="150" t="s">
        <v>20565</v>
      </c>
      <c r="G1569" s="150" t="s">
        <v>20566</v>
      </c>
      <c r="H1569" s="150" t="s">
        <v>23215</v>
      </c>
      <c r="I1569" s="150" t="s">
        <v>23219</v>
      </c>
      <c r="J1569" s="150" t="s">
        <v>1485</v>
      </c>
      <c r="K1569" s="150"/>
      <c r="L1569" s="150"/>
      <c r="M1569" s="150" t="str" cm="1">
        <f t="array" ref="M1569">LOOKUP(2,1/(C1569:L1569&lt;&gt;""),C1569:L1569)</f>
        <v>Bicarbonate of Soda</v>
      </c>
      <c r="N1569" s="150" t="s">
        <v>23220</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Bicarbonate of Soda</v>
      </c>
    </row>
    <row r="1570" spans="1:31" ht="14.5" x14ac:dyDescent="0.35">
      <c r="A1570" s="150" t="s">
        <v>1485</v>
      </c>
      <c r="B1570" s="150" t="s">
        <v>23221</v>
      </c>
      <c r="C1570" s="150" t="s">
        <v>19447</v>
      </c>
      <c r="D1570" s="150" t="s">
        <v>19449</v>
      </c>
      <c r="E1570" s="150" t="s">
        <v>19707</v>
      </c>
      <c r="F1570" s="150" t="s">
        <v>20565</v>
      </c>
      <c r="G1570" s="150" t="s">
        <v>20566</v>
      </c>
      <c r="H1570" s="150" t="s">
        <v>23215</v>
      </c>
      <c r="I1570" s="150" t="s">
        <v>8508</v>
      </c>
      <c r="J1570" s="150" t="s">
        <v>1485</v>
      </c>
      <c r="K1570" s="150" t="s">
        <v>1485</v>
      </c>
      <c r="L1570" s="150"/>
      <c r="M1570" s="150" t="str" cm="1">
        <f t="array" ref="M1570">LOOKUP(2,1/(C1570:L1570&lt;&gt;""),C1570:L1570)</f>
        <v>Binder</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Binder</v>
      </c>
    </row>
    <row r="1571" spans="1:31" ht="14.5" x14ac:dyDescent="0.35">
      <c r="A1571" s="150" t="s">
        <v>1485</v>
      </c>
      <c r="B1571" s="150" t="s">
        <v>23222</v>
      </c>
      <c r="C1571" s="150" t="s">
        <v>19447</v>
      </c>
      <c r="D1571" s="150" t="s">
        <v>19449</v>
      </c>
      <c r="E1571" s="150" t="s">
        <v>19707</v>
      </c>
      <c r="F1571" s="150" t="s">
        <v>20565</v>
      </c>
      <c r="G1571" s="150" t="s">
        <v>20566</v>
      </c>
      <c r="H1571" s="150" t="s">
        <v>23215</v>
      </c>
      <c r="I1571" s="150" t="s">
        <v>8508</v>
      </c>
      <c r="J1571" s="150" t="s">
        <v>23223</v>
      </c>
      <c r="K1571" s="150" t="s">
        <v>1485</v>
      </c>
      <c r="L1571" s="150"/>
      <c r="M1571" s="150" t="str" cm="1">
        <f t="array" ref="M1571">LOOKUP(2,1/(C1571:L1571&lt;&gt;""),C1571:L1571)</f>
        <v xml:space="preserve">Bentonite </v>
      </c>
      <c r="N1571" s="150" t="s">
        <v>1485</v>
      </c>
      <c r="O1571" s="150" t="s">
        <v>1485</v>
      </c>
      <c r="P1571" s="150" t="s">
        <v>1485</v>
      </c>
      <c r="Q1571" s="150" t="s">
        <v>1485</v>
      </c>
      <c r="R1571" s="150" t="s">
        <v>1485</v>
      </c>
      <c r="S1571" s="150"/>
      <c r="T1571" s="150" t="s">
        <v>1485</v>
      </c>
      <c r="U1571" s="150"/>
      <c r="V1571" s="150" t="s">
        <v>1485</v>
      </c>
      <c r="W1571" s="150" t="s">
        <v>1485</v>
      </c>
      <c r="X1571" s="150" t="s">
        <v>1485</v>
      </c>
      <c r="Y1571" s="150" t="s">
        <v>1485</v>
      </c>
      <c r="Z1571" s="150" t="s">
        <v>1485</v>
      </c>
      <c r="AA1571" s="150" t="s">
        <v>1485</v>
      </c>
      <c r="AB1571" s="150"/>
      <c r="AC1571" s="150" t="s">
        <v>23224</v>
      </c>
      <c r="AD1571" t="str">
        <f>IFERROR(IF(COUNTIF(C1571:L1571,"Feed Ingredient")&gt;0,INDEX(ani_diet!U:U,MATCH(M1571,ani_diet!E:E,0)),""),"")</f>
        <v/>
      </c>
      <c r="AE1571" s="129" t="str">
        <f>IF(IFERROR(IF(MATCH("Feed Ingredient", AOM[[#This Row],[L1]:[L10]],0)&gt;0, TRUE, FALSE), FALSE)=TRUE,IFERROR(VLOOKUP(M1571, ani_diet!D:D, 1, FALSE), "No Match"),FALSE)</f>
        <v xml:space="preserve">Bentonite </v>
      </c>
    </row>
    <row r="1572" spans="1:31" ht="14.5" x14ac:dyDescent="0.35">
      <c r="A1572" s="150"/>
      <c r="B1572" s="150" t="s">
        <v>23225</v>
      </c>
      <c r="C1572" s="150" t="s">
        <v>19447</v>
      </c>
      <c r="D1572" s="150" t="s">
        <v>19449</v>
      </c>
      <c r="E1572" s="150" t="s">
        <v>19707</v>
      </c>
      <c r="F1572" s="150" t="s">
        <v>20565</v>
      </c>
      <c r="G1572" s="150" t="s">
        <v>20566</v>
      </c>
      <c r="H1572" s="150" t="s">
        <v>23215</v>
      </c>
      <c r="I1572" s="150" t="s">
        <v>8508</v>
      </c>
      <c r="J1572" s="150" t="s">
        <v>23226</v>
      </c>
      <c r="K1572" s="150"/>
      <c r="L1572" s="150"/>
      <c r="M1572" s="150" t="str" cm="1">
        <f t="array" ref="M1572">LOOKUP(2,1/(C1572:L1572&lt;&gt;""),C1572:L1572)</f>
        <v>Cassava Binder</v>
      </c>
      <c r="N1572" s="150"/>
      <c r="O1572" s="150"/>
      <c r="P1572" s="150"/>
      <c r="Q1572" s="150"/>
      <c r="R1572" s="150"/>
      <c r="S1572" s="150"/>
      <c r="T1572" s="150"/>
      <c r="U1572" s="150" t="s">
        <v>5501</v>
      </c>
      <c r="V1572" s="150"/>
      <c r="W1572" s="150"/>
      <c r="X1572" s="150"/>
      <c r="Y1572" s="150"/>
      <c r="Z1572" s="150"/>
      <c r="AA1572" s="150"/>
      <c r="AB1572" s="150"/>
      <c r="AC1572" s="150"/>
      <c r="AD1572" t="str">
        <f>IFERROR(IF(COUNTIF(C1572:L1572,"Feed Ingredient")&gt;0,INDEX(ani_diet!U:U,MATCH(M1572,ani_diet!E:E,0)),""),"")</f>
        <v>Manihot esculenta Binder</v>
      </c>
      <c r="AE1572" s="129" t="str">
        <f>IF(IFERROR(IF(MATCH("Feed Ingredient", AOM[[#This Row],[L1]:[L10]],0)&gt;0, TRUE, FALSE), FALSE)=TRUE,IFERROR(VLOOKUP(M1572, ani_diet!D:D, 1, FALSE), "No Match"),FALSE)</f>
        <v>Cassava Binder</v>
      </c>
    </row>
    <row r="1573" spans="1:31" ht="14.5" x14ac:dyDescent="0.35">
      <c r="A1573" s="150" t="s">
        <v>1485</v>
      </c>
      <c r="B1573" s="150" t="s">
        <v>23227</v>
      </c>
      <c r="C1573" s="150" t="s">
        <v>19447</v>
      </c>
      <c r="D1573" s="150" t="s">
        <v>19449</v>
      </c>
      <c r="E1573" s="150" t="s">
        <v>19707</v>
      </c>
      <c r="F1573" s="150" t="s">
        <v>20565</v>
      </c>
      <c r="G1573" s="150" t="s">
        <v>20566</v>
      </c>
      <c r="H1573" s="150" t="s">
        <v>23215</v>
      </c>
      <c r="I1573" s="150" t="s">
        <v>8508</v>
      </c>
      <c r="J1573" s="150" t="s">
        <v>23224</v>
      </c>
      <c r="K1573" s="150" t="s">
        <v>1485</v>
      </c>
      <c r="L1573" s="150"/>
      <c r="M1573" s="150" t="str" cm="1">
        <f t="array" ref="M1573">LOOKUP(2,1/(C1573:L1573&lt;&gt;""),C1573:L1573)</f>
        <v>Carboxymethyl Cellulose</v>
      </c>
      <c r="N1573" s="150" t="s">
        <v>1485</v>
      </c>
      <c r="O1573" s="150" t="s">
        <v>1485</v>
      </c>
      <c r="P1573" s="150" t="s">
        <v>1485</v>
      </c>
      <c r="Q1573" s="150" t="s">
        <v>1485</v>
      </c>
      <c r="R1573" s="150" t="s">
        <v>1485</v>
      </c>
      <c r="S1573" s="150"/>
      <c r="T1573" s="150" t="s">
        <v>1485</v>
      </c>
      <c r="U1573" s="150" t="s">
        <v>23228</v>
      </c>
      <c r="V1573" s="150" t="s">
        <v>1485</v>
      </c>
      <c r="W1573" s="150" t="s">
        <v>1485</v>
      </c>
      <c r="X1573" s="150" t="s">
        <v>1485</v>
      </c>
      <c r="Y1573" s="150" t="s">
        <v>1485</v>
      </c>
      <c r="Z1573" s="150" t="s">
        <v>1485</v>
      </c>
      <c r="AA1573" s="150" t="s">
        <v>1485</v>
      </c>
      <c r="AB1573" s="150"/>
      <c r="AC1573" s="150" t="s">
        <v>23224</v>
      </c>
      <c r="AD1573" t="str">
        <f>IFERROR(IF(COUNTIF(C1573:L1573,"Feed Ingredient")&gt;0,INDEX(ani_diet!U:U,MATCH(M1573,ani_diet!E:E,0)),""),"")</f>
        <v>sodium carboxymethyl cellulose</v>
      </c>
      <c r="AE1573" s="129" t="str">
        <f>IF(IFERROR(IF(MATCH("Feed Ingredient", AOM[[#This Row],[L1]:[L10]],0)&gt;0, TRUE, FALSE), FALSE)=TRUE,IFERROR(VLOOKUP(M1573, ani_diet!D:D, 1, FALSE), "No Match"),FALSE)</f>
        <v>Carboxymethyl Cellulose</v>
      </c>
    </row>
    <row r="1574" spans="1:31" ht="14.5" x14ac:dyDescent="0.35">
      <c r="A1574" s="150"/>
      <c r="B1574" s="150" t="s">
        <v>23229</v>
      </c>
      <c r="C1574" s="150" t="s">
        <v>19447</v>
      </c>
      <c r="D1574" s="150" t="s">
        <v>19449</v>
      </c>
      <c r="E1574" s="150" t="s">
        <v>19707</v>
      </c>
      <c r="F1574" s="150" t="s">
        <v>20565</v>
      </c>
      <c r="G1574" s="150" t="s">
        <v>20566</v>
      </c>
      <c r="H1574" s="150" t="s">
        <v>23215</v>
      </c>
      <c r="I1574" s="150" t="s">
        <v>8508</v>
      </c>
      <c r="J1574" s="150" t="s">
        <v>23224</v>
      </c>
      <c r="K1574" s="150" t="s">
        <v>23230</v>
      </c>
      <c r="L1574" s="150"/>
      <c r="M1574" s="150" t="str" cm="1">
        <f t="array" ref="M1574">LOOKUP(2,1/(C1574:L1574&lt;&gt;""),C1574:L1574)</f>
        <v>Carboxymethyl Cellulose Dried Ground Heated</v>
      </c>
      <c r="N1574" s="150" t="s">
        <v>23231</v>
      </c>
      <c r="O1574" s="150"/>
      <c r="P1574" s="150"/>
      <c r="Q1574" s="150"/>
      <c r="R1574" s="150"/>
      <c r="S1574" s="150"/>
      <c r="T1574" s="150"/>
      <c r="U1574" s="150"/>
      <c r="V1574" s="150"/>
      <c r="W1574" s="150"/>
      <c r="X1574" s="150"/>
      <c r="Y1574" s="150"/>
      <c r="Z1574" s="150"/>
      <c r="AA1574" s="150"/>
      <c r="AB1574" s="150"/>
      <c r="AC1574" s="150"/>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5" x14ac:dyDescent="0.35">
      <c r="A1575" s="150" t="s">
        <v>1485</v>
      </c>
      <c r="B1575" s="150" t="s">
        <v>23232</v>
      </c>
      <c r="C1575" s="150" t="s">
        <v>19447</v>
      </c>
      <c r="D1575" s="150" t="s">
        <v>19449</v>
      </c>
      <c r="E1575" s="150" t="s">
        <v>19707</v>
      </c>
      <c r="F1575" s="150" t="s">
        <v>20565</v>
      </c>
      <c r="G1575" s="150" t="s">
        <v>20566</v>
      </c>
      <c r="H1575" s="150" t="s">
        <v>23215</v>
      </c>
      <c r="I1575" s="150" t="s">
        <v>8508</v>
      </c>
      <c r="J1575" s="150" t="s">
        <v>23233</v>
      </c>
      <c r="K1575" s="150" t="s">
        <v>1485</v>
      </c>
      <c r="L1575" s="150"/>
      <c r="M1575" s="150" t="str" cm="1">
        <f t="array" ref="M1575">LOOKUP(2,1/(C1575:L1575&lt;&gt;""),C1575:L1575)</f>
        <v>Cellulose</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23224</v>
      </c>
      <c r="AD1575" t="str">
        <f>IFERROR(IF(COUNTIF(C1575:L1575,"Feed Ingredient")&gt;0,INDEX(ani_diet!U:U,MATCH(M1575,ani_diet!E:E,0)),""),"")</f>
        <v/>
      </c>
      <c r="AE1575" s="129" t="str">
        <f>IF(IFERROR(IF(MATCH("Feed Ingredient", AOM[[#This Row],[L1]:[L10]],0)&gt;0, TRUE, FALSE), FALSE)=TRUE,IFERROR(VLOOKUP(M1575, ani_diet!D:D, 1, FALSE), "No Match"),FALSE)</f>
        <v>Cellulose</v>
      </c>
    </row>
    <row r="1576" spans="1:31" ht="14.5" x14ac:dyDescent="0.35">
      <c r="A1576" s="150" t="s">
        <v>1485</v>
      </c>
      <c r="B1576" s="150" t="s">
        <v>23234</v>
      </c>
      <c r="C1576" s="150" t="s">
        <v>19447</v>
      </c>
      <c r="D1576" s="150" t="s">
        <v>19449</v>
      </c>
      <c r="E1576" s="150" t="s">
        <v>19707</v>
      </c>
      <c r="F1576" s="150" t="s">
        <v>20565</v>
      </c>
      <c r="G1576" s="150" t="s">
        <v>20566</v>
      </c>
      <c r="H1576" s="150" t="s">
        <v>23215</v>
      </c>
      <c r="I1576" s="150" t="s">
        <v>8508</v>
      </c>
      <c r="J1576" s="150" t="s">
        <v>23233</v>
      </c>
      <c r="K1576" s="150" t="s">
        <v>23235</v>
      </c>
      <c r="L1576" s="150"/>
      <c r="M1576" s="150" t="str" cm="1">
        <f t="array" ref="M1576">LOOKUP(2,1/(C1576:L1576&lt;&gt;""),C1576:L1576)</f>
        <v>Cellulose Ground</v>
      </c>
      <c r="N1576" s="150" t="s">
        <v>23236</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23224</v>
      </c>
      <c r="AD1576" t="str">
        <f>IFERROR(IF(COUNTIF(C1576:L1576,"Feed Ingredient")&gt;0,INDEX(ani_diet!U:U,MATCH(M1576,ani_diet!E:E,0)),""),"")</f>
        <v/>
      </c>
      <c r="AE1576" s="129" t="str">
        <f>IF(IFERROR(IF(MATCH("Feed Ingredient", AOM[[#This Row],[L1]:[L10]],0)&gt;0, TRUE, FALSE), FALSE)=TRUE,IFERROR(VLOOKUP(M1576, ani_diet!D:D, 1, FALSE), "No Match"),FALSE)</f>
        <v>No Match</v>
      </c>
    </row>
    <row r="1577" spans="1:31" ht="14.5" x14ac:dyDescent="0.35">
      <c r="A1577" s="150" t="s">
        <v>1485</v>
      </c>
      <c r="B1577" s="150" t="s">
        <v>23237</v>
      </c>
      <c r="C1577" s="150" t="s">
        <v>19447</v>
      </c>
      <c r="D1577" s="150" t="s">
        <v>19449</v>
      </c>
      <c r="E1577" s="150" t="s">
        <v>19707</v>
      </c>
      <c r="F1577" s="150" t="s">
        <v>20565</v>
      </c>
      <c r="G1577" s="150" t="s">
        <v>20566</v>
      </c>
      <c r="H1577" s="150" t="s">
        <v>23215</v>
      </c>
      <c r="I1577" s="150" t="s">
        <v>8508</v>
      </c>
      <c r="J1577" s="150" t="s">
        <v>23233</v>
      </c>
      <c r="K1577" s="150" t="s">
        <v>23238</v>
      </c>
      <c r="L1577" s="150"/>
      <c r="M1577" s="150" t="str" cm="1">
        <f t="array" ref="M1577">LOOKUP(2,1/(C1577:L1577&lt;&gt;""),C1577:L1577)</f>
        <v>Cellulose Dried Ground Heated</v>
      </c>
      <c r="N1577" s="150" t="s">
        <v>23239</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23224</v>
      </c>
      <c r="AD1577" t="str">
        <f>IFERROR(IF(COUNTIF(C1577:L1577,"Feed Ingredient")&gt;0,INDEX(ani_diet!U:U,MATCH(M1577,ani_diet!E:E,0)),""),"")</f>
        <v/>
      </c>
      <c r="AE1577" s="129" t="str">
        <f>IF(IFERROR(IF(MATCH("Feed Ingredient", AOM[[#This Row],[L1]:[L10]],0)&gt;0, TRUE, FALSE), FALSE)=TRUE,IFERROR(VLOOKUP(M1577, ani_diet!D:D, 1, FALSE), "No Match"),FALSE)</f>
        <v>No Match</v>
      </c>
    </row>
    <row r="1578" spans="1:31" ht="14.5" x14ac:dyDescent="0.35">
      <c r="A1578" s="150" t="s">
        <v>1485</v>
      </c>
      <c r="B1578" s="150" t="s">
        <v>23240</v>
      </c>
      <c r="C1578" s="150" t="s">
        <v>19447</v>
      </c>
      <c r="D1578" s="150" t="s">
        <v>19449</v>
      </c>
      <c r="E1578" s="150" t="s">
        <v>19707</v>
      </c>
      <c r="F1578" s="150" t="s">
        <v>20565</v>
      </c>
      <c r="G1578" s="150" t="s">
        <v>20566</v>
      </c>
      <c r="H1578" s="150" t="s">
        <v>23215</v>
      </c>
      <c r="I1578" s="150" t="s">
        <v>8508</v>
      </c>
      <c r="J1578" s="150" t="s">
        <v>23241</v>
      </c>
      <c r="K1578" s="150" t="s">
        <v>1485</v>
      </c>
      <c r="L1578" s="150"/>
      <c r="M1578" s="150" t="str" cm="1">
        <f t="array" ref="M1578">LOOKUP(2,1/(C1578:L1578&lt;&gt;""),C1578:L1578)</f>
        <v>Cement</v>
      </c>
      <c r="N1578" s="150" t="s">
        <v>1485</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23241</v>
      </c>
      <c r="AD1578" t="str">
        <f>IFERROR(IF(COUNTIF(C1578:L1578,"Feed Ingredient")&gt;0,INDEX(ani_diet!U:U,MATCH(M1578,ani_diet!E:E,0)),""),"")</f>
        <v/>
      </c>
      <c r="AE1578" s="129" t="str">
        <f>IF(IFERROR(IF(MATCH("Feed Ingredient", AOM[[#This Row],[L1]:[L10]],0)&gt;0, TRUE, FALSE), FALSE)=TRUE,IFERROR(VLOOKUP(M1578, ani_diet!D:D, 1, FALSE), "No Match"),FALSE)</f>
        <v>Cement</v>
      </c>
    </row>
    <row r="1579" spans="1:31" ht="14.5" x14ac:dyDescent="0.35">
      <c r="A1579" s="150" t="s">
        <v>1485</v>
      </c>
      <c r="B1579" s="150" t="s">
        <v>23242</v>
      </c>
      <c r="C1579" s="150" t="s">
        <v>19447</v>
      </c>
      <c r="D1579" s="150" t="s">
        <v>19449</v>
      </c>
      <c r="E1579" s="150" t="s">
        <v>19707</v>
      </c>
      <c r="F1579" s="150" t="s">
        <v>20565</v>
      </c>
      <c r="G1579" s="150" t="s">
        <v>20566</v>
      </c>
      <c r="H1579" s="150" t="s">
        <v>23215</v>
      </c>
      <c r="I1579" s="150" t="s">
        <v>8508</v>
      </c>
      <c r="J1579" s="150" t="s">
        <v>23243</v>
      </c>
      <c r="K1579" s="150" t="s">
        <v>1485</v>
      </c>
      <c r="L1579" s="150"/>
      <c r="M1579" s="150" t="str" cm="1">
        <f t="array" ref="M1579">LOOKUP(2,1/(C1579:L1579&lt;&gt;""),C1579:L1579)</f>
        <v>ChemBind</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23241</v>
      </c>
      <c r="AD1579" t="str">
        <f>IFERROR(IF(COUNTIF(C1579:L1579,"Feed Ingredient")&gt;0,INDEX(ani_diet!U:U,MATCH(M1579,ani_diet!E:E,0)),""),"")</f>
        <v/>
      </c>
      <c r="AE1579" s="129" t="str">
        <f>IF(IFERROR(IF(MATCH("Feed Ingredient", AOM[[#This Row],[L1]:[L10]],0)&gt;0, TRUE, FALSE), FALSE)=TRUE,IFERROR(VLOOKUP(M1579, ani_diet!D:D, 1, FALSE), "No Match"),FALSE)</f>
        <v>ChemBind</v>
      </c>
    </row>
    <row r="1580" spans="1:31" ht="14.5" x14ac:dyDescent="0.35">
      <c r="A1580" s="150" t="s">
        <v>1485</v>
      </c>
      <c r="B1580" s="150" t="s">
        <v>23244</v>
      </c>
      <c r="C1580" s="150" t="s">
        <v>19447</v>
      </c>
      <c r="D1580" s="150" t="s">
        <v>19449</v>
      </c>
      <c r="E1580" s="150" t="s">
        <v>19707</v>
      </c>
      <c r="F1580" s="150" t="s">
        <v>20565</v>
      </c>
      <c r="G1580" s="150" t="s">
        <v>20566</v>
      </c>
      <c r="H1580" s="150" t="s">
        <v>23215</v>
      </c>
      <c r="I1580" s="150" t="s">
        <v>8508</v>
      </c>
      <c r="J1580" s="150" t="s">
        <v>23245</v>
      </c>
      <c r="K1580" s="150" t="s">
        <v>1485</v>
      </c>
      <c r="L1580" s="150"/>
      <c r="M1580" s="150" t="str" cm="1">
        <f t="array" ref="M1580">LOOKUP(2,1/(C1580:L1580&lt;&gt;""),C1580:L1580)</f>
        <v>Gelatin</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c r="AD1580" t="str">
        <f>IFERROR(IF(COUNTIF(C1580:L1580,"Feed Ingredient")&gt;0,INDEX(ani_diet!U:U,MATCH(M1580,ani_diet!E:E,0)),""),"")</f>
        <v/>
      </c>
      <c r="AE1580" s="129" t="str">
        <f>IF(IFERROR(IF(MATCH("Feed Ingredient", AOM[[#This Row],[L1]:[L10]],0)&gt;0, TRUE, FALSE), FALSE)=TRUE,IFERROR(VLOOKUP(M1580, ani_diet!D:D, 1, FALSE), "No Match"),FALSE)</f>
        <v>Gelatin</v>
      </c>
    </row>
    <row r="1581" spans="1:31" ht="14.5" x14ac:dyDescent="0.35">
      <c r="A1581" s="150" t="s">
        <v>1485</v>
      </c>
      <c r="B1581" s="150" t="s">
        <v>23246</v>
      </c>
      <c r="C1581" s="150" t="s">
        <v>19447</v>
      </c>
      <c r="D1581" s="150" t="s">
        <v>19449</v>
      </c>
      <c r="E1581" s="150" t="s">
        <v>19707</v>
      </c>
      <c r="F1581" s="150" t="s">
        <v>20565</v>
      </c>
      <c r="G1581" s="150" t="s">
        <v>20566</v>
      </c>
      <c r="H1581" s="150" t="s">
        <v>23215</v>
      </c>
      <c r="I1581" s="150" t="s">
        <v>8508</v>
      </c>
      <c r="J1581" s="150" t="s">
        <v>23247</v>
      </c>
      <c r="K1581" s="150" t="s">
        <v>1485</v>
      </c>
      <c r="L1581" s="150"/>
      <c r="M1581" s="150" t="str" cm="1">
        <f t="array" ref="M1581">LOOKUP(2,1/(C1581:L1581&lt;&gt;""),C1581:L1581)</f>
        <v>Lignobond</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Lignobond</v>
      </c>
    </row>
    <row r="1582" spans="1:31" ht="14.5" x14ac:dyDescent="0.35">
      <c r="A1582" s="150" t="s">
        <v>1485</v>
      </c>
      <c r="B1582" s="150" t="s">
        <v>23248</v>
      </c>
      <c r="C1582" s="150" t="s">
        <v>19447</v>
      </c>
      <c r="D1582" s="150" t="s">
        <v>19449</v>
      </c>
      <c r="E1582" s="150" t="s">
        <v>19707</v>
      </c>
      <c r="F1582" s="150" t="s">
        <v>20565</v>
      </c>
      <c r="G1582" s="150" t="s">
        <v>20566</v>
      </c>
      <c r="H1582" s="150" t="s">
        <v>23215</v>
      </c>
      <c r="I1582" s="150" t="s">
        <v>8508</v>
      </c>
      <c r="J1582" s="150" t="s">
        <v>23249</v>
      </c>
      <c r="K1582" s="150" t="s">
        <v>1485</v>
      </c>
      <c r="L1582" s="150"/>
      <c r="M1582" s="150" t="str" cm="1">
        <f t="array" ref="M1582">LOOKUP(2,1/(C1582:L1582&lt;&gt;""),C1582:L1582)</f>
        <v>Polyethylene</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1485</v>
      </c>
      <c r="AD1582" t="str">
        <f>IFERROR(IF(COUNTIF(C1582:L1582,"Feed Ingredient")&gt;0,INDEX(ani_diet!U:U,MATCH(M1582,ani_diet!E:E,0)),""),"")</f>
        <v/>
      </c>
      <c r="AE1582" s="129" t="str">
        <f>IF(IFERROR(IF(MATCH("Feed Ingredient", AOM[[#This Row],[L1]:[L10]],0)&gt;0, TRUE, FALSE), FALSE)=TRUE,IFERROR(VLOOKUP(M1582, ani_diet!D:D, 1, FALSE), "No Match"),FALSE)</f>
        <v>Polyethylene</v>
      </c>
    </row>
    <row r="1583" spans="1:31" ht="14.5" x14ac:dyDescent="0.35">
      <c r="A1583" s="150" t="s">
        <v>1485</v>
      </c>
      <c r="B1583" s="150" t="s">
        <v>23250</v>
      </c>
      <c r="C1583" s="150" t="s">
        <v>19447</v>
      </c>
      <c r="D1583" s="150" t="s">
        <v>19449</v>
      </c>
      <c r="E1583" s="150" t="s">
        <v>19707</v>
      </c>
      <c r="F1583" s="150" t="s">
        <v>20565</v>
      </c>
      <c r="G1583" s="150" t="s">
        <v>20566</v>
      </c>
      <c r="H1583" s="150" t="s">
        <v>23215</v>
      </c>
      <c r="I1583" s="150" t="s">
        <v>8508</v>
      </c>
      <c r="J1583" s="150" t="s">
        <v>23251</v>
      </c>
      <c r="K1583" s="150" t="s">
        <v>1485</v>
      </c>
      <c r="L1583" s="150"/>
      <c r="M1583" s="150" t="str" cm="1">
        <f t="array" ref="M1583">LOOKUP(2,1/(C1583:L1583&lt;&gt;""),C1583:L1583)</f>
        <v xml:space="preserve">Polyethylene glycol </v>
      </c>
      <c r="N1583" s="150" t="s">
        <v>1485</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1485</v>
      </c>
      <c r="AD1583" t="str">
        <f>IFERROR(IF(COUNTIF(C1583:L1583,"Feed Ingredient")&gt;0,INDEX(ani_diet!U:U,MATCH(M1583,ani_diet!E:E,0)),""),"")</f>
        <v/>
      </c>
      <c r="AE1583" s="129" t="str">
        <f>IF(IFERROR(IF(MATCH("Feed Ingredient", AOM[[#This Row],[L1]:[L10]],0)&gt;0, TRUE, FALSE), FALSE)=TRUE,IFERROR(VLOOKUP(M1583, ani_diet!D:D, 1, FALSE), "No Match"),FALSE)</f>
        <v xml:space="preserve">Polyethylene glycol </v>
      </c>
    </row>
    <row r="1584" spans="1:31" ht="14.5" x14ac:dyDescent="0.35">
      <c r="A1584" s="150" t="s">
        <v>1485</v>
      </c>
      <c r="B1584" s="150" t="s">
        <v>23252</v>
      </c>
      <c r="C1584" s="150" t="s">
        <v>19447</v>
      </c>
      <c r="D1584" s="150" t="s">
        <v>19449</v>
      </c>
      <c r="E1584" s="150" t="s">
        <v>19707</v>
      </c>
      <c r="F1584" s="150" t="s">
        <v>20565</v>
      </c>
      <c r="G1584" s="150" t="s">
        <v>20566</v>
      </c>
      <c r="H1584" s="150" t="s">
        <v>23215</v>
      </c>
      <c r="I1584" s="150" t="s">
        <v>8508</v>
      </c>
      <c r="J1584" s="150" t="s">
        <v>23253</v>
      </c>
      <c r="K1584" s="150" t="s">
        <v>1485</v>
      </c>
      <c r="L1584" s="150"/>
      <c r="M1584" s="150" t="str" cm="1">
        <f t="array" ref="M1584">LOOKUP(2,1/(C1584:L1584&lt;&gt;""),C1584:L1584)</f>
        <v>Trimethyl Cellulose</v>
      </c>
      <c r="N1584" s="150" t="s">
        <v>1485</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23224</v>
      </c>
      <c r="AD1584" t="str">
        <f>IFERROR(IF(COUNTIF(C1584:L1584,"Feed Ingredient")&gt;0,INDEX(ani_diet!U:U,MATCH(M1584,ani_diet!E:E,0)),""),"")</f>
        <v/>
      </c>
      <c r="AE1584" s="129" t="str">
        <f>IF(IFERROR(IF(MATCH("Feed Ingredient", AOM[[#This Row],[L1]:[L10]],0)&gt;0, TRUE, FALSE), FALSE)=TRUE,IFERROR(VLOOKUP(M1584, ani_diet!D:D, 1, FALSE), "No Match"),FALSE)</f>
        <v>Trimethyl Cellulose</v>
      </c>
    </row>
    <row r="1585" spans="1:31" ht="14.5" x14ac:dyDescent="0.35">
      <c r="A1585" s="150" t="s">
        <v>1485</v>
      </c>
      <c r="B1585" s="150" t="s">
        <v>23254</v>
      </c>
      <c r="C1585" s="150" t="s">
        <v>19447</v>
      </c>
      <c r="D1585" s="150" t="s">
        <v>19449</v>
      </c>
      <c r="E1585" s="150" t="s">
        <v>19707</v>
      </c>
      <c r="F1585" s="150" t="s">
        <v>20565</v>
      </c>
      <c r="G1585" s="150" t="s">
        <v>20566</v>
      </c>
      <c r="H1585" s="150" t="s">
        <v>23215</v>
      </c>
      <c r="I1585" s="150" t="s">
        <v>23255</v>
      </c>
      <c r="J1585" s="150" t="s">
        <v>1485</v>
      </c>
      <c r="K1585" s="150" t="s">
        <v>1485</v>
      </c>
      <c r="L1585" s="150"/>
      <c r="M1585" s="150" t="str" cm="1">
        <f t="array" ref="M1585">LOOKUP(2,1/(C1585:L1585&lt;&gt;""),C1585:L1585)</f>
        <v>Digestibility Marker</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1485</v>
      </c>
      <c r="AD1585" t="str">
        <f>IFERROR(IF(COUNTIF(C1585:L1585,"Feed Ingredient")&gt;0,INDEX(ani_diet!U:U,MATCH(M1585,ani_diet!E:E,0)),""),"")</f>
        <v/>
      </c>
      <c r="AE1585" s="129" t="str">
        <f>IF(IFERROR(IF(MATCH("Feed Ingredient", AOM[[#This Row],[L1]:[L10]],0)&gt;0, TRUE, FALSE), FALSE)=TRUE,IFERROR(VLOOKUP(M1585, ani_diet!D:D, 1, FALSE), "No Match"),FALSE)</f>
        <v>No Match</v>
      </c>
    </row>
    <row r="1586" spans="1:31" ht="14.5" x14ac:dyDescent="0.35">
      <c r="A1586" s="150" t="s">
        <v>1485</v>
      </c>
      <c r="B1586" s="150" t="s">
        <v>23256</v>
      </c>
      <c r="C1586" s="150" t="s">
        <v>19447</v>
      </c>
      <c r="D1586" s="150" t="s">
        <v>19449</v>
      </c>
      <c r="E1586" s="150" t="s">
        <v>19707</v>
      </c>
      <c r="F1586" s="150" t="s">
        <v>20565</v>
      </c>
      <c r="G1586" s="150" t="s">
        <v>20566</v>
      </c>
      <c r="H1586" s="150" t="s">
        <v>23215</v>
      </c>
      <c r="I1586" s="150" t="s">
        <v>23255</v>
      </c>
      <c r="J1586" s="150" t="s">
        <v>23257</v>
      </c>
      <c r="K1586" s="150" t="s">
        <v>1485</v>
      </c>
      <c r="L1586" s="150"/>
      <c r="M1586" s="150" t="str" cm="1">
        <f t="array" ref="M1586">LOOKUP(2,1/(C1586:L1586&lt;&gt;""),C1586:L1586)</f>
        <v>Chromium Oxide</v>
      </c>
      <c r="N1586" s="150" t="s">
        <v>23258</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23257</v>
      </c>
      <c r="AD1586" t="str">
        <f>IFERROR(IF(COUNTIF(C1586:L1586,"Feed Ingredient")&gt;0,INDEX(ani_diet!U:U,MATCH(M1586,ani_diet!E:E,0)),""),"")</f>
        <v/>
      </c>
      <c r="AE1586" s="129" t="str">
        <f>IF(IFERROR(IF(MATCH("Feed Ingredient", AOM[[#This Row],[L1]:[L10]],0)&gt;0, TRUE, FALSE), FALSE)=TRUE,IFERROR(VLOOKUP(M1586, ani_diet!D:D, 1, FALSE), "No Match"),FALSE)</f>
        <v>Chromium Oxide</v>
      </c>
    </row>
    <row r="1587" spans="1:31" ht="14.5" x14ac:dyDescent="0.35">
      <c r="A1587" s="150" t="s">
        <v>1485</v>
      </c>
      <c r="B1587" s="150" t="s">
        <v>23259</v>
      </c>
      <c r="C1587" s="150" t="s">
        <v>19447</v>
      </c>
      <c r="D1587" s="150" t="s">
        <v>19449</v>
      </c>
      <c r="E1587" s="150" t="s">
        <v>19707</v>
      </c>
      <c r="F1587" s="150" t="s">
        <v>20565</v>
      </c>
      <c r="G1587" s="150" t="s">
        <v>20566</v>
      </c>
      <c r="H1587" s="150" t="s">
        <v>23215</v>
      </c>
      <c r="I1587" s="150" t="s">
        <v>23255</v>
      </c>
      <c r="J1587" s="150" t="s">
        <v>23257</v>
      </c>
      <c r="K1587" s="150" t="s">
        <v>23260</v>
      </c>
      <c r="L1587" s="150"/>
      <c r="M1587" s="150" t="str" cm="1">
        <f t="array" ref="M1587">LOOKUP(2,1/(C1587:L1587&lt;&gt;""),C1587:L1587)</f>
        <v>Chromium Oxide Ground</v>
      </c>
      <c r="N1587" s="150" t="s">
        <v>23261</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23257</v>
      </c>
      <c r="AD1587" t="str">
        <f>IFERROR(IF(COUNTIF(C1587:L1587,"Feed Ingredient")&gt;0,INDEX(ani_diet!U:U,MATCH(M1587,ani_diet!E:E,0)),""),"")</f>
        <v/>
      </c>
      <c r="AE1587" s="129" t="str">
        <f>IF(IFERROR(IF(MATCH("Feed Ingredient", AOM[[#This Row],[L1]:[L10]],0)&gt;0, TRUE, FALSE), FALSE)=TRUE,IFERROR(VLOOKUP(M1587, ani_diet!D:D, 1, FALSE), "No Match"),FALSE)</f>
        <v>No Match</v>
      </c>
    </row>
    <row r="1588" spans="1:31" ht="14.5" x14ac:dyDescent="0.35">
      <c r="A1588" s="150" t="s">
        <v>1485</v>
      </c>
      <c r="B1588" s="150" t="s">
        <v>23262</v>
      </c>
      <c r="C1588" s="150" t="s">
        <v>19447</v>
      </c>
      <c r="D1588" s="150" t="s">
        <v>19449</v>
      </c>
      <c r="E1588" s="150" t="s">
        <v>19707</v>
      </c>
      <c r="F1588" s="150" t="s">
        <v>20565</v>
      </c>
      <c r="G1588" s="150" t="s">
        <v>20566</v>
      </c>
      <c r="H1588" s="150" t="s">
        <v>23215</v>
      </c>
      <c r="I1588" s="150" t="s">
        <v>23263</v>
      </c>
      <c r="J1588" s="150" t="s">
        <v>1485</v>
      </c>
      <c r="K1588" s="150" t="s">
        <v>1485</v>
      </c>
      <c r="L1588" s="150"/>
      <c r="M1588" s="150" t="str" cm="1">
        <f t="array" ref="M1588">LOOKUP(2,1/(C1588:L1588&lt;&gt;""),C1588:L1588)</f>
        <v>Free Gossypol</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23264</v>
      </c>
      <c r="AD1588" t="str">
        <f>IFERROR(IF(COUNTIF(C1588:L1588,"Feed Ingredient")&gt;0,INDEX(ani_diet!U:U,MATCH(M1588,ani_diet!E:E,0)),""),"")</f>
        <v/>
      </c>
      <c r="AE1588" s="129" t="str">
        <f>IF(IFERROR(IF(MATCH("Feed Ingredient", AOM[[#This Row],[L1]:[L10]],0)&gt;0, TRUE, FALSE), FALSE)=TRUE,IFERROR(VLOOKUP(M1588, ani_diet!D:D, 1, FALSE), "No Match"),FALSE)</f>
        <v>Free Gossypol</v>
      </c>
    </row>
    <row r="1589" spans="1:31" ht="14.5" x14ac:dyDescent="0.35">
      <c r="A1589" s="150" t="s">
        <v>1485</v>
      </c>
      <c r="B1589" s="150" t="s">
        <v>23265</v>
      </c>
      <c r="C1589" s="150" t="s">
        <v>19447</v>
      </c>
      <c r="D1589" s="150" t="s">
        <v>19449</v>
      </c>
      <c r="E1589" s="150" t="s">
        <v>19707</v>
      </c>
      <c r="F1589" s="150" t="s">
        <v>20565</v>
      </c>
      <c r="G1589" s="150" t="s">
        <v>20566</v>
      </c>
      <c r="H1589" s="150" t="s">
        <v>23215</v>
      </c>
      <c r="I1589" s="150" t="s">
        <v>23266</v>
      </c>
      <c r="J1589" s="150" t="s">
        <v>1485</v>
      </c>
      <c r="K1589" s="150" t="s">
        <v>1485</v>
      </c>
      <c r="L1589" s="150"/>
      <c r="M1589" s="150" t="str" cm="1">
        <f t="array" ref="M1589">LOOKUP(2,1/(C1589:L1589&lt;&gt;""),C1589:L1589)</f>
        <v>Glycerol</v>
      </c>
      <c r="N1589" s="150" t="s">
        <v>23267</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23264</v>
      </c>
      <c r="AD1589" t="str">
        <f>IFERROR(IF(COUNTIF(C1589:L1589,"Feed Ingredient")&gt;0,INDEX(ani_diet!U:U,MATCH(M1589,ani_diet!E:E,0)),""),"")</f>
        <v/>
      </c>
      <c r="AE1589" s="129" t="str">
        <f>IF(IFERROR(IF(MATCH("Feed Ingredient", AOM[[#This Row],[L1]:[L10]],0)&gt;0, TRUE, FALSE), FALSE)=TRUE,IFERROR(VLOOKUP(M1589, ani_diet!D:D, 1, FALSE), "No Match"),FALSE)</f>
        <v>Glycerol</v>
      </c>
    </row>
    <row r="1590" spans="1:31" ht="14.5" x14ac:dyDescent="0.35">
      <c r="A1590" s="150" t="s">
        <v>1485</v>
      </c>
      <c r="B1590" s="150" t="s">
        <v>23268</v>
      </c>
      <c r="C1590" s="150" t="s">
        <v>19447</v>
      </c>
      <c r="D1590" s="150" t="s">
        <v>19449</v>
      </c>
      <c r="E1590" s="150" t="s">
        <v>19707</v>
      </c>
      <c r="F1590" s="150" t="s">
        <v>20565</v>
      </c>
      <c r="G1590" s="150" t="s">
        <v>20566</v>
      </c>
      <c r="H1590" s="150" t="s">
        <v>23215</v>
      </c>
      <c r="I1590" s="150" t="s">
        <v>23264</v>
      </c>
      <c r="J1590" s="150" t="s">
        <v>1485</v>
      </c>
      <c r="K1590" s="150" t="s">
        <v>1485</v>
      </c>
      <c r="L1590" s="150"/>
      <c r="M1590" s="150" t="str" cm="1">
        <f t="array" ref="M1590">LOOKUP(2,1/(C1590:L1590&lt;&gt;""),C1590:L1590)</f>
        <v>Lecithin</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23264</v>
      </c>
      <c r="AD1590" t="str">
        <f>IFERROR(IF(COUNTIF(C1590:L1590,"Feed Ingredient")&gt;0,INDEX(ani_diet!U:U,MATCH(M1590,ani_diet!E:E,0)),""),"")</f>
        <v/>
      </c>
      <c r="AE1590" s="129" t="str">
        <f>IF(IFERROR(IF(MATCH("Feed Ingredient", AOM[[#This Row],[L1]:[L10]],0)&gt;0, TRUE, FALSE), FALSE)=TRUE,IFERROR(VLOOKUP(M1590, ani_diet!D:D, 1, FALSE), "No Match"),FALSE)</f>
        <v>Lecithin</v>
      </c>
    </row>
    <row r="1591" spans="1:31" ht="14.5" x14ac:dyDescent="0.35">
      <c r="A1591" s="150" t="s">
        <v>1485</v>
      </c>
      <c r="B1591" s="150" t="s">
        <v>23269</v>
      </c>
      <c r="C1591" s="150" t="s">
        <v>19447</v>
      </c>
      <c r="D1591" s="150" t="s">
        <v>19449</v>
      </c>
      <c r="E1591" s="150" t="s">
        <v>19707</v>
      </c>
      <c r="F1591" s="150" t="s">
        <v>20565</v>
      </c>
      <c r="G1591" s="150" t="s">
        <v>20566</v>
      </c>
      <c r="H1591" s="150" t="s">
        <v>23215</v>
      </c>
      <c r="I1591" s="150" t="s">
        <v>23270</v>
      </c>
      <c r="J1591" s="150" t="s">
        <v>23271</v>
      </c>
      <c r="K1591" s="150"/>
      <c r="L1591" s="150"/>
      <c r="M1591" s="150" t="str" cm="1">
        <f t="array" ref="M1591">LOOKUP(2,1/(C1591:L1591&lt;&gt;""),C1591:L1591)</f>
        <v>Salt</v>
      </c>
      <c r="N1591" s="150" t="s">
        <v>23272</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23273</v>
      </c>
      <c r="AD1591" t="str">
        <f>IFERROR(IF(COUNTIF(C1591:L1591,"Feed Ingredient")&gt;0,INDEX(ani_diet!U:U,MATCH(M1591,ani_diet!E:E,0)),""),"")</f>
        <v/>
      </c>
      <c r="AE1591" s="129" t="str">
        <f>IF(IFERROR(IF(MATCH("Feed Ingredient", AOM[[#This Row],[L1]:[L10]],0)&gt;0, TRUE, FALSE), FALSE)=TRUE,IFERROR(VLOOKUP(M1591, ani_diet!D:D, 1, FALSE), "No Match"),FALSE)</f>
        <v>Salt</v>
      </c>
    </row>
    <row r="1592" spans="1:31" ht="14.5" x14ac:dyDescent="0.35">
      <c r="A1592" s="150"/>
      <c r="B1592" s="150" t="s">
        <v>28773</v>
      </c>
      <c r="C1592" s="150" t="s">
        <v>19447</v>
      </c>
      <c r="D1592" s="150" t="s">
        <v>19449</v>
      </c>
      <c r="E1592" s="150" t="s">
        <v>19707</v>
      </c>
      <c r="F1592" s="150" t="s">
        <v>20565</v>
      </c>
      <c r="G1592" s="150" t="s">
        <v>20566</v>
      </c>
      <c r="H1592" s="150" t="s">
        <v>23215</v>
      </c>
      <c r="I1592" s="150" t="s">
        <v>23270</v>
      </c>
      <c r="J1592" s="150" t="s">
        <v>28772</v>
      </c>
      <c r="K1592" s="150"/>
      <c r="L1592" s="150"/>
      <c r="M1592" s="150" t="str" cm="1">
        <f t="array" ref="M1592">LOOKUP(2,1/(C1592:L1592&lt;&gt;""),C1592:L1592)</f>
        <v xml:space="preserve">Phosphate Salt Lick </v>
      </c>
      <c r="N1592" s="150"/>
      <c r="O1592" s="150"/>
      <c r="P1592" s="150"/>
      <c r="Q1592" s="150"/>
      <c r="R1592" s="150"/>
      <c r="S1592" s="150"/>
      <c r="T1592" s="150"/>
      <c r="U1592" s="150"/>
      <c r="V1592" s="150"/>
      <c r="W1592" s="150"/>
      <c r="X1592" s="150"/>
      <c r="Y1592" s="150"/>
      <c r="Z1592" s="150"/>
      <c r="AA1592" s="150"/>
      <c r="AB1592" s="150"/>
      <c r="AC1592" s="150"/>
      <c r="AD1592" t="str">
        <f>IFERROR(IF(COUNTIF(C1592:L1592,"Feed Ingredient")&gt;0,INDEX(ani_diet!U:U,MATCH(M1592,ani_diet!E:E,0)),""),"")</f>
        <v/>
      </c>
      <c r="AE1592" s="129" t="str">
        <f>IF(IFERROR(IF(MATCH("Feed Ingredient", AOM[[#This Row],[L1]:[L10]],0)&gt;0, TRUE, FALSE), FALSE)=TRUE,IFERROR(VLOOKUP(M1592, ani_diet!D:D, 1, FALSE), "No Match"),FALSE)</f>
        <v>No Match</v>
      </c>
    </row>
    <row r="1593" spans="1:31" ht="14.5" x14ac:dyDescent="0.35">
      <c r="A1593" s="150" t="s">
        <v>1485</v>
      </c>
      <c r="B1593" s="150" t="s">
        <v>23274</v>
      </c>
      <c r="C1593" s="150" t="s">
        <v>19447</v>
      </c>
      <c r="D1593" s="150" t="s">
        <v>19449</v>
      </c>
      <c r="E1593" s="150" t="s">
        <v>19707</v>
      </c>
      <c r="F1593" s="150" t="s">
        <v>20565</v>
      </c>
      <c r="G1593" s="150" t="s">
        <v>20566</v>
      </c>
      <c r="H1593" s="150" t="s">
        <v>23215</v>
      </c>
      <c r="I1593" s="150" t="s">
        <v>23275</v>
      </c>
      <c r="J1593" s="150" t="s">
        <v>1485</v>
      </c>
      <c r="K1593" s="150" t="s">
        <v>1485</v>
      </c>
      <c r="L1593" s="150"/>
      <c r="M1593" s="150" t="str" cm="1">
        <f t="array" ref="M1593">LOOKUP(2,1/(C1593:L1593&lt;&gt;""),C1593:L1593)</f>
        <v>Molasses &amp; Urea Block</v>
      </c>
      <c r="N1593" s="150" t="s">
        <v>23276</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23277</v>
      </c>
      <c r="AD1593" t="str">
        <f>IFERROR(IF(COUNTIF(C1593:L1593,"Feed Ingredient")&gt;0,INDEX(ani_diet!U:U,MATCH(M1593,ani_diet!E:E,0)),""),"")</f>
        <v/>
      </c>
      <c r="AE1593" s="129" t="str">
        <f>IF(IFERROR(IF(MATCH("Feed Ingredient", AOM[[#This Row],[L1]:[L10]],0)&gt;0, TRUE, FALSE), FALSE)=TRUE,IFERROR(VLOOKUP(M1593, ani_diet!D:D, 1, FALSE), "No Match"),FALSE)</f>
        <v>Molasses &amp; Urea Block</v>
      </c>
    </row>
    <row r="1594" spans="1:31" ht="14.5" x14ac:dyDescent="0.35">
      <c r="A1594" s="150" t="s">
        <v>1485</v>
      </c>
      <c r="B1594" s="150" t="s">
        <v>23278</v>
      </c>
      <c r="C1594" s="150" t="s">
        <v>19447</v>
      </c>
      <c r="D1594" s="150" t="s">
        <v>19449</v>
      </c>
      <c r="E1594" s="150" t="s">
        <v>19707</v>
      </c>
      <c r="F1594" s="150" t="s">
        <v>20565</v>
      </c>
      <c r="G1594" s="150" t="s">
        <v>20566</v>
      </c>
      <c r="H1594" s="150" t="s">
        <v>23215</v>
      </c>
      <c r="I1594" s="150" t="s">
        <v>9161</v>
      </c>
      <c r="J1594" s="150" t="s">
        <v>1485</v>
      </c>
      <c r="K1594" s="150" t="s">
        <v>1485</v>
      </c>
      <c r="L1594" s="150"/>
      <c r="M1594" s="150" t="str" cm="1">
        <f t="array" ref="M1594">LOOKUP(2,1/(C1594:L1594&lt;&gt;""),C1594:L1594)</f>
        <v>Olaquindox</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Olaquindox</v>
      </c>
    </row>
    <row r="1595" spans="1:31" ht="14.5" x14ac:dyDescent="0.35">
      <c r="A1595" s="150" t="s">
        <v>1485</v>
      </c>
      <c r="B1595" s="150" t="s">
        <v>23279</v>
      </c>
      <c r="C1595" s="150" t="s">
        <v>19447</v>
      </c>
      <c r="D1595" s="150" t="s">
        <v>19449</v>
      </c>
      <c r="E1595" s="150" t="s">
        <v>19707</v>
      </c>
      <c r="F1595" s="150" t="s">
        <v>20565</v>
      </c>
      <c r="G1595" s="150" t="s">
        <v>20566</v>
      </c>
      <c r="H1595" s="150" t="s">
        <v>23215</v>
      </c>
      <c r="I1595" s="150" t="s">
        <v>23280</v>
      </c>
      <c r="J1595" s="150" t="s">
        <v>23281</v>
      </c>
      <c r="K1595" s="150" t="s">
        <v>1485</v>
      </c>
      <c r="L1595" s="150"/>
      <c r="M1595" s="150" t="str" cm="1">
        <f t="array" ref="M1595">LOOKUP(2,1/(C1595:L1595&lt;&gt;""),C1595:L1595)</f>
        <v>Biscuit Waste</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23282</v>
      </c>
      <c r="AD1595" t="str">
        <f>IFERROR(IF(COUNTIF(C1595:L1595,"Feed Ingredient")&gt;0,INDEX(ani_diet!U:U,MATCH(M1595,ani_diet!E:E,0)),""),"")</f>
        <v/>
      </c>
      <c r="AE1595" s="129" t="str">
        <f>IF(IFERROR(IF(MATCH("Feed Ingredient", AOM[[#This Row],[L1]:[L10]],0)&gt;0, TRUE, FALSE), FALSE)=TRUE,IFERROR(VLOOKUP(M1595, ani_diet!D:D, 1, FALSE), "No Match"),FALSE)</f>
        <v>Biscuit Waste</v>
      </c>
    </row>
    <row r="1596" spans="1:31" ht="14.5" x14ac:dyDescent="0.35">
      <c r="A1596" s="150" t="s">
        <v>1485</v>
      </c>
      <c r="B1596" s="150" t="s">
        <v>23283</v>
      </c>
      <c r="C1596" s="150" t="s">
        <v>19447</v>
      </c>
      <c r="D1596" s="150" t="s">
        <v>19449</v>
      </c>
      <c r="E1596" s="150" t="s">
        <v>19707</v>
      </c>
      <c r="F1596" s="150" t="s">
        <v>20565</v>
      </c>
      <c r="G1596" s="150" t="s">
        <v>20566</v>
      </c>
      <c r="H1596" s="150" t="s">
        <v>23215</v>
      </c>
      <c r="I1596" s="150" t="s">
        <v>23280</v>
      </c>
      <c r="J1596" s="150" t="s">
        <v>23281</v>
      </c>
      <c r="K1596" s="150" t="s">
        <v>23284</v>
      </c>
      <c r="L1596" s="150"/>
      <c r="M1596" s="150" t="str" cm="1">
        <f t="array" ref="M1596">LOOKUP(2,1/(C1596:L1596&lt;&gt;""),C1596:L1596)</f>
        <v>Biscuit Waste Dried Ground</v>
      </c>
      <c r="N1596" s="150" t="s">
        <v>23285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23282</v>
      </c>
      <c r="AD1596" t="str">
        <f>IFERROR(IF(COUNTIF(C1596:L1596,"Feed Ingredient")&gt;0,INDEX(ani_diet!U:U,MATCH(M1596,ani_diet!E:E,0)),""),"")</f>
        <v/>
      </c>
      <c r="AE1596" s="129" t="str">
        <f>IF(IFERROR(IF(MATCH("Feed Ingredient", AOM[[#This Row],[L1]:[L10]],0)&gt;0, TRUE, FALSE), FALSE)=TRUE,IFERROR(VLOOKUP(M1596, ani_diet!D:D, 1, FALSE), "No Match"),FALSE)</f>
        <v>No Match</v>
      </c>
    </row>
    <row r="1597" spans="1:31" ht="14.5" x14ac:dyDescent="0.35">
      <c r="A1597" s="150" t="s">
        <v>1485</v>
      </c>
      <c r="B1597" s="150" t="s">
        <v>23286</v>
      </c>
      <c r="C1597" s="150" t="s">
        <v>19447</v>
      </c>
      <c r="D1597" s="150" t="s">
        <v>19449</v>
      </c>
      <c r="E1597" s="150" t="s">
        <v>19707</v>
      </c>
      <c r="F1597" s="150" t="s">
        <v>20565</v>
      </c>
      <c r="G1597" s="150" t="s">
        <v>20566</v>
      </c>
      <c r="H1597" s="150" t="s">
        <v>23215</v>
      </c>
      <c r="I1597" s="150" t="s">
        <v>23280</v>
      </c>
      <c r="J1597" s="150" t="s">
        <v>23281</v>
      </c>
      <c r="K1597" s="150" t="s">
        <v>23287</v>
      </c>
      <c r="L1597" s="150"/>
      <c r="M1597" s="150" t="str" cm="1">
        <f t="array" ref="M1597">LOOKUP(2,1/(C1597:L1597&lt;&gt;""),C1597:L1597)</f>
        <v>Biscuit Waste Ground</v>
      </c>
      <c r="N1597" s="150" t="s">
        <v>23288</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23282</v>
      </c>
      <c r="AD1597" t="str">
        <f>IFERROR(IF(COUNTIF(C1597:L1597,"Feed Ingredient")&gt;0,INDEX(ani_diet!U:U,MATCH(M1597,ani_diet!E:E,0)),""),"")</f>
        <v/>
      </c>
      <c r="AE1597" s="129" t="str">
        <f>IF(IFERROR(IF(MATCH("Feed Ingredient", AOM[[#This Row],[L1]:[L10]],0)&gt;0, TRUE, FALSE), FALSE)=TRUE,IFERROR(VLOOKUP(M1597, ani_diet!D:D, 1, FALSE), "No Match"),FALSE)</f>
        <v>No Match</v>
      </c>
    </row>
    <row r="1598" spans="1:31" ht="14.5" x14ac:dyDescent="0.35">
      <c r="A1598" s="150" t="s">
        <v>1485</v>
      </c>
      <c r="B1598" s="150" t="s">
        <v>23289</v>
      </c>
      <c r="C1598" s="150" t="s">
        <v>19447</v>
      </c>
      <c r="D1598" s="150" t="s">
        <v>19449</v>
      </c>
      <c r="E1598" s="150" t="s">
        <v>19707</v>
      </c>
      <c r="F1598" s="150" t="s">
        <v>20565</v>
      </c>
      <c r="G1598" s="150" t="s">
        <v>20566</v>
      </c>
      <c r="H1598" s="150" t="s">
        <v>23215</v>
      </c>
      <c r="I1598" s="150" t="s">
        <v>23280</v>
      </c>
      <c r="J1598" s="150" t="s">
        <v>23290</v>
      </c>
      <c r="K1598" s="150" t="s">
        <v>1485</v>
      </c>
      <c r="L1598" s="150"/>
      <c r="M1598" s="150" t="str" cm="1">
        <f t="array" ref="M1598">LOOKUP(2,1/(C1598:L1598&lt;&gt;""),C1598:L1598)</f>
        <v>Popcorn Waste</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23282</v>
      </c>
      <c r="AD1598" t="str">
        <f>IFERROR(IF(COUNTIF(C1598:L1598,"Feed Ingredient")&gt;0,INDEX(ani_diet!U:U,MATCH(M1598,ani_diet!E:E,0)),""),"")</f>
        <v/>
      </c>
      <c r="AE1598" s="129" t="str">
        <f>IF(IFERROR(IF(MATCH("Feed Ingredient", AOM[[#This Row],[L1]:[L10]],0)&gt;0, TRUE, FALSE), FALSE)=TRUE,IFERROR(VLOOKUP(M1598, ani_diet!D:D, 1, FALSE), "No Match"),FALSE)</f>
        <v>Popcorn Waste</v>
      </c>
    </row>
    <row r="1599" spans="1:31" ht="14.5" x14ac:dyDescent="0.35">
      <c r="A1599" s="150" t="s">
        <v>1485</v>
      </c>
      <c r="B1599" s="150" t="s">
        <v>23291</v>
      </c>
      <c r="C1599" s="150" t="s">
        <v>19447</v>
      </c>
      <c r="D1599" s="150" t="s">
        <v>19449</v>
      </c>
      <c r="E1599" s="150" t="s">
        <v>19707</v>
      </c>
      <c r="F1599" s="150" t="s">
        <v>20565</v>
      </c>
      <c r="G1599" s="150" t="s">
        <v>20566</v>
      </c>
      <c r="H1599" s="150" t="s">
        <v>23215</v>
      </c>
      <c r="I1599" s="150" t="s">
        <v>23280</v>
      </c>
      <c r="J1599" s="150" t="s">
        <v>23292</v>
      </c>
      <c r="K1599" s="150"/>
      <c r="L1599" s="150"/>
      <c r="M1599" s="150" t="str" cm="1">
        <f t="array" ref="M1599">LOOKUP(2,1/(C1599:L1599&lt;&gt;""),C1599:L1599)</f>
        <v>Vitalite</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23282</v>
      </c>
      <c r="AD1599" t="str">
        <f>IFERROR(IF(COUNTIF(C1599:L1599,"Feed Ingredient")&gt;0,INDEX(ani_diet!U:U,MATCH(M1599,ani_diet!E:E,0)),""),"")</f>
        <v/>
      </c>
      <c r="AE1599" s="129" t="str">
        <f>IF(IFERROR(IF(MATCH("Feed Ingredient", AOM[[#This Row],[L1]:[L10]],0)&gt;0, TRUE, FALSE), FALSE)=TRUE,IFERROR(VLOOKUP(M1599, ani_diet!D:D, 1, FALSE), "No Match"),FALSE)</f>
        <v>Vitalite</v>
      </c>
    </row>
    <row r="1600" spans="1:31" ht="14.5" x14ac:dyDescent="0.35">
      <c r="A1600" s="150" t="s">
        <v>1485</v>
      </c>
      <c r="B1600" s="150" t="s">
        <v>23293</v>
      </c>
      <c r="C1600" s="150" t="s">
        <v>19447</v>
      </c>
      <c r="D1600" s="150" t="s">
        <v>19449</v>
      </c>
      <c r="E1600" s="150" t="s">
        <v>19707</v>
      </c>
      <c r="F1600" s="150" t="s">
        <v>20565</v>
      </c>
      <c r="G1600" s="150" t="s">
        <v>20566</v>
      </c>
      <c r="H1600" s="150" t="s">
        <v>23215</v>
      </c>
      <c r="I1600" s="150" t="s">
        <v>6536</v>
      </c>
      <c r="J1600" s="150" t="s">
        <v>1485</v>
      </c>
      <c r="K1600" s="150" t="s">
        <v>1485</v>
      </c>
      <c r="L1600" s="150"/>
      <c r="M1600" s="150" t="str" cm="1">
        <f t="array" ref="M1600">LOOKUP(2,1/(C1600:L1600&lt;&gt;""),C1600:L1600)</f>
        <v>Sand</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23282</v>
      </c>
      <c r="AD1600" t="str">
        <f>IFERROR(IF(COUNTIF(C1600:L1600,"Feed Ingredient")&gt;0,INDEX(ani_diet!U:U,MATCH(M1600,ani_diet!E:E,0)),""),"")</f>
        <v/>
      </c>
      <c r="AE1600" s="129" t="str">
        <f>IF(IFERROR(IF(MATCH("Feed Ingredient", AOM[[#This Row],[L1]:[L10]],0)&gt;0, TRUE, FALSE), FALSE)=TRUE,IFERROR(VLOOKUP(M1600, ani_diet!D:D, 1, FALSE), "No Match"),FALSE)</f>
        <v>Sand</v>
      </c>
    </row>
    <row r="1601" spans="1:31" ht="14.5" x14ac:dyDescent="0.35">
      <c r="A1601" s="150" t="s">
        <v>1485</v>
      </c>
      <c r="B1601" s="150" t="s">
        <v>23294</v>
      </c>
      <c r="C1601" s="150" t="s">
        <v>19447</v>
      </c>
      <c r="D1601" s="150" t="s">
        <v>19449</v>
      </c>
      <c r="E1601" s="150" t="s">
        <v>19707</v>
      </c>
      <c r="F1601" s="150" t="s">
        <v>20565</v>
      </c>
      <c r="G1601" s="150" t="s">
        <v>20566</v>
      </c>
      <c r="H1601" s="150" t="s">
        <v>23215</v>
      </c>
      <c r="I1601" s="150" t="s">
        <v>23282</v>
      </c>
      <c r="J1601" s="150" t="s">
        <v>1485</v>
      </c>
      <c r="K1601" s="150" t="s">
        <v>1485</v>
      </c>
      <c r="L1601" s="150"/>
      <c r="M1601" s="150" t="str" cm="1">
        <f t="array" ref="M1601">LOOKUP(2,1/(C1601:L1601&lt;&gt;""),C1601:L1601)</f>
        <v>Starch</v>
      </c>
      <c r="N1601" s="150"/>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23282</v>
      </c>
      <c r="AD1601" t="str">
        <f>IFERROR(IF(COUNTIF(C1601:L1601,"Feed Ingredient")&gt;0,INDEX(ani_diet!U:U,MATCH(M1601,ani_diet!E:E,0)),""),"")</f>
        <v/>
      </c>
      <c r="AE1601" s="129" t="str">
        <f>IF(IFERROR(IF(MATCH("Feed Ingredient", AOM[[#This Row],[L1]:[L10]],0)&gt;0, TRUE, FALSE), FALSE)=TRUE,IFERROR(VLOOKUP(M1601, ani_diet!D:D, 1, FALSE), "No Match"),FALSE)</f>
        <v>Starch</v>
      </c>
    </row>
    <row r="1602" spans="1:31" ht="14.5" x14ac:dyDescent="0.35">
      <c r="A1602" s="150" t="s">
        <v>1485</v>
      </c>
      <c r="B1602" s="150" t="s">
        <v>23295</v>
      </c>
      <c r="C1602" s="150" t="s">
        <v>19447</v>
      </c>
      <c r="D1602" s="150" t="s">
        <v>19449</v>
      </c>
      <c r="E1602" s="150" t="s">
        <v>19707</v>
      </c>
      <c r="F1602" s="150" t="s">
        <v>20565</v>
      </c>
      <c r="G1602" s="150" t="s">
        <v>20566</v>
      </c>
      <c r="H1602" s="150" t="s">
        <v>23215</v>
      </c>
      <c r="I1602" s="150" t="s">
        <v>9342</v>
      </c>
      <c r="J1602" s="150" t="s">
        <v>1485</v>
      </c>
      <c r="K1602" s="150" t="s">
        <v>1485</v>
      </c>
      <c r="L1602" s="150"/>
      <c r="M1602" s="150" t="str" cm="1">
        <f t="array" ref="M1602">LOOKUP(2,1/(C1602:L1602&lt;&gt;""),C1602:L1602)</f>
        <v>Toxynil</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
      </c>
      <c r="AE1602" s="129" t="str">
        <f>IF(IFERROR(IF(MATCH("Feed Ingredient", AOM[[#This Row],[L1]:[L10]],0)&gt;0, TRUE, FALSE), FALSE)=TRUE,IFERROR(VLOOKUP(M1602, ani_diet!D:D, 1, FALSE), "No Match"),FALSE)</f>
        <v>Toxynil</v>
      </c>
    </row>
    <row r="1603" spans="1:31" ht="14.5" x14ac:dyDescent="0.35">
      <c r="A1603" s="150" t="s">
        <v>1485</v>
      </c>
      <c r="B1603" s="150" t="s">
        <v>23296</v>
      </c>
      <c r="C1603" s="150" t="s">
        <v>19447</v>
      </c>
      <c r="D1603" s="150" t="s">
        <v>19449</v>
      </c>
      <c r="E1603" s="150" t="s">
        <v>19707</v>
      </c>
      <c r="F1603" s="150" t="s">
        <v>20565</v>
      </c>
      <c r="G1603" s="150" t="s">
        <v>20566</v>
      </c>
      <c r="H1603" s="150" t="s">
        <v>23215</v>
      </c>
      <c r="I1603" s="150" t="s">
        <v>9342</v>
      </c>
      <c r="J1603" s="150" t="s">
        <v>23297</v>
      </c>
      <c r="K1603" s="150" t="s">
        <v>1485</v>
      </c>
      <c r="L1603" s="150"/>
      <c r="M1603" s="150" t="str" cm="1">
        <f t="array" ref="M1603">LOOKUP(2,1/(C1603:L1603&lt;&gt;""),C1603:L1603)</f>
        <v>Toxynil Ground</v>
      </c>
      <c r="N1603" s="150" t="s">
        <v>23298</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ht="14.5" x14ac:dyDescent="0.35">
      <c r="A1604" s="150" t="s">
        <v>1485</v>
      </c>
      <c r="B1604" s="150" t="s">
        <v>23299</v>
      </c>
      <c r="C1604" s="150" t="s">
        <v>19447</v>
      </c>
      <c r="D1604" s="150" t="s">
        <v>19449</v>
      </c>
      <c r="E1604" s="150" t="s">
        <v>19707</v>
      </c>
      <c r="F1604" s="150" t="s">
        <v>20565</v>
      </c>
      <c r="G1604" s="150" t="s">
        <v>20566</v>
      </c>
      <c r="H1604" s="150" t="s">
        <v>23215</v>
      </c>
      <c r="I1604" s="150" t="s">
        <v>23300</v>
      </c>
      <c r="J1604" s="150" t="s">
        <v>1485</v>
      </c>
      <c r="K1604" s="150" t="s">
        <v>1485</v>
      </c>
      <c r="L1604" s="150"/>
      <c r="M1604" s="150" t="str" cm="1">
        <f t="array" ref="M1604">LOOKUP(2,1/(C1604:L1604&lt;&gt;""),C1604:L1604)</f>
        <v>Unspecified Filler</v>
      </c>
      <c r="N1604" s="150" t="s">
        <v>1485</v>
      </c>
      <c r="O1604" s="150" t="s">
        <v>1485</v>
      </c>
      <c r="P1604" s="150" t="s">
        <v>1485</v>
      </c>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Unspecified Filler</v>
      </c>
    </row>
    <row r="1605" spans="1:31" ht="14.5" x14ac:dyDescent="0.35">
      <c r="A1605" s="150" t="s">
        <v>1485</v>
      </c>
      <c r="B1605" s="150" t="s">
        <v>23301</v>
      </c>
      <c r="C1605" s="150" t="s">
        <v>19447</v>
      </c>
      <c r="D1605" s="150" t="s">
        <v>19449</v>
      </c>
      <c r="E1605" s="150" t="s">
        <v>19707</v>
      </c>
      <c r="F1605" s="150" t="s">
        <v>20565</v>
      </c>
      <c r="G1605" s="150" t="s">
        <v>20566</v>
      </c>
      <c r="H1605" s="150" t="s">
        <v>23215</v>
      </c>
      <c r="I1605" s="150" t="s">
        <v>3607</v>
      </c>
      <c r="J1605" s="150" t="s">
        <v>1485</v>
      </c>
      <c r="K1605" s="150" t="s">
        <v>1485</v>
      </c>
      <c r="L1605" s="150"/>
      <c r="M1605" s="150" t="str" cm="1">
        <f t="array" ref="M1605">LOOKUP(2,1/(C1605:L1605&lt;&gt;""),C1605:L1605)</f>
        <v>Unspecified</v>
      </c>
      <c r="N1605" s="150" t="s">
        <v>1485</v>
      </c>
      <c r="O1605" s="150" t="s">
        <v>1485</v>
      </c>
      <c r="P1605" s="150" t="s">
        <v>1485</v>
      </c>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Unspecified</v>
      </c>
    </row>
    <row r="1606" spans="1:31" ht="14.5" x14ac:dyDescent="0.35">
      <c r="A1606" s="150" t="s">
        <v>1485</v>
      </c>
      <c r="B1606" s="150" t="s">
        <v>23302</v>
      </c>
      <c r="C1606" s="150" t="s">
        <v>19447</v>
      </c>
      <c r="D1606" s="150" t="s">
        <v>19449</v>
      </c>
      <c r="E1606" s="150" t="s">
        <v>19707</v>
      </c>
      <c r="F1606" s="150" t="s">
        <v>20565</v>
      </c>
      <c r="G1606" s="150" t="s">
        <v>20566</v>
      </c>
      <c r="H1606" s="150" t="s">
        <v>23215</v>
      </c>
      <c r="I1606" s="150" t="s">
        <v>23303</v>
      </c>
      <c r="J1606" s="150"/>
      <c r="K1606" s="150" t="s">
        <v>1485</v>
      </c>
      <c r="L1606" s="150"/>
      <c r="M1606" s="150" t="str" cm="1">
        <f t="array" ref="M1606">LOOKUP(2,1/(C1606:L1606&lt;&gt;""),C1606:L1606)</f>
        <v>Waste Activated Sludge</v>
      </c>
      <c r="N1606" s="150" t="s">
        <v>1485</v>
      </c>
      <c r="O1606" s="150" t="s">
        <v>1485</v>
      </c>
      <c r="P1606" s="150" t="s">
        <v>1485</v>
      </c>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1485</v>
      </c>
      <c r="AD1606" t="str">
        <f>IFERROR(IF(COUNTIF(C1606:L1606,"Feed Ingredient")&gt;0,INDEX(ani_diet!U:U,MATCH(M1606,ani_diet!E:E,0)),""),"")</f>
        <v/>
      </c>
      <c r="AE1606" s="129" t="str">
        <f>IF(IFERROR(IF(MATCH("Feed Ingredient", AOM[[#This Row],[L1]:[L10]],0)&gt;0, TRUE, FALSE), FALSE)=TRUE,IFERROR(VLOOKUP(M1606, ani_diet!D:D, 1, FALSE), "No Match"),FALSE)</f>
        <v>Waste Activated Sludge</v>
      </c>
    </row>
    <row r="1607" spans="1:31" ht="14.5" x14ac:dyDescent="0.35">
      <c r="A1607" s="150"/>
      <c r="B1607" s="150" t="s">
        <v>23304</v>
      </c>
      <c r="C1607" s="150" t="s">
        <v>19447</v>
      </c>
      <c r="D1607" s="150" t="s">
        <v>19449</v>
      </c>
      <c r="E1607" s="150" t="s">
        <v>19707</v>
      </c>
      <c r="F1607" s="150" t="s">
        <v>20565</v>
      </c>
      <c r="G1607" s="150" t="s">
        <v>20566</v>
      </c>
      <c r="H1607" s="150" t="s">
        <v>23215</v>
      </c>
      <c r="I1607" s="150" t="s">
        <v>23305</v>
      </c>
      <c r="J1607" s="150"/>
      <c r="K1607" s="150"/>
      <c r="L1607" s="150"/>
      <c r="M1607" s="150" t="str" cm="1">
        <f t="array" ref="M1607">LOOKUP(2,1/(C1607:L1607&lt;&gt;""),C1607:L1607)</f>
        <v>Vitalyte</v>
      </c>
      <c r="N1607" s="150"/>
      <c r="O1607" s="150"/>
      <c r="P1607" s="150"/>
      <c r="Q1607" s="150"/>
      <c r="R1607" s="150"/>
      <c r="S1607" s="150"/>
      <c r="T1607" s="150"/>
      <c r="U1607" s="150"/>
      <c r="V1607" s="150"/>
      <c r="W1607" s="150"/>
      <c r="X1607" s="150"/>
      <c r="Y1607" s="150"/>
      <c r="Z1607" s="150"/>
      <c r="AA1607" s="150"/>
      <c r="AB1607" s="150"/>
      <c r="AC1607" s="150"/>
      <c r="AD1607" t="str">
        <f>IFERROR(IF(COUNTIF(C1607:L1607,"Feed Ingredient")&gt;0,INDEX(ani_diet!U:U,MATCH(M1607,ani_diet!E:E,0)),""),"")</f>
        <v/>
      </c>
      <c r="AE1607" s="129" t="str">
        <f>IF(IFERROR(IF(MATCH("Feed Ingredient", AOM[[#This Row],[L1]:[L10]],0)&gt;0, TRUE, FALSE), FALSE)=TRUE,IFERROR(VLOOKUP(M1607, ani_diet!D:D, 1, FALSE), "No Match"),FALSE)</f>
        <v>Vitalyte</v>
      </c>
    </row>
    <row r="1608" spans="1:31" ht="14.5" x14ac:dyDescent="0.35">
      <c r="A1608" s="150"/>
      <c r="B1608" s="150" t="s">
        <v>23306</v>
      </c>
      <c r="C1608" s="150" t="s">
        <v>19447</v>
      </c>
      <c r="D1608" s="150" t="s">
        <v>19449</v>
      </c>
      <c r="E1608" s="150" t="s">
        <v>19707</v>
      </c>
      <c r="F1608" s="150" t="s">
        <v>20565</v>
      </c>
      <c r="G1608" s="150" t="s">
        <v>20566</v>
      </c>
      <c r="H1608" s="150" t="s">
        <v>23215</v>
      </c>
      <c r="I1608" s="150" t="s">
        <v>12203</v>
      </c>
      <c r="J1608" s="150"/>
      <c r="K1608" s="150"/>
      <c r="L1608" s="150"/>
      <c r="M1608" s="150" t="str" cm="1">
        <f t="array" ref="M1608">LOOKUP(2,1/(C1608:L1608&lt;&gt;""),C1608:L1608)</f>
        <v>Water</v>
      </c>
      <c r="N1608" s="150"/>
      <c r="O1608" s="150"/>
      <c r="P1608" s="150"/>
      <c r="Q1608" s="150"/>
      <c r="R1608" s="150"/>
      <c r="S1608" s="150"/>
      <c r="T1608" s="150"/>
      <c r="U1608" s="150"/>
      <c r="V1608" s="150"/>
      <c r="W1608" s="150"/>
      <c r="X1608" s="150"/>
      <c r="Y1608" s="150"/>
      <c r="Z1608" s="150"/>
      <c r="AA1608" s="150"/>
      <c r="AB1608" s="150"/>
      <c r="AC1608" s="150"/>
      <c r="AD1608" t="str">
        <f>IFERROR(IF(COUNTIF(C1608:L1608,"Feed Ingredient")&gt;0,INDEX(ani_diet!U:U,MATCH(M1608,ani_diet!E:E,0)),""),"")</f>
        <v/>
      </c>
      <c r="AE1608" s="129" t="str">
        <f>IF(IFERROR(IF(MATCH("Feed Ingredient", AOM[[#This Row],[L1]:[L10]],0)&gt;0, TRUE, FALSE), FALSE)=TRUE,IFERROR(VLOOKUP(M1608, ani_diet!D:D, 1, FALSE), "No Match"),FALSE)</f>
        <v>Water</v>
      </c>
    </row>
    <row r="1609" spans="1:31" ht="14.5" x14ac:dyDescent="0.35">
      <c r="A1609" s="150" t="s">
        <v>1485</v>
      </c>
      <c r="B1609" s="150" t="s">
        <v>23307</v>
      </c>
      <c r="C1609" s="150" t="s">
        <v>19447</v>
      </c>
      <c r="D1609" s="150" t="s">
        <v>19449</v>
      </c>
      <c r="E1609" s="150" t="s">
        <v>19707</v>
      </c>
      <c r="F1609" s="150" t="s">
        <v>20565</v>
      </c>
      <c r="G1609" s="150" t="s">
        <v>20566</v>
      </c>
      <c r="H1609" s="150" t="s">
        <v>23215</v>
      </c>
      <c r="I1609" s="150" t="s">
        <v>23308</v>
      </c>
      <c r="J1609" s="150" t="s">
        <v>1485</v>
      </c>
      <c r="K1609" s="150" t="s">
        <v>1485</v>
      </c>
      <c r="L1609" s="150"/>
      <c r="M1609" s="150" t="str" cm="1">
        <f t="array" ref="M1609">LOOKUP(2,1/(C1609:L1609&lt;&gt;""),C1609:L1609)</f>
        <v>Wood Charcoal</v>
      </c>
      <c r="N1609" s="150" t="s">
        <v>1485</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Wood Charcoal</v>
      </c>
    </row>
    <row r="1610" spans="1:31" ht="14.5" x14ac:dyDescent="0.35">
      <c r="A1610" s="150" t="s">
        <v>1485</v>
      </c>
      <c r="B1610" s="150" t="s">
        <v>23309</v>
      </c>
      <c r="C1610" s="150" t="s">
        <v>19447</v>
      </c>
      <c r="D1610" s="150" t="s">
        <v>19449</v>
      </c>
      <c r="E1610" s="150" t="s">
        <v>19707</v>
      </c>
      <c r="F1610" s="150" t="s">
        <v>20565</v>
      </c>
      <c r="G1610" s="150" t="s">
        <v>20566</v>
      </c>
      <c r="H1610" s="150" t="s">
        <v>23310</v>
      </c>
      <c r="I1610" s="150" t="s">
        <v>1485</v>
      </c>
      <c r="J1610" s="150" t="s">
        <v>1485</v>
      </c>
      <c r="K1610" s="150" t="s">
        <v>1485</v>
      </c>
      <c r="L1610" s="150"/>
      <c r="M1610" s="150" t="str" cm="1">
        <f t="array" ref="M1610">LOOKUP(2,1/(C1610:L1610&lt;&gt;""),C1610:L1610)</f>
        <v>Prebiotic</v>
      </c>
      <c r="N1610" s="150" t="s">
        <v>1485</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1485</v>
      </c>
      <c r="AD1610" t="str">
        <f>IFERROR(IF(COUNTIF(C1610:L1610,"Feed Ingredient")&gt;0,INDEX(ani_diet!U:U,MATCH(M1610,ani_diet!E:E,0)),""),"")</f>
        <v/>
      </c>
      <c r="AE1610" s="129" t="str">
        <f>IF(IFERROR(IF(MATCH("Feed Ingredient", AOM[[#This Row],[L1]:[L10]],0)&gt;0, TRUE, FALSE), FALSE)=TRUE,IFERROR(VLOOKUP(M1610, ani_diet!D:D, 1, FALSE), "No Match"),FALSE)</f>
        <v>No Match</v>
      </c>
    </row>
    <row r="1611" spans="1:31" ht="14.5" x14ac:dyDescent="0.35">
      <c r="A1611" s="150" t="s">
        <v>1485</v>
      </c>
      <c r="B1611" s="150" t="s">
        <v>23311</v>
      </c>
      <c r="C1611" s="150" t="s">
        <v>19447</v>
      </c>
      <c r="D1611" s="150" t="s">
        <v>19449</v>
      </c>
      <c r="E1611" s="150" t="s">
        <v>19707</v>
      </c>
      <c r="F1611" s="150" t="s">
        <v>20565</v>
      </c>
      <c r="G1611" s="150" t="s">
        <v>20566</v>
      </c>
      <c r="H1611" s="150" t="s">
        <v>23310</v>
      </c>
      <c r="I1611" s="150" t="s">
        <v>23312</v>
      </c>
      <c r="J1611" s="150" t="s">
        <v>1485</v>
      </c>
      <c r="K1611" s="150" t="s">
        <v>1485</v>
      </c>
      <c r="L1611" s="150"/>
      <c r="M1611" s="150" t="str" cm="1">
        <f t="array" ref="M1611">LOOKUP(2,1/(C1611:L1611&lt;&gt;""),C1611:L1611)</f>
        <v>Lactobacillus plantarium</v>
      </c>
      <c r="N1611" s="150" t="s">
        <v>1485</v>
      </c>
      <c r="O1611" s="150" t="s">
        <v>1485</v>
      </c>
      <c r="P1611" s="150" t="s">
        <v>1485</v>
      </c>
      <c r="Q1611" s="150" t="s">
        <v>1485</v>
      </c>
      <c r="R1611" s="150" t="s">
        <v>1485</v>
      </c>
      <c r="S1611" s="150"/>
      <c r="T1611" s="150" t="s">
        <v>1485</v>
      </c>
      <c r="U1611" s="150" t="s">
        <v>23312</v>
      </c>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Lactobacillus plantarium</v>
      </c>
      <c r="AE1611" s="129" t="str">
        <f>IF(IFERROR(IF(MATCH("Feed Ingredient", AOM[[#This Row],[L1]:[L10]],0)&gt;0, TRUE, FALSE), FALSE)=TRUE,IFERROR(VLOOKUP(M1611, ani_diet!D:D, 1, FALSE), "No Match"),FALSE)</f>
        <v>Lactobacillus plantarium</v>
      </c>
    </row>
    <row r="1612" spans="1:31" ht="14.5" x14ac:dyDescent="0.35">
      <c r="A1612" s="150"/>
      <c r="B1612" s="150" t="s">
        <v>28759</v>
      </c>
      <c r="C1612" s="150" t="s">
        <v>19447</v>
      </c>
      <c r="D1612" s="150" t="s">
        <v>19449</v>
      </c>
      <c r="E1612" s="150" t="s">
        <v>19707</v>
      </c>
      <c r="F1612" s="150" t="s">
        <v>20565</v>
      </c>
      <c r="G1612" s="150" t="s">
        <v>20566</v>
      </c>
      <c r="H1612" s="150" t="s">
        <v>23314</v>
      </c>
      <c r="I1612" s="150" t="s">
        <v>28758</v>
      </c>
      <c r="J1612" s="150"/>
      <c r="K1612" s="150"/>
      <c r="L1612" s="150"/>
      <c r="M1612" s="150" t="str" cm="1">
        <f t="array" ref="M1612">LOOKUP(2,1/(C1612:L1612&lt;&gt;""),C1612:L1612)</f>
        <v>Propionibacterium freudenreinchi</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No Match</v>
      </c>
    </row>
    <row r="1613" spans="1:31" ht="14.5" x14ac:dyDescent="0.35">
      <c r="A1613" s="150" t="s">
        <v>1485</v>
      </c>
      <c r="B1613" s="150" t="s">
        <v>23313</v>
      </c>
      <c r="C1613" s="150" t="s">
        <v>19447</v>
      </c>
      <c r="D1613" s="150" t="s">
        <v>19449</v>
      </c>
      <c r="E1613" s="150" t="s">
        <v>19707</v>
      </c>
      <c r="F1613" s="150" t="s">
        <v>20565</v>
      </c>
      <c r="G1613" s="150" t="s">
        <v>20566</v>
      </c>
      <c r="H1613" s="150" t="s">
        <v>23314</v>
      </c>
      <c r="I1613" s="150" t="s">
        <v>23315</v>
      </c>
      <c r="J1613" s="150" t="s">
        <v>1485</v>
      </c>
      <c r="K1613" s="150" t="s">
        <v>1485</v>
      </c>
      <c r="L1613" s="150"/>
      <c r="M1613" s="150" t="str" cm="1">
        <f t="array" ref="M1613">LOOKUP(2,1/(C1613:L1613&lt;&gt;""),C1613:L1613)</f>
        <v>Saccharomyces cerevisiae</v>
      </c>
      <c r="N1613" s="150" t="s">
        <v>23316</v>
      </c>
      <c r="O1613" s="150" t="s">
        <v>1485</v>
      </c>
      <c r="P1613" s="150" t="s">
        <v>1485</v>
      </c>
      <c r="Q1613" s="150" t="s">
        <v>1485</v>
      </c>
      <c r="R1613" s="150" t="s">
        <v>1485</v>
      </c>
      <c r="S1613" s="150"/>
      <c r="T1613" s="150" t="s">
        <v>1485</v>
      </c>
      <c r="U1613" s="150" t="s">
        <v>23315</v>
      </c>
      <c r="V1613" s="150" t="s">
        <v>1485</v>
      </c>
      <c r="W1613" s="150" t="s">
        <v>1485</v>
      </c>
      <c r="X1613" s="150" t="s">
        <v>1485</v>
      </c>
      <c r="Y1613" s="150" t="s">
        <v>1485</v>
      </c>
      <c r="Z1613" s="150" t="s">
        <v>1485</v>
      </c>
      <c r="AA1613" s="150" t="s">
        <v>1485</v>
      </c>
      <c r="AB1613" s="150"/>
      <c r="AC1613" s="150" t="s">
        <v>1485</v>
      </c>
      <c r="AD1613" t="str">
        <f>IFERROR(IF(COUNTIF(C1613:L1613,"Feed Ingredient")&gt;0,INDEX(ani_diet!U:U,MATCH(M1613,ani_diet!E:E,0)),""),"")</f>
        <v>Saccharomyces cerevisiae</v>
      </c>
      <c r="AE1613" s="129" t="str">
        <f>IF(IFERROR(IF(MATCH("Feed Ingredient", AOM[[#This Row],[L1]:[L10]],0)&gt;0, TRUE, FALSE), FALSE)=TRUE,IFERROR(VLOOKUP(M1613, ani_diet!D:D, 1, FALSE), "No Match"),FALSE)</f>
        <v>Saccharomyces cerevisiae</v>
      </c>
    </row>
    <row r="1614" spans="1:31" ht="14.5" x14ac:dyDescent="0.35">
      <c r="A1614" s="150" t="s">
        <v>1485</v>
      </c>
      <c r="B1614" s="150" t="s">
        <v>23317</v>
      </c>
      <c r="C1614" s="150" t="s">
        <v>19447</v>
      </c>
      <c r="D1614" s="150" t="s">
        <v>19449</v>
      </c>
      <c r="E1614" s="150" t="s">
        <v>19707</v>
      </c>
      <c r="F1614" s="150" t="s">
        <v>20565</v>
      </c>
      <c r="G1614" s="150" t="s">
        <v>20566</v>
      </c>
      <c r="H1614" s="150" t="s">
        <v>23314</v>
      </c>
      <c r="I1614" s="150" t="s">
        <v>23318</v>
      </c>
      <c r="J1614" s="150" t="s">
        <v>1485</v>
      </c>
      <c r="K1614" s="150" t="s">
        <v>1485</v>
      </c>
      <c r="L1614" s="150"/>
      <c r="M1614" s="150" t="str" cm="1">
        <f t="array" ref="M1614">LOOKUP(2,1/(C1614:L1614&lt;&gt;""),C1614:L1614)</f>
        <v>Saccharomyces cerevisiae Dried</v>
      </c>
      <c r="N1614" s="150" t="s">
        <v>23319</v>
      </c>
      <c r="O1614" s="150" t="s">
        <v>1485</v>
      </c>
      <c r="P1614" s="150" t="s">
        <v>1485</v>
      </c>
      <c r="Q1614" s="150" t="s">
        <v>1485</v>
      </c>
      <c r="R1614" s="150" t="s">
        <v>1485</v>
      </c>
      <c r="S1614" s="150"/>
      <c r="T1614" s="150" t="s">
        <v>1485</v>
      </c>
      <c r="U1614" s="150" t="s">
        <v>23315</v>
      </c>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Saccharomyces cerevisiae</v>
      </c>
      <c r="AE1614" s="129" t="str">
        <f>IF(IFERROR(IF(MATCH("Feed Ingredient", AOM[[#This Row],[L1]:[L10]],0)&gt;0, TRUE, FALSE), FALSE)=TRUE,IFERROR(VLOOKUP(M1614, ani_diet!D:D, 1, FALSE), "No Match"),FALSE)</f>
        <v>No Match</v>
      </c>
    </row>
    <row r="1615" spans="1:31" ht="14.5" x14ac:dyDescent="0.35">
      <c r="A1615" s="150" t="s">
        <v>1485</v>
      </c>
      <c r="B1615" s="150" t="s">
        <v>23320</v>
      </c>
      <c r="C1615" s="150" t="s">
        <v>19447</v>
      </c>
      <c r="D1615" s="150" t="s">
        <v>19449</v>
      </c>
      <c r="E1615" s="150" t="s">
        <v>19707</v>
      </c>
      <c r="F1615" s="150" t="s">
        <v>20565</v>
      </c>
      <c r="G1615" s="150" t="s">
        <v>20566</v>
      </c>
      <c r="H1615" s="150" t="s">
        <v>23314</v>
      </c>
      <c r="I1615" s="150" t="s">
        <v>23321</v>
      </c>
      <c r="J1615" s="150" t="s">
        <v>1485</v>
      </c>
      <c r="K1615" s="150" t="s">
        <v>1485</v>
      </c>
      <c r="L1615" s="150"/>
      <c r="M1615" s="150" t="str" cm="1">
        <f t="array" ref="M1615">LOOKUP(2,1/(C1615:L1615&lt;&gt;""),C1615:L1615)</f>
        <v>Saccharomyces cerevisiae Slurry</v>
      </c>
      <c r="N1615" s="150" t="s">
        <v>23322</v>
      </c>
      <c r="O1615" s="150" t="s">
        <v>1485</v>
      </c>
      <c r="P1615" s="150" t="s">
        <v>1485</v>
      </c>
      <c r="Q1615" s="150" t="s">
        <v>1485</v>
      </c>
      <c r="R1615" s="150" t="s">
        <v>1485</v>
      </c>
      <c r="S1615" s="150"/>
      <c r="T1615" s="150" t="s">
        <v>1485</v>
      </c>
      <c r="U1615" s="150" t="s">
        <v>23315</v>
      </c>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Saccharomyces cerevisiae Slurry</v>
      </c>
      <c r="AE1615" s="129" t="str">
        <f>IF(IFERROR(IF(MATCH("Feed Ingredient", AOM[[#This Row],[L1]:[L10]],0)&gt;0, TRUE, FALSE), FALSE)=TRUE,IFERROR(VLOOKUP(M1615, ani_diet!D:D, 1, FALSE), "No Match"),FALSE)</f>
        <v>Saccharomyces cerevisiae Slurry</v>
      </c>
    </row>
    <row r="1616" spans="1:31" ht="14.5" x14ac:dyDescent="0.35">
      <c r="A1616" s="150" t="s">
        <v>1485</v>
      </c>
      <c r="B1616" s="150" t="s">
        <v>23323</v>
      </c>
      <c r="C1616" s="150" t="s">
        <v>19447</v>
      </c>
      <c r="D1616" s="150" t="s">
        <v>19449</v>
      </c>
      <c r="E1616" s="150" t="s">
        <v>19707</v>
      </c>
      <c r="F1616" s="150" t="s">
        <v>20565</v>
      </c>
      <c r="G1616" s="150" t="s">
        <v>20566</v>
      </c>
      <c r="H1616" s="150" t="s">
        <v>23314</v>
      </c>
      <c r="I1616" s="150" t="s">
        <v>23324</v>
      </c>
      <c r="J1616" s="150" t="s">
        <v>1485</v>
      </c>
      <c r="K1616" s="150" t="s">
        <v>1485</v>
      </c>
      <c r="L1616" s="150"/>
      <c r="M1616" s="150" t="str" cm="1">
        <f t="array" ref="M1616">LOOKUP(2,1/(C1616:L1616&lt;&gt;""),C1616:L1616)</f>
        <v>Spent Yeast</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No Match</v>
      </c>
    </row>
    <row r="1617" spans="1:31" ht="14.5" x14ac:dyDescent="0.35">
      <c r="A1617" s="150" t="s">
        <v>1485</v>
      </c>
      <c r="B1617" s="150" t="s">
        <v>23325</v>
      </c>
      <c r="C1617" s="150" t="s">
        <v>19447</v>
      </c>
      <c r="D1617" s="150" t="s">
        <v>19449</v>
      </c>
      <c r="E1617" s="150" t="s">
        <v>19707</v>
      </c>
      <c r="F1617" s="150" t="s">
        <v>20565</v>
      </c>
      <c r="G1617" s="150" t="s">
        <v>20566</v>
      </c>
      <c r="H1617" s="150" t="s">
        <v>23326</v>
      </c>
      <c r="I1617" s="150" t="s">
        <v>23327</v>
      </c>
      <c r="J1617" s="150" t="s">
        <v>1485</v>
      </c>
      <c r="K1617" s="150" t="s">
        <v>1485</v>
      </c>
      <c r="L1617" s="150"/>
      <c r="M1617" s="150" t="str" cm="1">
        <f t="array" ref="M1617">LOOKUP(2,1/(C1617:L1617&lt;&gt;""),C1617:L1617)</f>
        <v>ACTIPAL HP 1</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ACTIPAL HP 1</v>
      </c>
    </row>
    <row r="1618" spans="1:31" ht="14.5" x14ac:dyDescent="0.35">
      <c r="A1618" s="150" t="s">
        <v>1485</v>
      </c>
      <c r="B1618" s="150" t="s">
        <v>23328</v>
      </c>
      <c r="C1618" s="150" t="s">
        <v>19447</v>
      </c>
      <c r="D1618" s="150" t="s">
        <v>19449</v>
      </c>
      <c r="E1618" s="150" t="s">
        <v>19707</v>
      </c>
      <c r="F1618" s="150" t="s">
        <v>20565</v>
      </c>
      <c r="G1618" s="150" t="s">
        <v>20566</v>
      </c>
      <c r="H1618" s="150" t="s">
        <v>23326</v>
      </c>
      <c r="I1618" s="150" t="s">
        <v>23329</v>
      </c>
      <c r="J1618" s="150" t="s">
        <v>1485</v>
      </c>
      <c r="K1618" s="150" t="s">
        <v>1485</v>
      </c>
      <c r="L1618" s="150"/>
      <c r="M1618" s="150" t="str" cm="1">
        <f t="array" ref="M1618">LOOKUP(2,1/(C1618:L1618&lt;&gt;""),C1618:L1618)</f>
        <v>AquaNutro Abalone Grower</v>
      </c>
      <c r="N1618" s="150" t="s">
        <v>1485</v>
      </c>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1485</v>
      </c>
      <c r="AD1618" t="str">
        <f>IFERROR(IF(COUNTIF(C1618:L1618,"Feed Ingredient")&gt;0,INDEX(ani_diet!U:U,MATCH(M1618,ani_diet!E:E,0)),""),"")</f>
        <v/>
      </c>
      <c r="AE1618" s="129" t="str">
        <f>IF(IFERROR(IF(MATCH("Feed Ingredient", AOM[[#This Row],[L1]:[L10]],0)&gt;0, TRUE, FALSE), FALSE)=TRUE,IFERROR(VLOOKUP(M1618, ani_diet!D:D, 1, FALSE), "No Match"),FALSE)</f>
        <v>AquaNutro Abalone Grower</v>
      </c>
    </row>
    <row r="1619" spans="1:31" ht="14.5" x14ac:dyDescent="0.35">
      <c r="A1619" s="150" t="s">
        <v>1485</v>
      </c>
      <c r="B1619" s="150" t="s">
        <v>23330</v>
      </c>
      <c r="C1619" s="150" t="s">
        <v>19447</v>
      </c>
      <c r="D1619" s="150" t="s">
        <v>19449</v>
      </c>
      <c r="E1619" s="150" t="s">
        <v>19707</v>
      </c>
      <c r="F1619" s="150" t="s">
        <v>20565</v>
      </c>
      <c r="G1619" s="150" t="s">
        <v>20566</v>
      </c>
      <c r="H1619" s="150" t="s">
        <v>23326</v>
      </c>
      <c r="I1619" s="150" t="s">
        <v>23331</v>
      </c>
      <c r="J1619" s="150" t="s">
        <v>1485</v>
      </c>
      <c r="K1619" s="150" t="s">
        <v>1485</v>
      </c>
      <c r="L1619" s="150"/>
      <c r="M1619" s="150" t="str" cm="1">
        <f t="array" ref="M1619">LOOKUP(2,1/(C1619:L1619&lt;&gt;""),C1619:L1619)</f>
        <v>Beef Survival Meal</v>
      </c>
      <c r="N1619" s="150" t="s">
        <v>1485</v>
      </c>
      <c r="O1619" s="150" t="s">
        <v>1485</v>
      </c>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23331</v>
      </c>
      <c r="AD1619" t="str">
        <f>IFERROR(IF(COUNTIF(C1619:L1619,"Feed Ingredient")&gt;0,INDEX(ani_diet!U:U,MATCH(M1619,ani_diet!E:E,0)),""),"")</f>
        <v/>
      </c>
      <c r="AE1619" s="129" t="str">
        <f>IF(IFERROR(IF(MATCH("Feed Ingredient", AOM[[#This Row],[L1]:[L10]],0)&gt;0, TRUE, FALSE), FALSE)=TRUE,IFERROR(VLOOKUP(M1619, ani_diet!D:D, 1, FALSE), "No Match"),FALSE)</f>
        <v>Beef Survival Meal</v>
      </c>
    </row>
    <row r="1620" spans="1:31" ht="14.5" x14ac:dyDescent="0.35">
      <c r="A1620" s="150" t="s">
        <v>1485</v>
      </c>
      <c r="B1620" s="150" t="s">
        <v>23332</v>
      </c>
      <c r="C1620" s="150" t="s">
        <v>19447</v>
      </c>
      <c r="D1620" s="150" t="s">
        <v>19449</v>
      </c>
      <c r="E1620" s="150" t="s">
        <v>19707</v>
      </c>
      <c r="F1620" s="150" t="s">
        <v>20565</v>
      </c>
      <c r="G1620" s="150" t="s">
        <v>20566</v>
      </c>
      <c r="H1620" s="150" t="s">
        <v>23326</v>
      </c>
      <c r="I1620" s="150" t="s">
        <v>23333</v>
      </c>
      <c r="J1620" s="150" t="s">
        <v>1485</v>
      </c>
      <c r="K1620" s="150" t="s">
        <v>1485</v>
      </c>
      <c r="L1620" s="150"/>
      <c r="M1620" s="150" t="str" cm="1">
        <f t="array" ref="M1620">LOOKUP(2,1/(C1620:L1620&lt;&gt;""),C1620:L1620)</f>
        <v>Chick Mash</v>
      </c>
      <c r="N1620" s="150"/>
      <c r="O1620" s="150" t="s">
        <v>1485</v>
      </c>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23334</v>
      </c>
      <c r="AD1620" t="str">
        <f>IFERROR(IF(COUNTIF(C1620:L1620,"Feed Ingredient")&gt;0,INDEX(ani_diet!U:U,MATCH(M1620,ani_diet!E:E,0)),""),"")</f>
        <v/>
      </c>
      <c r="AE1620" s="129" t="str">
        <f>IF(IFERROR(IF(MATCH("Feed Ingredient", AOM[[#This Row],[L1]:[L10]],0)&gt;0, TRUE, FALSE), FALSE)=TRUE,IFERROR(VLOOKUP(M1620, ani_diet!D:D, 1, FALSE), "No Match"),FALSE)</f>
        <v>Chick Mash</v>
      </c>
    </row>
    <row r="1621" spans="1:31" ht="14.5" x14ac:dyDescent="0.35">
      <c r="A1621" s="150" t="s">
        <v>1485</v>
      </c>
      <c r="B1621" s="150" t="s">
        <v>23335</v>
      </c>
      <c r="C1621" s="150" t="s">
        <v>19447</v>
      </c>
      <c r="D1621" s="150" t="s">
        <v>19449</v>
      </c>
      <c r="E1621" s="150" t="s">
        <v>19707</v>
      </c>
      <c r="F1621" s="150" t="s">
        <v>20565</v>
      </c>
      <c r="G1621" s="150" t="s">
        <v>20566</v>
      </c>
      <c r="H1621" s="150" t="s">
        <v>23326</v>
      </c>
      <c r="I1621" s="150" t="s">
        <v>23334</v>
      </c>
      <c r="J1621" s="150" t="s">
        <v>1485</v>
      </c>
      <c r="K1621" s="150" t="s">
        <v>1485</v>
      </c>
      <c r="L1621" s="150"/>
      <c r="M1621" s="150" t="str" cm="1">
        <f t="array" ref="M1621">LOOKUP(2,1/(C1621:L1621&lt;&gt;""),C1621:L1621)</f>
        <v>Commercial Feed</v>
      </c>
      <c r="N1621" s="150" t="s">
        <v>23336</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23334</v>
      </c>
      <c r="AD1621" t="str">
        <f>IFERROR(IF(COUNTIF(C1621:L1621,"Feed Ingredient")&gt;0,INDEX(ani_diet!U:U,MATCH(M1621,ani_diet!E:E,0)),""),"")</f>
        <v/>
      </c>
      <c r="AE1621" s="129" t="str">
        <f>IF(IFERROR(IF(MATCH("Feed Ingredient", AOM[[#This Row],[L1]:[L10]],0)&gt;0, TRUE, FALSE), FALSE)=TRUE,IFERROR(VLOOKUP(M1621, ani_diet!D:D, 1, FALSE), "No Match"),FALSE)</f>
        <v>Commercial Feed</v>
      </c>
    </row>
    <row r="1622" spans="1:31" ht="14.5" x14ac:dyDescent="0.35">
      <c r="A1622" s="150" t="s">
        <v>1485</v>
      </c>
      <c r="B1622" s="150" t="s">
        <v>23337</v>
      </c>
      <c r="C1622" s="150" t="s">
        <v>19447</v>
      </c>
      <c r="D1622" s="150" t="s">
        <v>19449</v>
      </c>
      <c r="E1622" s="150" t="s">
        <v>19707</v>
      </c>
      <c r="F1622" s="150" t="s">
        <v>20565</v>
      </c>
      <c r="G1622" s="150" t="s">
        <v>20566</v>
      </c>
      <c r="H1622" s="150" t="s">
        <v>23326</v>
      </c>
      <c r="I1622" s="150" t="s">
        <v>23338</v>
      </c>
      <c r="J1622" s="150" t="s">
        <v>1485</v>
      </c>
      <c r="K1622" s="150" t="s">
        <v>1485</v>
      </c>
      <c r="L1622" s="150"/>
      <c r="M1622" s="150" t="str" cm="1">
        <f t="array" ref="M1622">LOOKUP(2,1/(C1622:L1622&lt;&gt;""),C1622:L1622)</f>
        <v>Concentrate</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23338</v>
      </c>
      <c r="AD1622" t="str">
        <f>IFERROR(IF(COUNTIF(C1622:L1622,"Feed Ingredient")&gt;0,INDEX(ani_diet!U:U,MATCH(M1622,ani_diet!E:E,0)),""),"")</f>
        <v/>
      </c>
      <c r="AE1622" s="129" t="str">
        <f>IF(IFERROR(IF(MATCH("Feed Ingredient", AOM[[#This Row],[L1]:[L10]],0)&gt;0, TRUE, FALSE), FALSE)=TRUE,IFERROR(VLOOKUP(M1622, ani_diet!D:D, 1, FALSE), "No Match"),FALSE)</f>
        <v>Concentrate</v>
      </c>
    </row>
    <row r="1623" spans="1:31" ht="14.5" x14ac:dyDescent="0.35">
      <c r="A1623" s="150" t="s">
        <v>1485</v>
      </c>
      <c r="B1623" s="150" t="s">
        <v>23339</v>
      </c>
      <c r="C1623" s="150" t="s">
        <v>19447</v>
      </c>
      <c r="D1623" s="150" t="s">
        <v>19449</v>
      </c>
      <c r="E1623" s="150" t="s">
        <v>19707</v>
      </c>
      <c r="F1623" s="150" t="s">
        <v>20565</v>
      </c>
      <c r="G1623" s="150" t="s">
        <v>20566</v>
      </c>
      <c r="H1623" s="150" t="s">
        <v>23326</v>
      </c>
      <c r="I1623" s="150" t="s">
        <v>23338</v>
      </c>
      <c r="J1623" s="150" t="s">
        <v>23340</v>
      </c>
      <c r="K1623" s="150" t="s">
        <v>1485</v>
      </c>
      <c r="L1623" s="150"/>
      <c r="M1623" s="150" t="str" cm="1">
        <f t="array" ref="M1623">LOOKUP(2,1/(C1623:L1623&lt;&gt;""),C1623:L1623)</f>
        <v>Growers Concentrate</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Growers Concentrate</v>
      </c>
    </row>
    <row r="1624" spans="1:31" ht="14.5" x14ac:dyDescent="0.35">
      <c r="A1624" s="150" t="s">
        <v>1485</v>
      </c>
      <c r="B1624" s="150" t="s">
        <v>23341</v>
      </c>
      <c r="C1624" s="150" t="s">
        <v>19447</v>
      </c>
      <c r="D1624" s="150" t="s">
        <v>19449</v>
      </c>
      <c r="E1624" s="150" t="s">
        <v>19707</v>
      </c>
      <c r="F1624" s="150" t="s">
        <v>20565</v>
      </c>
      <c r="G1624" s="150" t="s">
        <v>20566</v>
      </c>
      <c r="H1624" s="150" t="s">
        <v>23326</v>
      </c>
      <c r="I1624" s="150" t="s">
        <v>23338</v>
      </c>
      <c r="J1624" s="150" t="s">
        <v>23342</v>
      </c>
      <c r="K1624" s="150" t="s">
        <v>1485</v>
      </c>
      <c r="L1624" s="150"/>
      <c r="M1624" s="150" t="str" cm="1">
        <f t="array" ref="M1624">LOOKUP(2,1/(C1624:L1624&lt;&gt;""),C1624:L1624)</f>
        <v>Imported Concentrate</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Imported Concentrate</v>
      </c>
    </row>
    <row r="1625" spans="1:31" ht="14.5" x14ac:dyDescent="0.35">
      <c r="A1625" s="150" t="s">
        <v>1485</v>
      </c>
      <c r="B1625" s="150" t="s">
        <v>23343</v>
      </c>
      <c r="C1625" s="150" t="s">
        <v>19447</v>
      </c>
      <c r="D1625" s="150" t="s">
        <v>19449</v>
      </c>
      <c r="E1625" s="150" t="s">
        <v>19707</v>
      </c>
      <c r="F1625" s="150" t="s">
        <v>20565</v>
      </c>
      <c r="G1625" s="150" t="s">
        <v>20566</v>
      </c>
      <c r="H1625" s="150" t="s">
        <v>23326</v>
      </c>
      <c r="I1625" s="150" t="s">
        <v>23338</v>
      </c>
      <c r="J1625" s="150" t="s">
        <v>23344</v>
      </c>
      <c r="K1625" s="150" t="s">
        <v>1485</v>
      </c>
      <c r="L1625" s="150"/>
      <c r="M1625" s="150" t="str" cm="1">
        <f t="array" ref="M1625">LOOKUP(2,1/(C1625:L1625&lt;&gt;""),C1625:L1625)</f>
        <v>Protein-Mineral Concentrate</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1485</v>
      </c>
      <c r="AD1625" t="str">
        <f>IFERROR(IF(COUNTIF(C1625:L1625,"Feed Ingredient")&gt;0,INDEX(ani_diet!U:U,MATCH(M1625,ani_diet!E:E,0)),""),"")</f>
        <v/>
      </c>
      <c r="AE1625" s="129" t="str">
        <f>IF(IFERROR(IF(MATCH("Feed Ingredient", AOM[[#This Row],[L1]:[L10]],0)&gt;0, TRUE, FALSE), FALSE)=TRUE,IFERROR(VLOOKUP(M1625, ani_diet!D:D, 1, FALSE), "No Match"),FALSE)</f>
        <v>Protein-Mineral Concentrate</v>
      </c>
    </row>
    <row r="1626" spans="1:31" ht="14.5" x14ac:dyDescent="0.35">
      <c r="A1626" s="150" t="s">
        <v>1485</v>
      </c>
      <c r="B1626" s="150" t="s">
        <v>23345</v>
      </c>
      <c r="C1626" s="150" t="s">
        <v>19447</v>
      </c>
      <c r="D1626" s="150" t="s">
        <v>19449</v>
      </c>
      <c r="E1626" s="150" t="s">
        <v>19707</v>
      </c>
      <c r="F1626" s="150" t="s">
        <v>20565</v>
      </c>
      <c r="G1626" s="150" t="s">
        <v>20566</v>
      </c>
      <c r="H1626" s="150" t="s">
        <v>23326</v>
      </c>
      <c r="I1626" s="150" t="s">
        <v>23338</v>
      </c>
      <c r="J1626" s="150" t="s">
        <v>23346</v>
      </c>
      <c r="K1626" s="150" t="s">
        <v>1485</v>
      </c>
      <c r="L1626" s="150"/>
      <c r="M1626" s="150" t="str" cm="1">
        <f t="array" ref="M1626">LOOKUP(2,1/(C1626:L1626&lt;&gt;""),C1626:L1626)</f>
        <v>Layer Concentrate</v>
      </c>
      <c r="N1626" s="150" t="s">
        <v>1485</v>
      </c>
      <c r="O1626" s="150" t="s">
        <v>1485</v>
      </c>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1485</v>
      </c>
      <c r="AD1626" t="str">
        <f>IFERROR(IF(COUNTIF(C1626:L1626,"Feed Ingredient")&gt;0,INDEX(ani_diet!U:U,MATCH(M1626,ani_diet!E:E,0)),""),"")</f>
        <v/>
      </c>
      <c r="AE1626" s="129" t="str">
        <f>IF(IFERROR(IF(MATCH("Feed Ingredient", AOM[[#This Row],[L1]:[L10]],0)&gt;0, TRUE, FALSE), FALSE)=TRUE,IFERROR(VLOOKUP(M1626, ani_diet!D:D, 1, FALSE), "No Match"),FALSE)</f>
        <v>Layer Concentrate</v>
      </c>
    </row>
    <row r="1627" spans="1:31" ht="14.5" x14ac:dyDescent="0.35">
      <c r="A1627" s="150" t="s">
        <v>1485</v>
      </c>
      <c r="B1627" s="150" t="s">
        <v>23347</v>
      </c>
      <c r="C1627" s="150" t="s">
        <v>19447</v>
      </c>
      <c r="D1627" s="150" t="s">
        <v>19449</v>
      </c>
      <c r="E1627" s="150" t="s">
        <v>19707</v>
      </c>
      <c r="F1627" s="150" t="s">
        <v>20565</v>
      </c>
      <c r="G1627" s="150" t="s">
        <v>20566</v>
      </c>
      <c r="H1627" s="150" t="s">
        <v>23326</v>
      </c>
      <c r="I1627" s="150" t="s">
        <v>23348</v>
      </c>
      <c r="J1627" s="150" t="s">
        <v>1485</v>
      </c>
      <c r="K1627" s="150" t="s">
        <v>1485</v>
      </c>
      <c r="L1627" s="150"/>
      <c r="M1627" s="150" t="str" cm="1">
        <f t="array" ref="M1627">LOOKUP(2,1/(C1627:L1627&lt;&gt;""),C1627:L1627)</f>
        <v>Dairy Meal</v>
      </c>
      <c r="N1627" s="150" t="s">
        <v>1485</v>
      </c>
      <c r="O1627" s="150" t="s">
        <v>1485</v>
      </c>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23348</v>
      </c>
      <c r="AD1627" t="str">
        <f>IFERROR(IF(COUNTIF(C1627:L1627,"Feed Ingredient")&gt;0,INDEX(ani_diet!U:U,MATCH(M1627,ani_diet!E:E,0)),""),"")</f>
        <v/>
      </c>
      <c r="AE1627" s="129" t="str">
        <f>IF(IFERROR(IF(MATCH("Feed Ingredient", AOM[[#This Row],[L1]:[L10]],0)&gt;0, TRUE, FALSE), FALSE)=TRUE,IFERROR(VLOOKUP(M1627, ani_diet!D:D, 1, FALSE), "No Match"),FALSE)</f>
        <v>Dairy Meal</v>
      </c>
    </row>
    <row r="1628" spans="1:31" ht="14.5" x14ac:dyDescent="0.35">
      <c r="A1628" s="150"/>
      <c r="B1628" s="150" t="s">
        <v>23349</v>
      </c>
      <c r="C1628" s="150" t="s">
        <v>19447</v>
      </c>
      <c r="D1628" s="150" t="s">
        <v>19449</v>
      </c>
      <c r="E1628" s="150" t="s">
        <v>19707</v>
      </c>
      <c r="F1628" s="150" t="s">
        <v>20565</v>
      </c>
      <c r="G1628" s="150" t="s">
        <v>20566</v>
      </c>
      <c r="H1628" s="150" t="s">
        <v>23326</v>
      </c>
      <c r="I1628" s="150" t="s">
        <v>23350</v>
      </c>
      <c r="J1628" s="150"/>
      <c r="K1628" s="150"/>
      <c r="L1628" s="150"/>
      <c r="M1628" s="150" t="str" cm="1">
        <f t="array" ref="M1628">LOOKUP(2,1/(C1628:L1628&lt;&gt;""),C1628:L1628)</f>
        <v>Elancoban</v>
      </c>
      <c r="N1628" s="150"/>
      <c r="O1628" s="150"/>
      <c r="P1628" s="150"/>
      <c r="Q1628" s="150"/>
      <c r="R1628" s="150"/>
      <c r="S1628" s="150"/>
      <c r="T1628" s="150"/>
      <c r="U1628" s="150"/>
      <c r="V1628" s="150"/>
      <c r="W1628" s="150"/>
      <c r="X1628" s="150"/>
      <c r="Y1628" s="150"/>
      <c r="Z1628" s="150"/>
      <c r="AA1628" s="150"/>
      <c r="AB1628" s="150"/>
      <c r="AC1628" s="150"/>
      <c r="AD1628" t="str">
        <f>IFERROR(IF(COUNTIF(C1628:L1628,"Feed Ingredient")&gt;0,INDEX(ani_diet!U:U,MATCH(M1628,ani_diet!E:E,0)),""),"")</f>
        <v/>
      </c>
      <c r="AE1628" s="129" t="str">
        <f>IF(IFERROR(IF(MATCH("Feed Ingredient", AOM[[#This Row],[L1]:[L10]],0)&gt;0, TRUE, FALSE), FALSE)=TRUE,IFERROR(VLOOKUP(M1628, ani_diet!D:D, 1, FALSE), "No Match"),FALSE)</f>
        <v>Elancoban</v>
      </c>
    </row>
    <row r="1629" spans="1:31" ht="14.5" x14ac:dyDescent="0.35">
      <c r="A1629" s="150" t="s">
        <v>1485</v>
      </c>
      <c r="B1629" s="150" t="s">
        <v>23351</v>
      </c>
      <c r="C1629" s="150" t="s">
        <v>19447</v>
      </c>
      <c r="D1629" s="150" t="s">
        <v>19449</v>
      </c>
      <c r="E1629" s="150" t="s">
        <v>19707</v>
      </c>
      <c r="F1629" s="150" t="s">
        <v>20565</v>
      </c>
      <c r="G1629" s="150" t="s">
        <v>20566</v>
      </c>
      <c r="H1629" s="150" t="s">
        <v>23326</v>
      </c>
      <c r="I1629" s="150" t="s">
        <v>23352</v>
      </c>
      <c r="J1629" s="150" t="s">
        <v>1485</v>
      </c>
      <c r="K1629" s="150" t="s">
        <v>1485</v>
      </c>
      <c r="L1629" s="150"/>
      <c r="M1629" s="150" t="str" cm="1">
        <f t="array" ref="M1629">LOOKUP(2,1/(C1629:L1629&lt;&gt;""),C1629:L1629)</f>
        <v>Finisher Diet</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Finisher Diet</v>
      </c>
    </row>
    <row r="1630" spans="1:31" ht="14.5" x14ac:dyDescent="0.35">
      <c r="A1630" s="150" t="s">
        <v>1485</v>
      </c>
      <c r="B1630" s="150" t="s">
        <v>23353</v>
      </c>
      <c r="C1630" s="150" t="s">
        <v>19447</v>
      </c>
      <c r="D1630" s="150" t="s">
        <v>19449</v>
      </c>
      <c r="E1630" s="150" t="s">
        <v>19707</v>
      </c>
      <c r="F1630" s="150" t="s">
        <v>20565</v>
      </c>
      <c r="G1630" s="150" t="s">
        <v>20566</v>
      </c>
      <c r="H1630" s="150" t="s">
        <v>23326</v>
      </c>
      <c r="I1630" s="150" t="s">
        <v>23354</v>
      </c>
      <c r="J1630" s="150" t="s">
        <v>1485</v>
      </c>
      <c r="K1630" s="150" t="s">
        <v>1485</v>
      </c>
      <c r="L1630" s="150"/>
      <c r="M1630" s="150" t="str" cm="1">
        <f t="array" ref="M1630">LOOKUP(2,1/(C1630:L1630&lt;&gt;""),C1630:L1630)</f>
        <v>Fish Mix</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1485</v>
      </c>
      <c r="AD1630" t="str">
        <f>IFERROR(IF(COUNTIF(C1630:L1630,"Feed Ingredient")&gt;0,INDEX(ani_diet!U:U,MATCH(M1630,ani_diet!E:E,0)),""),"")</f>
        <v/>
      </c>
      <c r="AE1630" s="129" t="str">
        <f>IF(IFERROR(IF(MATCH("Feed Ingredient", AOM[[#This Row],[L1]:[L10]],0)&gt;0, TRUE, FALSE), FALSE)=TRUE,IFERROR(VLOOKUP(M1630, ani_diet!D:D, 1, FALSE), "No Match"),FALSE)</f>
        <v>Fish Mix</v>
      </c>
    </row>
    <row r="1631" spans="1:31" ht="14.5" x14ac:dyDescent="0.35">
      <c r="A1631" s="150" t="s">
        <v>1485</v>
      </c>
      <c r="B1631" s="150" t="s">
        <v>23355</v>
      </c>
      <c r="C1631" s="150" t="s">
        <v>19447</v>
      </c>
      <c r="D1631" s="150" t="s">
        <v>19449</v>
      </c>
      <c r="E1631" s="150" t="s">
        <v>19707</v>
      </c>
      <c r="F1631" s="150" t="s">
        <v>20565</v>
      </c>
      <c r="G1631" s="150" t="s">
        <v>20566</v>
      </c>
      <c r="H1631" s="150" t="s">
        <v>23326</v>
      </c>
      <c r="I1631" s="150" t="s">
        <v>23356</v>
      </c>
      <c r="J1631" s="150" t="s">
        <v>1485</v>
      </c>
      <c r="K1631" s="150" t="s">
        <v>1485</v>
      </c>
      <c r="L1631" s="150"/>
      <c r="M1631" s="150" t="str" cm="1">
        <f t="array" ref="M1631">LOOKUP(2,1/(C1631:L1631&lt;&gt;""),C1631:L1631)</f>
        <v>Growers Diet</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1485</v>
      </c>
      <c r="AD1631" t="str">
        <f>IFERROR(IF(COUNTIF(C1631:L1631,"Feed Ingredient")&gt;0,INDEX(ani_diet!U:U,MATCH(M1631,ani_diet!E:E,0)),""),"")</f>
        <v/>
      </c>
      <c r="AE1631" s="129" t="str">
        <f>IF(IFERROR(IF(MATCH("Feed Ingredient", AOM[[#This Row],[L1]:[L10]],0)&gt;0, TRUE, FALSE), FALSE)=TRUE,IFERROR(VLOOKUP(M1631, ani_diet!D:D, 1, FALSE), "No Match"),FALSE)</f>
        <v>Growers Diet</v>
      </c>
    </row>
    <row r="1632" spans="1:31" ht="14.5" x14ac:dyDescent="0.35">
      <c r="A1632" s="150" t="s">
        <v>1485</v>
      </c>
      <c r="B1632" s="150" t="s">
        <v>23357</v>
      </c>
      <c r="C1632" s="150" t="s">
        <v>19447</v>
      </c>
      <c r="D1632" s="150" t="s">
        <v>19449</v>
      </c>
      <c r="E1632" s="150" t="s">
        <v>19707</v>
      </c>
      <c r="F1632" s="150" t="s">
        <v>20565</v>
      </c>
      <c r="G1632" s="150" t="s">
        <v>20566</v>
      </c>
      <c r="H1632" s="150" t="s">
        <v>23326</v>
      </c>
      <c r="I1632" s="150" t="s">
        <v>23358</v>
      </c>
      <c r="J1632" s="150" t="s">
        <v>1485</v>
      </c>
      <c r="K1632" s="150" t="s">
        <v>1485</v>
      </c>
      <c r="L1632" s="150"/>
      <c r="M1632" s="150" t="str" cm="1">
        <f t="array" ref="M1632">LOOKUP(2,1/(C1632:L1632&lt;&gt;""),C1632:L1632)</f>
        <v>Layer's Meal</v>
      </c>
      <c r="N1632" s="150" t="s">
        <v>1485</v>
      </c>
      <c r="O1632" s="150" t="s">
        <v>1485</v>
      </c>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Layer's Meal</v>
      </c>
    </row>
    <row r="1633" spans="1:31" ht="14.5" x14ac:dyDescent="0.35">
      <c r="A1633" s="150" t="s">
        <v>1485</v>
      </c>
      <c r="B1633" s="150" t="s">
        <v>23359</v>
      </c>
      <c r="C1633" s="150" t="s">
        <v>19447</v>
      </c>
      <c r="D1633" s="150" t="s">
        <v>19449</v>
      </c>
      <c r="E1633" s="150" t="s">
        <v>19707</v>
      </c>
      <c r="F1633" s="150" t="s">
        <v>20565</v>
      </c>
      <c r="G1633" s="150" t="s">
        <v>20566</v>
      </c>
      <c r="H1633" s="150" t="s">
        <v>23326</v>
      </c>
      <c r="I1633" s="150" t="s">
        <v>23360</v>
      </c>
      <c r="J1633" s="150" t="s">
        <v>1485</v>
      </c>
      <c r="K1633" s="150" t="s">
        <v>1485</v>
      </c>
      <c r="L1633" s="150"/>
      <c r="M1633" s="150" t="str" cm="1">
        <f t="array" ref="M1633">LOOKUP(2,1/(C1633:L1633&lt;&gt;""),C1633:L1633)</f>
        <v>Megalac</v>
      </c>
      <c r="N1633" s="150" t="s">
        <v>1485</v>
      </c>
      <c r="O1633" s="150" t="s">
        <v>1485</v>
      </c>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Megalac</v>
      </c>
    </row>
    <row r="1634" spans="1:31" ht="14.5" x14ac:dyDescent="0.35">
      <c r="A1634" s="150" t="s">
        <v>1485</v>
      </c>
      <c r="B1634" s="150" t="s">
        <v>23361</v>
      </c>
      <c r="C1634" s="150" t="s">
        <v>19447</v>
      </c>
      <c r="D1634" s="150" t="s">
        <v>19449</v>
      </c>
      <c r="E1634" s="150" t="s">
        <v>19707</v>
      </c>
      <c r="F1634" s="150" t="s">
        <v>20565</v>
      </c>
      <c r="G1634" s="150" t="s">
        <v>20566</v>
      </c>
      <c r="H1634" s="150" t="s">
        <v>23326</v>
      </c>
      <c r="I1634" s="150" t="s">
        <v>23362</v>
      </c>
      <c r="J1634" s="150" t="s">
        <v>1485</v>
      </c>
      <c r="K1634" s="150" t="s">
        <v>1485</v>
      </c>
      <c r="L1634" s="150"/>
      <c r="M1634" s="150" t="str" cm="1">
        <f t="array" ref="M1634">LOOKUP(2,1/(C1634:L1634&lt;&gt;""),C1634:L1634)</f>
        <v>Prime Gluten 60</v>
      </c>
      <c r="N1634" s="150" t="s">
        <v>1485</v>
      </c>
      <c r="O1634" s="150" t="s">
        <v>1485</v>
      </c>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1485</v>
      </c>
      <c r="AD1634" t="str">
        <f>IFERROR(IF(COUNTIF(C1634:L1634,"Feed Ingredient")&gt;0,INDEX(ani_diet!U:U,MATCH(M1634,ani_diet!E:E,0)),""),"")</f>
        <v/>
      </c>
      <c r="AE1634" s="129" t="str">
        <f>IF(IFERROR(IF(MATCH("Feed Ingredient", AOM[[#This Row],[L1]:[L10]],0)&gt;0, TRUE, FALSE), FALSE)=TRUE,IFERROR(VLOOKUP(M1634, ani_diet!D:D, 1, FALSE), "No Match"),FALSE)</f>
        <v>Prime Gluten 60</v>
      </c>
    </row>
    <row r="1635" spans="1:31" ht="14.5" x14ac:dyDescent="0.35">
      <c r="A1635" s="150" t="s">
        <v>1485</v>
      </c>
      <c r="B1635" s="150" t="s">
        <v>23363</v>
      </c>
      <c r="C1635" s="150" t="s">
        <v>19447</v>
      </c>
      <c r="D1635" s="150" t="s">
        <v>19449</v>
      </c>
      <c r="E1635" s="150" t="s">
        <v>19707</v>
      </c>
      <c r="F1635" s="150" t="s">
        <v>20565</v>
      </c>
      <c r="G1635" s="150" t="s">
        <v>20566</v>
      </c>
      <c r="H1635" s="150" t="s">
        <v>23326</v>
      </c>
      <c r="I1635" s="150" t="s">
        <v>23364</v>
      </c>
      <c r="J1635" s="150" t="s">
        <v>1485</v>
      </c>
      <c r="K1635" s="150" t="s">
        <v>1485</v>
      </c>
      <c r="L1635" s="150"/>
      <c r="M1635" s="150" t="str" cm="1">
        <f t="array" ref="M1635">LOOKUP(2,1/(C1635:L1635&lt;&gt;""),C1635:L1635)</f>
        <v>Poultry Feed</v>
      </c>
      <c r="N1635" s="150" t="s">
        <v>1485</v>
      </c>
      <c r="O1635" s="150" t="s">
        <v>1485</v>
      </c>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1485</v>
      </c>
      <c r="AD1635" t="str">
        <f>IFERROR(IF(COUNTIF(C1635:L1635,"Feed Ingredient")&gt;0,INDEX(ani_diet!U:U,MATCH(M1635,ani_diet!E:E,0)),""),"")</f>
        <v/>
      </c>
      <c r="AE1635" s="129" t="str">
        <f>IF(IFERROR(IF(MATCH("Feed Ingredient", AOM[[#This Row],[L1]:[L10]],0)&gt;0, TRUE, FALSE), FALSE)=TRUE,IFERROR(VLOOKUP(M1635, ani_diet!D:D, 1, FALSE), "No Match"),FALSE)</f>
        <v>Poultry Feed</v>
      </c>
    </row>
    <row r="1636" spans="1:31" ht="14.5" x14ac:dyDescent="0.35">
      <c r="A1636" s="150" t="s">
        <v>1485</v>
      </c>
      <c r="B1636" s="150" t="s">
        <v>23365</v>
      </c>
      <c r="C1636" s="150" t="s">
        <v>19447</v>
      </c>
      <c r="D1636" s="150" t="s">
        <v>19449</v>
      </c>
      <c r="E1636" s="150" t="s">
        <v>19707</v>
      </c>
      <c r="F1636" s="150" t="s">
        <v>20565</v>
      </c>
      <c r="G1636" s="150" t="s">
        <v>20566</v>
      </c>
      <c r="H1636" s="150" t="s">
        <v>23326</v>
      </c>
      <c r="I1636" s="150" t="s">
        <v>23366</v>
      </c>
      <c r="J1636" s="150" t="s">
        <v>1485</v>
      </c>
      <c r="K1636" s="150" t="s">
        <v>1485</v>
      </c>
      <c r="L1636" s="150"/>
      <c r="M1636" s="150" t="str" cm="1">
        <f t="array" ref="M1636">LOOKUP(2,1/(C1636:L1636&lt;&gt;""),C1636:L1636)</f>
        <v>Sheep Meal</v>
      </c>
      <c r="N1636" s="150" t="s">
        <v>1485</v>
      </c>
      <c r="O1636" s="150" t="s">
        <v>1485</v>
      </c>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1485</v>
      </c>
      <c r="AD1636" t="str">
        <f>IFERROR(IF(COUNTIF(C1636:L1636,"Feed Ingredient")&gt;0,INDEX(ani_diet!U:U,MATCH(M1636,ani_diet!E:E,0)),""),"")</f>
        <v/>
      </c>
      <c r="AE1636" s="129" t="str">
        <f>IF(IFERROR(IF(MATCH("Feed Ingredient", AOM[[#This Row],[L1]:[L10]],0)&gt;0, TRUE, FALSE), FALSE)=TRUE,IFERROR(VLOOKUP(M1636, ani_diet!D:D, 1, FALSE), "No Match"),FALSE)</f>
        <v>Sheep Meal</v>
      </c>
    </row>
    <row r="1637" spans="1:31" ht="14.5" x14ac:dyDescent="0.35">
      <c r="A1637" s="150" t="s">
        <v>1485</v>
      </c>
      <c r="B1637" s="150" t="s">
        <v>23367</v>
      </c>
      <c r="C1637" s="150" t="s">
        <v>19447</v>
      </c>
      <c r="D1637" s="150" t="s">
        <v>19449</v>
      </c>
      <c r="E1637" s="150" t="s">
        <v>19707</v>
      </c>
      <c r="F1637" s="150" t="s">
        <v>20565</v>
      </c>
      <c r="G1637" s="150" t="s">
        <v>20566</v>
      </c>
      <c r="H1637" s="150" t="s">
        <v>23326</v>
      </c>
      <c r="I1637" s="150" t="s">
        <v>23368</v>
      </c>
      <c r="J1637" s="150" t="s">
        <v>1485</v>
      </c>
      <c r="K1637" s="150" t="s">
        <v>1485</v>
      </c>
      <c r="L1637" s="150"/>
      <c r="M1637" s="150" t="str" cm="1">
        <f t="array" ref="M1637">LOOKUP(2,1/(C1637:L1637&lt;&gt;""),C1637:L1637)</f>
        <v>Starter Diet</v>
      </c>
      <c r="N1637" s="150" t="s">
        <v>1485</v>
      </c>
      <c r="O1637" s="150" t="s">
        <v>1485</v>
      </c>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1485</v>
      </c>
      <c r="AD1637" t="str">
        <f>IFERROR(IF(COUNTIF(C1637:L1637,"Feed Ingredient")&gt;0,INDEX(ani_diet!U:U,MATCH(M1637,ani_diet!E:E,0)),""),"")</f>
        <v/>
      </c>
      <c r="AE1637" s="129" t="str">
        <f>IF(IFERROR(IF(MATCH("Feed Ingredient", AOM[[#This Row],[L1]:[L10]],0)&gt;0, TRUE, FALSE), FALSE)=TRUE,IFERROR(VLOOKUP(M1637, ani_diet!D:D, 1, FALSE), "No Match"),FALSE)</f>
        <v>Starter Diet</v>
      </c>
    </row>
    <row r="1638" spans="1:31" ht="14.5" x14ac:dyDescent="0.35">
      <c r="A1638" s="150" t="s">
        <v>1485</v>
      </c>
      <c r="B1638" s="150" t="s">
        <v>23369</v>
      </c>
      <c r="C1638" s="150" t="s">
        <v>19447</v>
      </c>
      <c r="D1638" s="150" t="s">
        <v>19449</v>
      </c>
      <c r="E1638" s="150" t="s">
        <v>19707</v>
      </c>
      <c r="F1638" s="150" t="s">
        <v>20565</v>
      </c>
      <c r="G1638" s="150" t="s">
        <v>20566</v>
      </c>
      <c r="H1638" s="150" t="s">
        <v>23326</v>
      </c>
      <c r="I1638" s="150" t="s">
        <v>23370</v>
      </c>
      <c r="J1638" s="150" t="s">
        <v>1485</v>
      </c>
      <c r="K1638" s="150" t="s">
        <v>1485</v>
      </c>
      <c r="L1638" s="150"/>
      <c r="M1638" s="150" t="str" cm="1">
        <f t="array" ref="M1638">LOOKUP(2,1/(C1638:L1638&lt;&gt;""),C1638:L1638)</f>
        <v>Swine Mix</v>
      </c>
      <c r="N1638" s="150" t="s">
        <v>1485</v>
      </c>
      <c r="O1638" s="150" t="s">
        <v>1485</v>
      </c>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1485</v>
      </c>
      <c r="AD1638" t="str">
        <f>IFERROR(IF(COUNTIF(C1638:L1638,"Feed Ingredient")&gt;0,INDEX(ani_diet!U:U,MATCH(M1638,ani_diet!E:E,0)),""),"")</f>
        <v/>
      </c>
      <c r="AE1638" s="129" t="str">
        <f>IF(IFERROR(IF(MATCH("Feed Ingredient", AOM[[#This Row],[L1]:[L10]],0)&gt;0, TRUE, FALSE), FALSE)=TRUE,IFERROR(VLOOKUP(M1638, ani_diet!D:D, 1, FALSE), "No Match"),FALSE)</f>
        <v>Swine Mix</v>
      </c>
    </row>
    <row r="1639" spans="1:31" ht="14.5" x14ac:dyDescent="0.35">
      <c r="A1639" s="150" t="s">
        <v>1485</v>
      </c>
      <c r="B1639" s="150" t="s">
        <v>23371</v>
      </c>
      <c r="C1639" s="150" t="s">
        <v>19447</v>
      </c>
      <c r="D1639" s="150" t="s">
        <v>19449</v>
      </c>
      <c r="E1639" s="150" t="s">
        <v>19707</v>
      </c>
      <c r="F1639" s="150" t="s">
        <v>20565</v>
      </c>
      <c r="G1639" s="150" t="s">
        <v>20566</v>
      </c>
      <c r="H1639" s="150" t="s">
        <v>23326</v>
      </c>
      <c r="I1639" s="150" t="s">
        <v>23372</v>
      </c>
      <c r="J1639" s="150" t="s">
        <v>1485</v>
      </c>
      <c r="K1639" s="150" t="s">
        <v>1485</v>
      </c>
      <c r="L1639" s="150"/>
      <c r="M1639" s="150" t="str" cm="1">
        <f t="array" ref="M1639">LOOKUP(2,1/(C1639:L1639&lt;&gt;""),C1639:L1639)</f>
        <v>Total Mixed Ration</v>
      </c>
      <c r="N1639" s="150" t="s">
        <v>1485</v>
      </c>
      <c r="O1639" s="150" t="s">
        <v>1485</v>
      </c>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23372</v>
      </c>
      <c r="AD1639" t="str">
        <f>IFERROR(IF(COUNTIF(C1639:L1639,"Feed Ingredient")&gt;0,INDEX(ani_diet!U:U,MATCH(M1639,ani_diet!E:E,0)),""),"")</f>
        <v/>
      </c>
      <c r="AE1639" s="129" t="str">
        <f>IF(IFERROR(IF(MATCH("Feed Ingredient", AOM[[#This Row],[L1]:[L10]],0)&gt;0, TRUE, FALSE), FALSE)=TRUE,IFERROR(VLOOKUP(M1639, ani_diet!D:D, 1, FALSE), "No Match"),FALSE)</f>
        <v>Total Mixed Ration</v>
      </c>
    </row>
    <row r="1640" spans="1:31" ht="14.5" x14ac:dyDescent="0.35">
      <c r="A1640" s="150" t="s">
        <v>1485</v>
      </c>
      <c r="B1640" s="150" t="s">
        <v>23373</v>
      </c>
      <c r="C1640" s="150" t="s">
        <v>19447</v>
      </c>
      <c r="D1640" s="150" t="s">
        <v>19449</v>
      </c>
      <c r="E1640" s="150" t="s">
        <v>19707</v>
      </c>
      <c r="F1640" s="150" t="s">
        <v>20565</v>
      </c>
      <c r="G1640" s="150" t="s">
        <v>20566</v>
      </c>
      <c r="H1640" s="150" t="s">
        <v>23326</v>
      </c>
      <c r="I1640" s="150"/>
      <c r="J1640" s="150" t="s">
        <v>1485</v>
      </c>
      <c r="K1640" s="150" t="s">
        <v>1485</v>
      </c>
      <c r="L1640" s="150"/>
      <c r="M1640" s="150" t="str" cm="1">
        <f t="array" ref="M1640">LOOKUP(2,1/(C1640:L1640&lt;&gt;""),C1640:L1640)</f>
        <v>Preformulated Feed</v>
      </c>
      <c r="N1640" s="150" t="s">
        <v>1485</v>
      </c>
      <c r="O1640" s="150" t="s">
        <v>1485</v>
      </c>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1485</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t="s">
        <v>1485</v>
      </c>
      <c r="B1641" s="150" t="s">
        <v>23374</v>
      </c>
      <c r="C1641" s="150" t="s">
        <v>19447</v>
      </c>
      <c r="D1641" s="150" t="s">
        <v>19449</v>
      </c>
      <c r="E1641" s="150" t="s">
        <v>19707</v>
      </c>
      <c r="F1641" s="150" t="s">
        <v>20565</v>
      </c>
      <c r="G1641" s="150" t="s">
        <v>20566</v>
      </c>
      <c r="H1641" s="150" t="s">
        <v>8544</v>
      </c>
      <c r="I1641" s="150" t="s">
        <v>1485</v>
      </c>
      <c r="J1641" s="150" t="s">
        <v>1485</v>
      </c>
      <c r="K1641" s="150" t="s">
        <v>1485</v>
      </c>
      <c r="L1641" s="150"/>
      <c r="M1641" s="150" t="str" cm="1">
        <f t="array" ref="M1641">LOOKUP(2,1/(C1641:L1641&lt;&gt;""),C1641:L1641)</f>
        <v>Supplement</v>
      </c>
      <c r="N1641" s="150" t="s">
        <v>1485</v>
      </c>
      <c r="O1641" s="150" t="s">
        <v>1485</v>
      </c>
      <c r="P1641" s="150"/>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1485</v>
      </c>
      <c r="AD1641" t="str">
        <f>IFERROR(IF(COUNTIF(C1641:L1641,"Feed Ingredient")&gt;0,INDEX(ani_diet!U:U,MATCH(M1641,ani_diet!E:E,0)),""),"")</f>
        <v/>
      </c>
      <c r="AE1641" s="129" t="str">
        <f>IF(IFERROR(IF(MATCH("Feed Ingredient", AOM[[#This Row],[L1]:[L10]],0)&gt;0, TRUE, FALSE), FALSE)=TRUE,IFERROR(VLOOKUP(M1641, ani_diet!D:D, 1, FALSE), "No Match"),FALSE)</f>
        <v>No Match</v>
      </c>
    </row>
    <row r="1642" spans="1:31" ht="14.5" x14ac:dyDescent="0.35">
      <c r="A1642" s="150" t="s">
        <v>1485</v>
      </c>
      <c r="B1642" s="150" t="s">
        <v>23375</v>
      </c>
      <c r="C1642" s="150" t="s">
        <v>19447</v>
      </c>
      <c r="D1642" s="150" t="s">
        <v>19449</v>
      </c>
      <c r="E1642" s="150" t="s">
        <v>19707</v>
      </c>
      <c r="F1642" s="150" t="s">
        <v>20565</v>
      </c>
      <c r="G1642" s="150" t="s">
        <v>20566</v>
      </c>
      <c r="H1642" s="150" t="s">
        <v>8544</v>
      </c>
      <c r="I1642" s="150" t="s">
        <v>8338</v>
      </c>
      <c r="J1642" s="150" t="s">
        <v>1485</v>
      </c>
      <c r="K1642" s="150" t="s">
        <v>1485</v>
      </c>
      <c r="L1642" s="150"/>
      <c r="M1642" s="150" t="str" cm="1">
        <f t="array" ref="M1642">LOOKUP(2,1/(C1642:L1642&lt;&gt;""),C1642:L1642)</f>
        <v>Amino Acid</v>
      </c>
      <c r="N1642" s="150" t="s">
        <v>1485</v>
      </c>
      <c r="O1642" s="150" t="s">
        <v>1485</v>
      </c>
      <c r="P1642" s="150"/>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1485</v>
      </c>
      <c r="AD1642" t="str">
        <f>IFERROR(IF(COUNTIF(C1642:L1642,"Feed Ingredient")&gt;0,INDEX(ani_diet!U:U,MATCH(M1642,ani_diet!E:E,0)),""),"")</f>
        <v/>
      </c>
      <c r="AE1642" s="129" t="str">
        <f>IF(IFERROR(IF(MATCH("Feed Ingredient", AOM[[#This Row],[L1]:[L10]],0)&gt;0, TRUE, FALSE), FALSE)=TRUE,IFERROR(VLOOKUP(M1642, ani_diet!D:D, 1, FALSE), "No Match"),FALSE)</f>
        <v>No Match</v>
      </c>
    </row>
    <row r="1643" spans="1:31" ht="14.5" x14ac:dyDescent="0.35">
      <c r="A1643" s="150" t="s">
        <v>1485</v>
      </c>
      <c r="B1643" s="150" t="s">
        <v>23376</v>
      </c>
      <c r="C1643" s="150" t="s">
        <v>19447</v>
      </c>
      <c r="D1643" s="150" t="s">
        <v>19449</v>
      </c>
      <c r="E1643" s="150" t="s">
        <v>19707</v>
      </c>
      <c r="F1643" s="150" t="s">
        <v>20565</v>
      </c>
      <c r="G1643" s="150" t="s">
        <v>20566</v>
      </c>
      <c r="H1643" s="150" t="s">
        <v>8544</v>
      </c>
      <c r="I1643" s="150" t="s">
        <v>8338</v>
      </c>
      <c r="J1643" s="150" t="s">
        <v>23377</v>
      </c>
      <c r="K1643" s="150"/>
      <c r="L1643" s="150"/>
      <c r="M1643" s="150" t="str" cm="1">
        <f t="array" ref="M1643">LOOKUP(2,1/(C1643:L1643&lt;&gt;""),C1643:L1643)</f>
        <v>Methionine</v>
      </c>
      <c r="N1643" s="150" t="s">
        <v>23378</v>
      </c>
      <c r="O1643" s="150" t="s">
        <v>23379</v>
      </c>
      <c r="P1643" s="150"/>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23380</v>
      </c>
      <c r="AD1643" t="str">
        <f>IFERROR(IF(COUNTIF(C1643:L1643,"Feed Ingredient")&gt;0,INDEX(ani_diet!U:U,MATCH(M1643,ani_diet!E:E,0)),""),"")</f>
        <v/>
      </c>
      <c r="AE1643" s="129" t="str">
        <f>IF(IFERROR(IF(MATCH("Feed Ingredient", AOM[[#This Row],[L1]:[L10]],0)&gt;0, TRUE, FALSE), FALSE)=TRUE,IFERROR(VLOOKUP(M1643, ani_diet!D:D, 1, FALSE), "No Match"),FALSE)</f>
        <v>Methionine</v>
      </c>
    </row>
    <row r="1644" spans="1:31" ht="14.5" x14ac:dyDescent="0.35">
      <c r="A1644" s="150" t="s">
        <v>1485</v>
      </c>
      <c r="B1644" s="150" t="s">
        <v>23381</v>
      </c>
      <c r="C1644" s="150" t="s">
        <v>19447</v>
      </c>
      <c r="D1644" s="150" t="s">
        <v>19449</v>
      </c>
      <c r="E1644" s="150" t="s">
        <v>19707</v>
      </c>
      <c r="F1644" s="150" t="s">
        <v>20565</v>
      </c>
      <c r="G1644" s="150" t="s">
        <v>20566</v>
      </c>
      <c r="H1644" s="150" t="s">
        <v>8544</v>
      </c>
      <c r="I1644" s="150" t="s">
        <v>8338</v>
      </c>
      <c r="J1644" s="150" t="s">
        <v>23382</v>
      </c>
      <c r="K1644" s="150"/>
      <c r="L1644" s="150"/>
      <c r="M1644" s="150" t="str" cm="1">
        <f t="array" ref="M1644">LOOKUP(2,1/(C1644:L1644&lt;&gt;""),C1644:L1644)</f>
        <v>Threonine</v>
      </c>
      <c r="N1644" s="150" t="s">
        <v>23380</v>
      </c>
      <c r="O1644" s="150" t="s">
        <v>23383</v>
      </c>
      <c r="P1644" s="150"/>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23380</v>
      </c>
      <c r="AD1644" t="str">
        <f>IFERROR(IF(COUNTIF(C1644:L1644,"Feed Ingredient")&gt;0,INDEX(ani_diet!U:U,MATCH(M1644,ani_diet!E:E,0)),""),"")</f>
        <v/>
      </c>
      <c r="AE1644" s="129" t="str">
        <f>IF(IFERROR(IF(MATCH("Feed Ingredient", AOM[[#This Row],[L1]:[L10]],0)&gt;0, TRUE, FALSE), FALSE)=TRUE,IFERROR(VLOOKUP(M1644, ani_diet!D:D, 1, FALSE), "No Match"),FALSE)</f>
        <v>Threonine</v>
      </c>
    </row>
    <row r="1645" spans="1:31" ht="14.5" x14ac:dyDescent="0.35">
      <c r="A1645" s="150" t="s">
        <v>1485</v>
      </c>
      <c r="B1645" s="150" t="s">
        <v>23384</v>
      </c>
      <c r="C1645" s="150" t="s">
        <v>19447</v>
      </c>
      <c r="D1645" s="150" t="s">
        <v>19449</v>
      </c>
      <c r="E1645" s="150" t="s">
        <v>19707</v>
      </c>
      <c r="F1645" s="150" t="s">
        <v>20565</v>
      </c>
      <c r="G1645" s="150" t="s">
        <v>20566</v>
      </c>
      <c r="H1645" s="150" t="s">
        <v>8544</v>
      </c>
      <c r="I1645" s="150" t="s">
        <v>8338</v>
      </c>
      <c r="J1645" s="150" t="s">
        <v>23385</v>
      </c>
      <c r="K1645" s="150"/>
      <c r="L1645" s="150"/>
      <c r="M1645" s="150" t="str" cm="1">
        <f t="array" ref="M1645">LOOKUP(2,1/(C1645:L1645&lt;&gt;""),C1645:L1645)</f>
        <v>Lysine</v>
      </c>
      <c r="N1645" s="150" t="s">
        <v>23386</v>
      </c>
      <c r="O1645" s="150" t="s">
        <v>23387</v>
      </c>
      <c r="P1645" s="150"/>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23385</v>
      </c>
      <c r="AD1645" t="str">
        <f>IFERROR(IF(COUNTIF(C1645:L1645,"Feed Ingredient")&gt;0,INDEX(ani_diet!U:U,MATCH(M1645,ani_diet!E:E,0)),""),"")</f>
        <v/>
      </c>
      <c r="AE1645" s="129" t="str">
        <f>IF(IFERROR(IF(MATCH("Feed Ingredient", AOM[[#This Row],[L1]:[L10]],0)&gt;0, TRUE, FALSE), FALSE)=TRUE,IFERROR(VLOOKUP(M1645, ani_diet!D:D, 1, FALSE), "No Match"),FALSE)</f>
        <v>Lysine</v>
      </c>
    </row>
    <row r="1646" spans="1:31" ht="14.5" x14ac:dyDescent="0.35">
      <c r="A1646" s="150" t="s">
        <v>1485</v>
      </c>
      <c r="B1646" s="150" t="s">
        <v>23388</v>
      </c>
      <c r="C1646" s="150" t="s">
        <v>19447</v>
      </c>
      <c r="D1646" s="150" t="s">
        <v>19449</v>
      </c>
      <c r="E1646" s="150" t="s">
        <v>19707</v>
      </c>
      <c r="F1646" s="150" t="s">
        <v>20565</v>
      </c>
      <c r="G1646" s="150" t="s">
        <v>20566</v>
      </c>
      <c r="H1646" s="150" t="s">
        <v>8544</v>
      </c>
      <c r="I1646" s="150" t="s">
        <v>8338</v>
      </c>
      <c r="J1646" s="150" t="s">
        <v>23389</v>
      </c>
      <c r="K1646" s="150" t="s">
        <v>1485</v>
      </c>
      <c r="L1646" s="150"/>
      <c r="M1646" s="150" t="str" cm="1">
        <f t="array" ref="M1646">LOOKUP(2,1/(C1646:L1646&lt;&gt;""),C1646:L1646)</f>
        <v>Lysine - HCl</v>
      </c>
      <c r="N1646" s="150" t="s">
        <v>23390</v>
      </c>
      <c r="O1646" s="150" t="s">
        <v>23391</v>
      </c>
      <c r="P1646" s="150"/>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23389</v>
      </c>
      <c r="AD1646" t="str">
        <f>IFERROR(IF(COUNTIF(C1646:L1646,"Feed Ingredient")&gt;0,INDEX(ani_diet!U:U,MATCH(M1646,ani_diet!E:E,0)),""),"")</f>
        <v/>
      </c>
      <c r="AE1646" s="129" t="str">
        <f>IF(IFERROR(IF(MATCH("Feed Ingredient", AOM[[#This Row],[L1]:[L10]],0)&gt;0, TRUE, FALSE), FALSE)=TRUE,IFERROR(VLOOKUP(M1646, ani_diet!D:D, 1, FALSE), "No Match"),FALSE)</f>
        <v>Lysine - HCl</v>
      </c>
    </row>
    <row r="1647" spans="1:31" ht="14.5" x14ac:dyDescent="0.35">
      <c r="A1647" s="150" t="s">
        <v>1485</v>
      </c>
      <c r="B1647" s="150" t="s">
        <v>23392</v>
      </c>
      <c r="C1647" s="150" t="s">
        <v>19447</v>
      </c>
      <c r="D1647" s="150" t="s">
        <v>19449</v>
      </c>
      <c r="E1647" s="150" t="s">
        <v>19707</v>
      </c>
      <c r="F1647" s="150" t="s">
        <v>20565</v>
      </c>
      <c r="G1647" s="150" t="s">
        <v>20566</v>
      </c>
      <c r="H1647" s="150" t="s">
        <v>8544</v>
      </c>
      <c r="I1647" s="150" t="s">
        <v>8338</v>
      </c>
      <c r="J1647" s="150" t="s">
        <v>23393</v>
      </c>
      <c r="K1647" s="150" t="s">
        <v>1485</v>
      </c>
      <c r="L1647" s="150"/>
      <c r="M1647" s="150" t="str" cm="1">
        <f t="array" ref="M1647">LOOKUP(2,1/(C1647:L1647&lt;&gt;""),C1647:L1647)</f>
        <v>Tryptophan</v>
      </c>
      <c r="N1647" s="150" t="s">
        <v>1485</v>
      </c>
      <c r="O1647" s="150" t="s">
        <v>23394</v>
      </c>
      <c r="P1647" s="150"/>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23377</v>
      </c>
      <c r="AD1647" t="str">
        <f>IFERROR(IF(COUNTIF(C1647:L1647,"Feed Ingredient")&gt;0,INDEX(ani_diet!U:U,MATCH(M1647,ani_diet!E:E,0)),""),"")</f>
        <v/>
      </c>
      <c r="AE1647" s="129" t="str">
        <f>IF(IFERROR(IF(MATCH("Feed Ingredient", AOM[[#This Row],[L1]:[L10]],0)&gt;0, TRUE, FALSE), FALSE)=TRUE,IFERROR(VLOOKUP(M1647, ani_diet!D:D, 1, FALSE), "No Match"),FALSE)</f>
        <v>Tryptophan</v>
      </c>
    </row>
    <row r="1648" spans="1:31" ht="14.5" x14ac:dyDescent="0.35">
      <c r="A1648" s="150" t="s">
        <v>1485</v>
      </c>
      <c r="B1648" s="150" t="s">
        <v>23395</v>
      </c>
      <c r="C1648" s="150" t="s">
        <v>19447</v>
      </c>
      <c r="D1648" s="150" t="s">
        <v>19449</v>
      </c>
      <c r="E1648" s="150" t="s">
        <v>19707</v>
      </c>
      <c r="F1648" s="150" t="s">
        <v>20565</v>
      </c>
      <c r="G1648" s="150" t="s">
        <v>20566</v>
      </c>
      <c r="H1648" s="150" t="s">
        <v>8544</v>
      </c>
      <c r="I1648" s="150" t="s">
        <v>23396</v>
      </c>
      <c r="J1648" s="150" t="s">
        <v>1485</v>
      </c>
      <c r="K1648" s="150" t="s">
        <v>1485</v>
      </c>
      <c r="L1648" s="150"/>
      <c r="M1648" s="150" t="str" cm="1">
        <f t="array" ref="M1648">LOOKUP(2,1/(C1648:L1648&lt;&gt;""),C1648:L1648)</f>
        <v>Anti-mycotoxin</v>
      </c>
      <c r="N1648" s="150" t="s">
        <v>23397</v>
      </c>
      <c r="O1648" s="150" t="s">
        <v>1485</v>
      </c>
      <c r="P1648" s="150"/>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1485</v>
      </c>
      <c r="AD1648" t="str">
        <f>IFERROR(IF(COUNTIF(C1648:L1648,"Feed Ingredient")&gt;0,INDEX(ani_diet!U:U,MATCH(M1648,ani_diet!E:E,0)),""),"")</f>
        <v/>
      </c>
      <c r="AE1648" s="129" t="str">
        <f>IF(IFERROR(IF(MATCH("Feed Ingredient", AOM[[#This Row],[L1]:[L10]],0)&gt;0, TRUE, FALSE), FALSE)=TRUE,IFERROR(VLOOKUP(M1648, ani_diet!D:D, 1, FALSE), "No Match"),FALSE)</f>
        <v>No Match</v>
      </c>
    </row>
    <row r="1649" spans="1:31" ht="14.5" x14ac:dyDescent="0.35">
      <c r="A1649" s="150"/>
      <c r="B1649" s="150" t="s">
        <v>23398</v>
      </c>
      <c r="C1649" s="150" t="s">
        <v>19447</v>
      </c>
      <c r="D1649" s="150" t="s">
        <v>19449</v>
      </c>
      <c r="E1649" s="150" t="s">
        <v>19707</v>
      </c>
      <c r="F1649" s="150" t="s">
        <v>20565</v>
      </c>
      <c r="G1649" s="150" t="s">
        <v>20566</v>
      </c>
      <c r="H1649" s="150" t="s">
        <v>8544</v>
      </c>
      <c r="I1649" s="150" t="s">
        <v>1873</v>
      </c>
      <c r="J1649" s="150" t="s">
        <v>23399</v>
      </c>
      <c r="K1649" s="150"/>
      <c r="L1649" s="150"/>
      <c r="M1649" s="150" t="str" cm="1">
        <f t="array" ref="M1649">LOOKUP(2,1/(C1649:L1649&lt;&gt;""),C1649:L1649)</f>
        <v>Dextrin</v>
      </c>
      <c r="N1649" s="150"/>
      <c r="O1649" s="150"/>
      <c r="P1649" s="150"/>
      <c r="Q1649" s="150"/>
      <c r="R1649" s="150"/>
      <c r="S1649" s="150"/>
      <c r="T1649" s="150"/>
      <c r="U1649" s="150"/>
      <c r="V1649" s="150"/>
      <c r="W1649" s="150"/>
      <c r="X1649" s="150"/>
      <c r="Y1649" s="150"/>
      <c r="Z1649" s="150"/>
      <c r="AA1649" s="150"/>
      <c r="AB1649" s="150"/>
      <c r="AC1649" s="150"/>
      <c r="AD1649" t="str">
        <f>IFERROR(IF(COUNTIF(C1649:L1649,"Feed Ingredient")&gt;0,INDEX(ani_diet!U:U,MATCH(M1649,ani_diet!E:E,0)),""),"")</f>
        <v/>
      </c>
      <c r="AE1649" s="129" t="str">
        <f>IF(IFERROR(IF(MATCH("Feed Ingredient", AOM[[#This Row],[L1]:[L10]],0)&gt;0, TRUE, FALSE), FALSE)=TRUE,IFERROR(VLOOKUP(M1649, ani_diet!D:D, 1, FALSE), "No Match"),FALSE)</f>
        <v>Dextrin</v>
      </c>
    </row>
    <row r="1650" spans="1:31" ht="14.5" x14ac:dyDescent="0.35">
      <c r="A1650" s="150"/>
      <c r="B1650" s="150" t="s">
        <v>23400</v>
      </c>
      <c r="C1650" s="150" t="s">
        <v>19447</v>
      </c>
      <c r="D1650" s="150" t="s">
        <v>19449</v>
      </c>
      <c r="E1650" s="150" t="s">
        <v>19707</v>
      </c>
      <c r="F1650" s="150" t="s">
        <v>20565</v>
      </c>
      <c r="G1650" s="150" t="s">
        <v>20566</v>
      </c>
      <c r="H1650" s="150" t="s">
        <v>8544</v>
      </c>
      <c r="I1650" s="150" t="s">
        <v>1873</v>
      </c>
      <c r="J1650" s="150"/>
      <c r="K1650" s="150"/>
      <c r="L1650" s="150"/>
      <c r="M1650" s="150" t="str" cm="1">
        <f t="array" ref="M1650">LOOKUP(2,1/(C1650:L1650&lt;&gt;""),C1650:L1650)</f>
        <v>Carbohydrate</v>
      </c>
      <c r="N1650" s="150"/>
      <c r="O1650" s="150"/>
      <c r="P1650" s="150"/>
      <c r="Q1650" s="150"/>
      <c r="R1650" s="150"/>
      <c r="S1650" s="150"/>
      <c r="T1650" s="150"/>
      <c r="U1650" s="150"/>
      <c r="V1650" s="150"/>
      <c r="W1650" s="150"/>
      <c r="X1650" s="150"/>
      <c r="Y1650" s="150"/>
      <c r="Z1650" s="150"/>
      <c r="AA1650" s="150"/>
      <c r="AB1650" s="150"/>
      <c r="AC1650" s="150"/>
      <c r="AD1650" t="str">
        <f>IFERROR(IF(COUNTIF(C1650:L1650,"Feed Ingredient")&gt;0,INDEX(ani_diet!U:U,MATCH(M1650,ani_diet!E:E,0)),""),"")</f>
        <v/>
      </c>
      <c r="AE1650" s="129" t="str">
        <f>IF(IFERROR(IF(MATCH("Feed Ingredient", AOM[[#This Row],[L1]:[L10]],0)&gt;0, TRUE, FALSE), FALSE)=TRUE,IFERROR(VLOOKUP(M1650, ani_diet!D:D, 1, FALSE), "No Match"),FALSE)</f>
        <v>No Match</v>
      </c>
    </row>
    <row r="1651" spans="1:31" ht="14.5" x14ac:dyDescent="0.35">
      <c r="A1651" s="150" t="s">
        <v>1485</v>
      </c>
      <c r="B1651" s="150" t="s">
        <v>23401</v>
      </c>
      <c r="C1651" s="150" t="s">
        <v>19447</v>
      </c>
      <c r="D1651" s="150" t="s">
        <v>19449</v>
      </c>
      <c r="E1651" s="150" t="s">
        <v>19707</v>
      </c>
      <c r="F1651" s="150" t="s">
        <v>20565</v>
      </c>
      <c r="G1651" s="150" t="s">
        <v>20566</v>
      </c>
      <c r="H1651" s="150" t="s">
        <v>8544</v>
      </c>
      <c r="I1651" s="150" t="s">
        <v>23402</v>
      </c>
      <c r="J1651" s="150" t="s">
        <v>1485</v>
      </c>
      <c r="K1651" s="150" t="s">
        <v>1485</v>
      </c>
      <c r="L1651" s="150"/>
      <c r="M1651" s="150" t="str" cm="1">
        <f t="array" ref="M1651">LOOKUP(2,1/(C1651:L1651&lt;&gt;""),C1651:L1651)</f>
        <v>Enzyme</v>
      </c>
      <c r="N1651" s="150" t="s">
        <v>1485</v>
      </c>
      <c r="O1651" s="150" t="s">
        <v>23403</v>
      </c>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1485</v>
      </c>
      <c r="AD1651" t="str">
        <f>IFERROR(IF(COUNTIF(C1651:L1651,"Feed Ingredient")&gt;0,INDEX(ani_diet!U:U,MATCH(M1651,ani_diet!E:E,0)),""),"")</f>
        <v/>
      </c>
      <c r="AE1651" s="129" t="str">
        <f>IF(IFERROR(IF(MATCH("Feed Ingredient", AOM[[#This Row],[L1]:[L10]],0)&gt;0, TRUE, FALSE), FALSE)=TRUE,IFERROR(VLOOKUP(M1651, ani_diet!D:D, 1, FALSE), "No Match"),FALSE)</f>
        <v>Enzyme</v>
      </c>
    </row>
    <row r="1652" spans="1:31" ht="14.5" x14ac:dyDescent="0.35">
      <c r="A1652" s="150" t="s">
        <v>1485</v>
      </c>
      <c r="B1652" s="150" t="s">
        <v>23404</v>
      </c>
      <c r="C1652" s="150" t="s">
        <v>19447</v>
      </c>
      <c r="D1652" s="150" t="s">
        <v>19449</v>
      </c>
      <c r="E1652" s="150" t="s">
        <v>19707</v>
      </c>
      <c r="F1652" s="150" t="s">
        <v>20565</v>
      </c>
      <c r="G1652" s="150" t="s">
        <v>20566</v>
      </c>
      <c r="H1652" s="150" t="s">
        <v>8544</v>
      </c>
      <c r="I1652" s="150" t="s">
        <v>23402</v>
      </c>
      <c r="J1652" s="150" t="s">
        <v>23405</v>
      </c>
      <c r="K1652" s="150" t="s">
        <v>1485</v>
      </c>
      <c r="L1652" s="150"/>
      <c r="M1652" s="150" t="str" cm="1">
        <f t="array" ref="M1652">LOOKUP(2,1/(C1652:L1652&lt;&gt;""),C1652:L1652)</f>
        <v>Asperozym (Fibrolytic Enzymes)</v>
      </c>
      <c r="N1652" s="150" t="s">
        <v>23406</v>
      </c>
      <c r="O1652" s="150" t="s">
        <v>1485</v>
      </c>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23405</v>
      </c>
      <c r="AD1652" t="str">
        <f>IFERROR(IF(COUNTIF(C1652:L1652,"Feed Ingredient")&gt;0,INDEX(ani_diet!U:U,MATCH(M1652,ani_diet!E:E,0)),""),"")</f>
        <v/>
      </c>
      <c r="AE1652" s="129" t="str">
        <f>IF(IFERROR(IF(MATCH("Feed Ingredient", AOM[[#This Row],[L1]:[L10]],0)&gt;0, TRUE, FALSE), FALSE)=TRUE,IFERROR(VLOOKUP(M1652, ani_diet!D:D, 1, FALSE), "No Match"),FALSE)</f>
        <v>Asperozym (Fibrolytic Enzymes)</v>
      </c>
    </row>
    <row r="1653" spans="1:31" ht="14.5" x14ac:dyDescent="0.35">
      <c r="A1653" s="150" t="s">
        <v>1485</v>
      </c>
      <c r="B1653" s="150" t="s">
        <v>23407</v>
      </c>
      <c r="C1653" s="150" t="s">
        <v>19447</v>
      </c>
      <c r="D1653" s="150" t="s">
        <v>19449</v>
      </c>
      <c r="E1653" s="150" t="s">
        <v>19707</v>
      </c>
      <c r="F1653" s="150" t="s">
        <v>20565</v>
      </c>
      <c r="G1653" s="150" t="s">
        <v>20566</v>
      </c>
      <c r="H1653" s="150" t="s">
        <v>8544</v>
      </c>
      <c r="I1653" s="150" t="s">
        <v>23402</v>
      </c>
      <c r="J1653" s="150" t="s">
        <v>23408</v>
      </c>
      <c r="K1653" s="150" t="s">
        <v>1485</v>
      </c>
      <c r="L1653" s="150"/>
      <c r="M1653" s="150" t="str" cm="1">
        <f t="array" ref="M1653">LOOKUP(2,1/(C1653:L1653&lt;&gt;""),C1653:L1653)</f>
        <v>Axtra XAP</v>
      </c>
      <c r="N1653" s="150" t="s">
        <v>1485</v>
      </c>
      <c r="O1653" s="150" t="s">
        <v>1485</v>
      </c>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23408</v>
      </c>
      <c r="AD1653" t="str">
        <f>IFERROR(IF(COUNTIF(C1653:L1653,"Feed Ingredient")&gt;0,INDEX(ani_diet!U:U,MATCH(M1653,ani_diet!E:E,0)),""),"")</f>
        <v/>
      </c>
      <c r="AE1653" s="129" t="str">
        <f>IF(IFERROR(IF(MATCH("Feed Ingredient", AOM[[#This Row],[L1]:[L10]],0)&gt;0, TRUE, FALSE), FALSE)=TRUE,IFERROR(VLOOKUP(M1653, ani_diet!D:D, 1, FALSE), "No Match"),FALSE)</f>
        <v>Axtra XAP</v>
      </c>
    </row>
    <row r="1654" spans="1:31" ht="14.5" x14ac:dyDescent="0.35">
      <c r="A1654" s="150" t="s">
        <v>1485</v>
      </c>
      <c r="B1654" s="150" t="s">
        <v>23409</v>
      </c>
      <c r="C1654" s="150" t="s">
        <v>19447</v>
      </c>
      <c r="D1654" s="150" t="s">
        <v>19449</v>
      </c>
      <c r="E1654" s="150" t="s">
        <v>19707</v>
      </c>
      <c r="F1654" s="150" t="s">
        <v>20565</v>
      </c>
      <c r="G1654" s="150" t="s">
        <v>20566</v>
      </c>
      <c r="H1654" s="150" t="s">
        <v>8544</v>
      </c>
      <c r="I1654" s="150" t="s">
        <v>23402</v>
      </c>
      <c r="J1654" s="150" t="s">
        <v>23410</v>
      </c>
      <c r="K1654" s="150" t="s">
        <v>1485</v>
      </c>
      <c r="L1654" s="150"/>
      <c r="M1654" s="150" t="str" cm="1">
        <f t="array" ref="M1654">LOOKUP(2,1/(C1654:L1654&lt;&gt;""),C1654:L1654)</f>
        <v>Phytase</v>
      </c>
      <c r="N1654" s="150" t="s">
        <v>1485</v>
      </c>
      <c r="O1654" s="150" t="s">
        <v>23411</v>
      </c>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23410</v>
      </c>
      <c r="AD1654" t="str">
        <f>IFERROR(IF(COUNTIF(C1654:L1654,"Feed Ingredient")&gt;0,INDEX(ani_diet!U:U,MATCH(M1654,ani_diet!E:E,0)),""),"")</f>
        <v/>
      </c>
      <c r="AE1654" s="129" t="str">
        <f>IF(IFERROR(IF(MATCH("Feed Ingredient", AOM[[#This Row],[L1]:[L10]],0)&gt;0, TRUE, FALSE), FALSE)=TRUE,IFERROR(VLOOKUP(M1654, ani_diet!D:D, 1, FALSE), "No Match"),FALSE)</f>
        <v>Phytase</v>
      </c>
    </row>
    <row r="1655" spans="1:31" ht="14.5" x14ac:dyDescent="0.35">
      <c r="A1655" s="150" t="s">
        <v>1485</v>
      </c>
      <c r="B1655" s="150" t="s">
        <v>23412</v>
      </c>
      <c r="C1655" s="150" t="s">
        <v>19447</v>
      </c>
      <c r="D1655" s="150" t="s">
        <v>19449</v>
      </c>
      <c r="E1655" s="150" t="s">
        <v>19707</v>
      </c>
      <c r="F1655" s="150" t="s">
        <v>20565</v>
      </c>
      <c r="G1655" s="150" t="s">
        <v>20566</v>
      </c>
      <c r="H1655" s="150" t="s">
        <v>8544</v>
      </c>
      <c r="I1655" s="150" t="s">
        <v>23211</v>
      </c>
      <c r="J1655" s="150" t="s">
        <v>23413</v>
      </c>
      <c r="K1655" s="150" t="s">
        <v>1485</v>
      </c>
      <c r="L1655" s="150"/>
      <c r="M1655" s="150" t="str" cm="1">
        <f t="array" ref="M1655">LOOKUP(2,1/(C1655:L1655&lt;&gt;""),C1655:L1655)</f>
        <v xml:space="preserve">Asteraceae spp. </v>
      </c>
      <c r="N1655" s="150"/>
      <c r="O1655" s="150"/>
      <c r="P1655" s="150" t="s">
        <v>1485</v>
      </c>
      <c r="Q1655" s="150" t="s">
        <v>1485</v>
      </c>
      <c r="R1655" s="150" t="s">
        <v>1485</v>
      </c>
      <c r="S1655" s="150"/>
      <c r="T1655" s="150" t="s">
        <v>1485</v>
      </c>
      <c r="U1655" s="150"/>
      <c r="V1655" s="150"/>
      <c r="W1655" s="150" t="s">
        <v>1485</v>
      </c>
      <c r="X1655" s="150" t="s">
        <v>1485</v>
      </c>
      <c r="Y1655" s="150" t="s">
        <v>1485</v>
      </c>
      <c r="Z1655" s="150" t="s">
        <v>1485</v>
      </c>
      <c r="AA1655" s="150" t="s">
        <v>1485</v>
      </c>
      <c r="AB1655" s="150"/>
      <c r="AC1655" s="150" t="s">
        <v>23414</v>
      </c>
      <c r="AD1655" t="str">
        <f>IFERROR(IF(COUNTIF(C1655:L1655,"Feed Ingredient")&gt;0,INDEX(ani_diet!U:U,MATCH(M1655,ani_diet!E:E,0)),""),"")</f>
        <v/>
      </c>
      <c r="AE1655" s="129" t="str">
        <f>IF(IFERROR(IF(MATCH("Feed Ingredient", AOM[[#This Row],[L1]:[L10]],0)&gt;0, TRUE, FALSE), FALSE)=TRUE,IFERROR(VLOOKUP(M1655, ani_diet!D:D, 1, FALSE), "No Match"),FALSE)</f>
        <v xml:space="preserve">Asteraceae spp. </v>
      </c>
    </row>
    <row r="1656" spans="1:31" ht="14.5" x14ac:dyDescent="0.35">
      <c r="A1656" s="150" t="s">
        <v>1485</v>
      </c>
      <c r="B1656" s="150" t="s">
        <v>23415</v>
      </c>
      <c r="C1656" s="150" t="s">
        <v>19447</v>
      </c>
      <c r="D1656" s="150" t="s">
        <v>19449</v>
      </c>
      <c r="E1656" s="150" t="s">
        <v>19707</v>
      </c>
      <c r="F1656" s="150" t="s">
        <v>20565</v>
      </c>
      <c r="G1656" s="150" t="s">
        <v>20566</v>
      </c>
      <c r="H1656" s="150" t="s">
        <v>8544</v>
      </c>
      <c r="I1656" s="150" t="s">
        <v>23211</v>
      </c>
      <c r="J1656" s="150" t="s">
        <v>23414</v>
      </c>
      <c r="K1656" s="150" t="s">
        <v>1485</v>
      </c>
      <c r="L1656" s="150"/>
      <c r="M1656" s="150" t="str" cm="1">
        <f t="array" ref="M1656">LOOKUP(2,1/(C1656:L1656&lt;&gt;""),C1656:L1656)</f>
        <v>Clove Basil Leaves Extract</v>
      </c>
      <c r="N1656" s="150" t="s">
        <v>23416</v>
      </c>
      <c r="O1656" s="150"/>
      <c r="P1656" s="150" t="s">
        <v>1485</v>
      </c>
      <c r="Q1656" s="150" t="s">
        <v>1485</v>
      </c>
      <c r="R1656" s="150" t="s">
        <v>1485</v>
      </c>
      <c r="S1656" s="150"/>
      <c r="T1656" s="150" t="s">
        <v>1485</v>
      </c>
      <c r="U1656" s="150" t="s">
        <v>23417</v>
      </c>
      <c r="V1656" s="151" t="s">
        <v>23418</v>
      </c>
      <c r="W1656" s="150" t="s">
        <v>1485</v>
      </c>
      <c r="X1656" s="150" t="s">
        <v>1485</v>
      </c>
      <c r="Y1656" s="150" t="s">
        <v>1485</v>
      </c>
      <c r="Z1656" s="150" t="s">
        <v>1485</v>
      </c>
      <c r="AA1656" s="150" t="s">
        <v>1485</v>
      </c>
      <c r="AB1656" s="150"/>
      <c r="AC1656" s="150" t="s">
        <v>23414</v>
      </c>
      <c r="AD1656" t="str">
        <f>IFERROR(IF(COUNTIF(C1656:L1656,"Feed Ingredient")&gt;0,INDEX(ani_diet!U:U,MATCH(M1656,ani_diet!E:E,0)),""),"")</f>
        <v>Ocimum gratissimum Leaves Extract</v>
      </c>
      <c r="AE1656" s="129" t="str">
        <f>IF(IFERROR(IF(MATCH("Feed Ingredient", AOM[[#This Row],[L1]:[L10]],0)&gt;0, TRUE, FALSE), FALSE)=TRUE,IFERROR(VLOOKUP(M1656, ani_diet!D:D, 1, FALSE), "No Match"),FALSE)</f>
        <v>Clove Basil Leaves Extract</v>
      </c>
    </row>
    <row r="1657" spans="1:31" ht="14.5" x14ac:dyDescent="0.35">
      <c r="A1657" s="150"/>
      <c r="B1657" s="150" t="s">
        <v>23419</v>
      </c>
      <c r="C1657" s="150" t="s">
        <v>19447</v>
      </c>
      <c r="D1657" s="150" t="s">
        <v>19449</v>
      </c>
      <c r="E1657" s="150" t="s">
        <v>19707</v>
      </c>
      <c r="F1657" s="150" t="s">
        <v>20565</v>
      </c>
      <c r="G1657" s="150" t="s">
        <v>20566</v>
      </c>
      <c r="H1657" s="150" t="s">
        <v>8544</v>
      </c>
      <c r="I1657" s="150" t="s">
        <v>23211</v>
      </c>
      <c r="J1657" s="150" t="s">
        <v>23414</v>
      </c>
      <c r="K1657" s="150" t="s">
        <v>23420</v>
      </c>
      <c r="L1657" s="150"/>
      <c r="M1657" s="150" t="str" cm="1">
        <f t="array" ref="M1657">LOOKUP(2,1/(C1657:L1657&lt;&gt;""),C1657:L1657)</f>
        <v>Clove Basil Leaves Extract Dried Ethanol Treated Ground</v>
      </c>
      <c r="N1657" s="150" t="s">
        <v>23421</v>
      </c>
      <c r="O1657" s="150"/>
      <c r="P1657" s="150"/>
      <c r="Q1657" s="150"/>
      <c r="R1657" s="150"/>
      <c r="S1657" s="150"/>
      <c r="T1657" s="150"/>
      <c r="U1657" s="150"/>
      <c r="V1657" s="150"/>
      <c r="W1657" s="150"/>
      <c r="X1657" s="150"/>
      <c r="Y1657" s="150"/>
      <c r="Z1657" s="150"/>
      <c r="AA1657" s="150"/>
      <c r="AB1657" s="150"/>
      <c r="AC1657" s="150"/>
      <c r="AD1657" t="str">
        <f>IFERROR(IF(COUNTIF(C1657:L1657,"Feed Ingredient")&gt;0,INDEX(ani_diet!U:U,MATCH(M1657,ani_diet!E:E,0)),""),"")</f>
        <v/>
      </c>
      <c r="AE1657" s="129" t="str">
        <f>IF(IFERROR(IF(MATCH("Feed Ingredient", AOM[[#This Row],[L1]:[L10]],0)&gt;0, TRUE, FALSE), FALSE)=TRUE,IFERROR(VLOOKUP(M1657, ani_diet!D:D, 1, FALSE), "No Match"),FALSE)</f>
        <v>No Match</v>
      </c>
    </row>
    <row r="1658" spans="1:31" ht="14.5" x14ac:dyDescent="0.35">
      <c r="A1658" s="150" t="s">
        <v>1485</v>
      </c>
      <c r="B1658" s="150" t="s">
        <v>23422</v>
      </c>
      <c r="C1658" s="150" t="s">
        <v>19447</v>
      </c>
      <c r="D1658" s="150" t="s">
        <v>19449</v>
      </c>
      <c r="E1658" s="150" t="s">
        <v>19707</v>
      </c>
      <c r="F1658" s="150" t="s">
        <v>20565</v>
      </c>
      <c r="G1658" s="150" t="s">
        <v>20566</v>
      </c>
      <c r="H1658" s="150" t="s">
        <v>8544</v>
      </c>
      <c r="I1658" s="150" t="s">
        <v>23211</v>
      </c>
      <c r="J1658" s="150" t="s">
        <v>23423</v>
      </c>
      <c r="K1658" s="150" t="s">
        <v>1485</v>
      </c>
      <c r="L1658" s="150"/>
      <c r="M1658" s="150" t="str" cm="1">
        <f t="array" ref="M1658">LOOKUP(2,1/(C1658:L1658&lt;&gt;""),C1658:L1658)</f>
        <v>Urtica dioica</v>
      </c>
      <c r="N1658" s="150" t="s">
        <v>23424</v>
      </c>
      <c r="O1658" s="150"/>
      <c r="P1658" s="150" t="s">
        <v>1485</v>
      </c>
      <c r="Q1658" s="150" t="s">
        <v>1485</v>
      </c>
      <c r="R1658" s="150" t="s">
        <v>1485</v>
      </c>
      <c r="S1658" s="150"/>
      <c r="T1658" s="150" t="s">
        <v>1485</v>
      </c>
      <c r="U1658" s="150" t="s">
        <v>23423</v>
      </c>
      <c r="V1658" s="150"/>
      <c r="W1658" s="150" t="s">
        <v>1485</v>
      </c>
      <c r="X1658" s="150" t="s">
        <v>1485</v>
      </c>
      <c r="Y1658" s="150" t="s">
        <v>1485</v>
      </c>
      <c r="Z1658" s="150" t="s">
        <v>1485</v>
      </c>
      <c r="AA1658" s="150" t="s">
        <v>1485</v>
      </c>
      <c r="AB1658" s="150"/>
      <c r="AC1658" s="150" t="s">
        <v>23414</v>
      </c>
      <c r="AD1658" t="str">
        <f>IFERROR(IF(COUNTIF(C1658:L1658,"Feed Ingredient")&gt;0,INDEX(ani_diet!U:U,MATCH(M1658,ani_diet!E:E,0)),""),"")</f>
        <v>Urtica dioica</v>
      </c>
      <c r="AE1658" s="129" t="str">
        <f>IF(IFERROR(IF(MATCH("Feed Ingredient", AOM[[#This Row],[L1]:[L10]],0)&gt;0, TRUE, FALSE), FALSE)=TRUE,IFERROR(VLOOKUP(M1658, ani_diet!D:D, 1, FALSE), "No Match"),FALSE)</f>
        <v>Urtica dioica</v>
      </c>
    </row>
    <row r="1659" spans="1:31" ht="14.5" x14ac:dyDescent="0.35">
      <c r="A1659" s="150" t="s">
        <v>1485</v>
      </c>
      <c r="B1659" s="150" t="s">
        <v>23425</v>
      </c>
      <c r="C1659" s="150" t="s">
        <v>19447</v>
      </c>
      <c r="D1659" s="150" t="s">
        <v>19449</v>
      </c>
      <c r="E1659" s="150" t="s">
        <v>19707</v>
      </c>
      <c r="F1659" s="150" t="s">
        <v>20565</v>
      </c>
      <c r="G1659" s="150" t="s">
        <v>20566</v>
      </c>
      <c r="H1659" s="150" t="s">
        <v>8544</v>
      </c>
      <c r="I1659" s="150" t="s">
        <v>23211</v>
      </c>
      <c r="J1659" s="150" t="s">
        <v>23423</v>
      </c>
      <c r="K1659" s="150" t="s">
        <v>23426</v>
      </c>
      <c r="L1659" s="150"/>
      <c r="M1659" s="150" t="str" cm="1">
        <f t="array" ref="M1659">LOOKUP(2,1/(C1659:L1659&lt;&gt;""),C1659:L1659)</f>
        <v>Urtica dioica Dried Ground</v>
      </c>
      <c r="N1659" s="150" t="s">
        <v>23427</v>
      </c>
      <c r="O1659" s="150"/>
      <c r="P1659" s="150" t="s">
        <v>1485</v>
      </c>
      <c r="Q1659" s="150" t="s">
        <v>1485</v>
      </c>
      <c r="R1659" s="150" t="s">
        <v>1485</v>
      </c>
      <c r="S1659" s="150"/>
      <c r="T1659" s="150" t="s">
        <v>1485</v>
      </c>
      <c r="U1659" s="150" t="s">
        <v>23423</v>
      </c>
      <c r="V1659" s="150"/>
      <c r="W1659" s="150" t="s">
        <v>1485</v>
      </c>
      <c r="X1659" s="150" t="s">
        <v>1485</v>
      </c>
      <c r="Y1659" s="150" t="s">
        <v>1485</v>
      </c>
      <c r="Z1659" s="150" t="s">
        <v>1485</v>
      </c>
      <c r="AA1659" s="150" t="s">
        <v>1485</v>
      </c>
      <c r="AB1659" s="150"/>
      <c r="AC1659" s="150" t="s">
        <v>23414</v>
      </c>
      <c r="AD1659" t="str">
        <f>IFERROR(IF(COUNTIF(C1659:L1659,"Feed Ingredient")&gt;0,INDEX(ani_diet!U:U,MATCH(M1659,ani_diet!E:E,0)),""),"")</f>
        <v>Urtica dioica</v>
      </c>
      <c r="AE1659" s="129" t="str">
        <f>IF(IFERROR(IF(MATCH("Feed Ingredient", AOM[[#This Row],[L1]:[L10]],0)&gt;0, TRUE, FALSE), FALSE)=TRUE,IFERROR(VLOOKUP(M1659, ani_diet!D:D, 1, FALSE), "No Match"),FALSE)</f>
        <v>No Match</v>
      </c>
    </row>
    <row r="1660" spans="1:31" ht="14.5" x14ac:dyDescent="0.35">
      <c r="A1660" s="150" t="s">
        <v>1485</v>
      </c>
      <c r="B1660" s="150" t="s">
        <v>23428</v>
      </c>
      <c r="C1660" s="150" t="s">
        <v>19447</v>
      </c>
      <c r="D1660" s="150" t="s">
        <v>19449</v>
      </c>
      <c r="E1660" s="150" t="s">
        <v>19707</v>
      </c>
      <c r="F1660" s="150" t="s">
        <v>20565</v>
      </c>
      <c r="G1660" s="150" t="s">
        <v>20566</v>
      </c>
      <c r="H1660" s="150" t="s">
        <v>8544</v>
      </c>
      <c r="I1660" s="150" t="s">
        <v>23270</v>
      </c>
      <c r="J1660" s="150" t="s">
        <v>1485</v>
      </c>
      <c r="K1660" s="150" t="s">
        <v>1485</v>
      </c>
      <c r="L1660" s="150"/>
      <c r="M1660" s="150" t="str" cm="1">
        <f t="array" ref="M1660">LOOKUP(2,1/(C1660:L1660&lt;&gt;""),C1660:L1660)</f>
        <v>Mineral</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1485</v>
      </c>
      <c r="AD1660" t="str">
        <f>IFERROR(IF(COUNTIF(C1660:L1660,"Feed Ingredient")&gt;0,INDEX(ani_diet!U:U,MATCH(M1660,ani_diet!E:E,0)),""),"")</f>
        <v/>
      </c>
      <c r="AE1660" s="129" t="str">
        <f>IF(IFERROR(IF(MATCH("Feed Ingredient", AOM[[#This Row],[L1]:[L10]],0)&gt;0, TRUE, FALSE), FALSE)=TRUE,IFERROR(VLOOKUP(M1660, ani_diet!D:D, 1, FALSE), "No Match"),FALSE)</f>
        <v>Mineral</v>
      </c>
    </row>
    <row r="1661" spans="1:31" ht="14.5" x14ac:dyDescent="0.35">
      <c r="A1661" s="150" t="s">
        <v>1485</v>
      </c>
      <c r="B1661" s="150" t="s">
        <v>23429</v>
      </c>
      <c r="C1661" s="150" t="s">
        <v>19447</v>
      </c>
      <c r="D1661" s="150" t="s">
        <v>19449</v>
      </c>
      <c r="E1661" s="150" t="s">
        <v>19707</v>
      </c>
      <c r="F1661" s="150" t="s">
        <v>20565</v>
      </c>
      <c r="G1661" s="150" t="s">
        <v>20566</v>
      </c>
      <c r="H1661" s="150" t="s">
        <v>8544</v>
      </c>
      <c r="I1661" s="150" t="s">
        <v>23270</v>
      </c>
      <c r="J1661" s="150" t="s">
        <v>23430</v>
      </c>
      <c r="K1661" s="150" t="s">
        <v>1485</v>
      </c>
      <c r="L1661" s="150"/>
      <c r="M1661" s="150" t="str" cm="1">
        <f t="array" ref="M1661">LOOKUP(2,1/(C1661:L1661&lt;&gt;""),C1661:L1661)</f>
        <v>Alkali</v>
      </c>
      <c r="N1661" s="150" t="s">
        <v>1485</v>
      </c>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7959</v>
      </c>
      <c r="AD1661" t="str">
        <f>IFERROR(IF(COUNTIF(C1661:L1661,"Feed Ingredient")&gt;0,INDEX(ani_diet!U:U,MATCH(M1661,ani_diet!E:E,0)),""),"")</f>
        <v/>
      </c>
      <c r="AE1661" s="129" t="str">
        <f>IF(IFERROR(IF(MATCH("Feed Ingredient", AOM[[#This Row],[L1]:[L10]],0)&gt;0, TRUE, FALSE), FALSE)=TRUE,IFERROR(VLOOKUP(M1661, ani_diet!D:D, 1, FALSE), "No Match"),FALSE)</f>
        <v>Alkali</v>
      </c>
    </row>
    <row r="1662" spans="1:31" ht="14.5" x14ac:dyDescent="0.35">
      <c r="A1662" s="150" t="s">
        <v>1485</v>
      </c>
      <c r="B1662" s="150" t="s">
        <v>23431</v>
      </c>
      <c r="C1662" s="150" t="s">
        <v>19447</v>
      </c>
      <c r="D1662" s="150" t="s">
        <v>19449</v>
      </c>
      <c r="E1662" s="150" t="s">
        <v>19707</v>
      </c>
      <c r="F1662" s="150" t="s">
        <v>20565</v>
      </c>
      <c r="G1662" s="150" t="s">
        <v>20566</v>
      </c>
      <c r="H1662" s="150" t="s">
        <v>8544</v>
      </c>
      <c r="I1662" s="150" t="s">
        <v>23270</v>
      </c>
      <c r="J1662" s="150" t="s">
        <v>23432</v>
      </c>
      <c r="K1662" s="150" t="s">
        <v>1485</v>
      </c>
      <c r="L1662" s="150"/>
      <c r="M1662" s="150" t="str" cm="1">
        <f t="array" ref="M1662">LOOKUP(2,1/(C1662:L1662&lt;&gt;""),C1662:L1662)</f>
        <v>Ammonium Chloride</v>
      </c>
      <c r="N1662" s="150" t="s">
        <v>1485</v>
      </c>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23432</v>
      </c>
      <c r="AD1662" t="str">
        <f>IFERROR(IF(COUNTIF(C1662:L1662,"Feed Ingredient")&gt;0,INDEX(ani_diet!U:U,MATCH(M1662,ani_diet!E:E,0)),""),"")</f>
        <v/>
      </c>
      <c r="AE1662" s="129" t="str">
        <f>IF(IFERROR(IF(MATCH("Feed Ingredient", AOM[[#This Row],[L1]:[L10]],0)&gt;0, TRUE, FALSE), FALSE)=TRUE,IFERROR(VLOOKUP(M1662, ani_diet!D:D, 1, FALSE), "No Match"),FALSE)</f>
        <v>Ammonium Chloride</v>
      </c>
    </row>
    <row r="1663" spans="1:31" ht="14.5" x14ac:dyDescent="0.35">
      <c r="A1663" s="150" t="s">
        <v>1485</v>
      </c>
      <c r="B1663" s="150" t="s">
        <v>23433</v>
      </c>
      <c r="C1663" s="150" t="s">
        <v>19447</v>
      </c>
      <c r="D1663" s="150" t="s">
        <v>19449</v>
      </c>
      <c r="E1663" s="150" t="s">
        <v>19707</v>
      </c>
      <c r="F1663" s="150" t="s">
        <v>20565</v>
      </c>
      <c r="G1663" s="150" t="s">
        <v>20566</v>
      </c>
      <c r="H1663" s="150" t="s">
        <v>8544</v>
      </c>
      <c r="I1663" s="150" t="s">
        <v>23270</v>
      </c>
      <c r="J1663" s="150" t="s">
        <v>7959</v>
      </c>
      <c r="K1663" s="150" t="s">
        <v>1485</v>
      </c>
      <c r="L1663" s="150"/>
      <c r="M1663" s="150" t="str" cm="1">
        <f t="array" ref="M1663">LOOKUP(2,1/(C1663:L1663&lt;&gt;""),C1663:L1663)</f>
        <v>Ammonium Sulphate</v>
      </c>
      <c r="N1663" s="150" t="s">
        <v>1485</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7959</v>
      </c>
      <c r="AD1663" t="str">
        <f>IFERROR(IF(COUNTIF(C1663:L1663,"Feed Ingredient")&gt;0,INDEX(ani_diet!U:U,MATCH(M1663,ani_diet!E:E,0)),""),"")</f>
        <v/>
      </c>
      <c r="AE1663" s="129" t="str">
        <f>IF(IFERROR(IF(MATCH("Feed Ingredient", AOM[[#This Row],[L1]:[L10]],0)&gt;0, TRUE, FALSE), FALSE)=TRUE,IFERROR(VLOOKUP(M1663, ani_diet!D:D, 1, FALSE), "No Match"),FALSE)</f>
        <v>Ammonium Sulphate</v>
      </c>
    </row>
    <row r="1664" spans="1:31" ht="14.5" x14ac:dyDescent="0.35">
      <c r="A1664" s="150" t="s">
        <v>1485</v>
      </c>
      <c r="B1664" s="150" t="s">
        <v>23434</v>
      </c>
      <c r="C1664" s="150" t="s">
        <v>19447</v>
      </c>
      <c r="D1664" s="150" t="s">
        <v>19449</v>
      </c>
      <c r="E1664" s="150" t="s">
        <v>19707</v>
      </c>
      <c r="F1664" s="150" t="s">
        <v>20565</v>
      </c>
      <c r="G1664" s="150" t="s">
        <v>20566</v>
      </c>
      <c r="H1664" s="150" t="s">
        <v>8544</v>
      </c>
      <c r="I1664" s="150" t="s">
        <v>23270</v>
      </c>
      <c r="J1664" s="150" t="s">
        <v>1501</v>
      </c>
      <c r="K1664" s="150" t="s">
        <v>1485</v>
      </c>
      <c r="L1664" s="150"/>
      <c r="M1664" s="150" t="str" cm="1">
        <f t="array" ref="M1664">LOOKUP(2,1/(C1664:L1664&lt;&gt;""),C1664:L1664)</f>
        <v>Calcium</v>
      </c>
      <c r="N1664" s="150" t="s">
        <v>1485</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1501</v>
      </c>
      <c r="AD1664" t="str">
        <f>IFERROR(IF(COUNTIF(C1664:L1664,"Feed Ingredient")&gt;0,INDEX(ani_diet!U:U,MATCH(M1664,ani_diet!E:E,0)),""),"")</f>
        <v/>
      </c>
      <c r="AE1664" s="129" t="str">
        <f>IF(IFERROR(IF(MATCH("Feed Ingredient", AOM[[#This Row],[L1]:[L10]],0)&gt;0, TRUE, FALSE), FALSE)=TRUE,IFERROR(VLOOKUP(M1664, ani_diet!D:D, 1, FALSE), "No Match"),FALSE)</f>
        <v>Calcium</v>
      </c>
    </row>
    <row r="1665" spans="1:31" ht="14.5" x14ac:dyDescent="0.35">
      <c r="A1665" s="150" t="s">
        <v>1485</v>
      </c>
      <c r="B1665" s="150" t="s">
        <v>23435</v>
      </c>
      <c r="C1665" s="150" t="s">
        <v>19447</v>
      </c>
      <c r="D1665" s="150" t="s">
        <v>19449</v>
      </c>
      <c r="E1665" s="150" t="s">
        <v>19707</v>
      </c>
      <c r="F1665" s="150" t="s">
        <v>20565</v>
      </c>
      <c r="G1665" s="150" t="s">
        <v>20566</v>
      </c>
      <c r="H1665" s="150" t="s">
        <v>8544</v>
      </c>
      <c r="I1665" s="150" t="s">
        <v>23270</v>
      </c>
      <c r="J1665" s="150" t="s">
        <v>23436</v>
      </c>
      <c r="K1665" s="150" t="s">
        <v>1485</v>
      </c>
      <c r="L1665" s="150"/>
      <c r="M1665" s="150" t="str" cm="1">
        <f t="array" ref="M1665">LOOKUP(2,1/(C1665:L1665&lt;&gt;""),C1665:L1665)</f>
        <v>Calcium Bicarbonate</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23432</v>
      </c>
      <c r="AD1665" t="str">
        <f>IFERROR(IF(COUNTIF(C1665:L1665,"Feed Ingredient")&gt;0,INDEX(ani_diet!U:U,MATCH(M1665,ani_diet!E:E,0)),""),"")</f>
        <v/>
      </c>
      <c r="AE1665" s="129" t="str">
        <f>IF(IFERROR(IF(MATCH("Feed Ingredient", AOM[[#This Row],[L1]:[L10]],0)&gt;0, TRUE, FALSE), FALSE)=TRUE,IFERROR(VLOOKUP(M1665, ani_diet!D:D, 1, FALSE), "No Match"),FALSE)</f>
        <v>Calcium Bicarbonate</v>
      </c>
    </row>
    <row r="1666" spans="1:31" ht="14.5" x14ac:dyDescent="0.35">
      <c r="A1666" s="150" t="s">
        <v>1485</v>
      </c>
      <c r="B1666" s="150" t="s">
        <v>23437</v>
      </c>
      <c r="C1666" s="150" t="s">
        <v>19447</v>
      </c>
      <c r="D1666" s="150" t="s">
        <v>19449</v>
      </c>
      <c r="E1666" s="150" t="s">
        <v>19707</v>
      </c>
      <c r="F1666" s="150" t="s">
        <v>20565</v>
      </c>
      <c r="G1666" s="150" t="s">
        <v>20566</v>
      </c>
      <c r="H1666" s="150" t="s">
        <v>8544</v>
      </c>
      <c r="I1666" s="150" t="s">
        <v>23270</v>
      </c>
      <c r="J1666" s="150" t="s">
        <v>313</v>
      </c>
      <c r="K1666" s="150" t="s">
        <v>1485</v>
      </c>
      <c r="L1666" s="150"/>
      <c r="M1666" s="150" t="str" cm="1">
        <f t="array" ref="M1666">LOOKUP(2,1/(C1666:L1666&lt;&gt;""),C1666:L1666)</f>
        <v>Calcium Carbonate</v>
      </c>
      <c r="N1666" s="150" t="s">
        <v>1485</v>
      </c>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7959</v>
      </c>
      <c r="AD1666" t="str">
        <f>IFERROR(IF(COUNTIF(C1666:L1666,"Feed Ingredient")&gt;0,INDEX(ani_diet!U:U,MATCH(M1666,ani_diet!E:E,0)),""),"")</f>
        <v/>
      </c>
      <c r="AE1666" s="129" t="str">
        <f>IF(IFERROR(IF(MATCH("Feed Ingredient", AOM[[#This Row],[L1]:[L10]],0)&gt;0, TRUE, FALSE), FALSE)=TRUE,IFERROR(VLOOKUP(M1666, ani_diet!D:D, 1, FALSE), "No Match"),FALSE)</f>
        <v>Calcium Carbonate</v>
      </c>
    </row>
    <row r="1667" spans="1:31" ht="14.5" x14ac:dyDescent="0.35">
      <c r="A1667" s="150" t="s">
        <v>1485</v>
      </c>
      <c r="B1667" s="150" t="s">
        <v>23438</v>
      </c>
      <c r="C1667" s="150" t="s">
        <v>19447</v>
      </c>
      <c r="D1667" s="150" t="s">
        <v>19449</v>
      </c>
      <c r="E1667" s="150" t="s">
        <v>19707</v>
      </c>
      <c r="F1667" s="150" t="s">
        <v>20565</v>
      </c>
      <c r="G1667" s="150" t="s">
        <v>20566</v>
      </c>
      <c r="H1667" s="150" t="s">
        <v>8544</v>
      </c>
      <c r="I1667" s="150" t="s">
        <v>23270</v>
      </c>
      <c r="J1667" s="150" t="s">
        <v>23439</v>
      </c>
      <c r="K1667" s="150" t="s">
        <v>1485</v>
      </c>
      <c r="L1667" s="150"/>
      <c r="M1667" s="150" t="str" cm="1">
        <f t="array" ref="M1667">LOOKUP(2,1/(C1667:L1667&lt;&gt;""),C1667:L1667)</f>
        <v>Calcium Oxide</v>
      </c>
      <c r="N1667" s="150" t="s">
        <v>1485</v>
      </c>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23439</v>
      </c>
      <c r="AD1667" t="str">
        <f>IFERROR(IF(COUNTIF(C1667:L1667,"Feed Ingredient")&gt;0,INDEX(ani_diet!U:U,MATCH(M1667,ani_diet!E:E,0)),""),"")</f>
        <v/>
      </c>
      <c r="AE1667" s="129" t="str">
        <f>IF(IFERROR(IF(MATCH("Feed Ingredient", AOM[[#This Row],[L1]:[L10]],0)&gt;0, TRUE, FALSE), FALSE)=TRUE,IFERROR(VLOOKUP(M1667, ani_diet!D:D, 1, FALSE), "No Match"),FALSE)</f>
        <v>Calcium Oxide</v>
      </c>
    </row>
    <row r="1668" spans="1:31" ht="14.5" x14ac:dyDescent="0.35">
      <c r="A1668" s="150" t="s">
        <v>1485</v>
      </c>
      <c r="B1668" s="150" t="s">
        <v>23440</v>
      </c>
      <c r="C1668" s="150" t="s">
        <v>19447</v>
      </c>
      <c r="D1668" s="150" t="s">
        <v>19449</v>
      </c>
      <c r="E1668" s="150" t="s">
        <v>19707</v>
      </c>
      <c r="F1668" s="150" t="s">
        <v>20565</v>
      </c>
      <c r="G1668" s="150" t="s">
        <v>20566</v>
      </c>
      <c r="H1668" s="150" t="s">
        <v>8544</v>
      </c>
      <c r="I1668" s="150" t="s">
        <v>23270</v>
      </c>
      <c r="J1668" s="150" t="s">
        <v>7986</v>
      </c>
      <c r="K1668" s="150" t="s">
        <v>1485</v>
      </c>
      <c r="L1668" s="150"/>
      <c r="M1668" s="150" t="str" cm="1">
        <f t="array" ref="M1668">LOOKUP(2,1/(C1668:L1668&lt;&gt;""),C1668:L1668)</f>
        <v>Calcium Phosphate</v>
      </c>
      <c r="N1668" s="150"/>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7986</v>
      </c>
      <c r="AD1668" t="str">
        <f>IFERROR(IF(COUNTIF(C1668:L1668,"Feed Ingredient")&gt;0,INDEX(ani_diet!U:U,MATCH(M1668,ani_diet!E:E,0)),""),"")</f>
        <v/>
      </c>
      <c r="AE1668" s="129" t="str">
        <f>IF(IFERROR(IF(MATCH("Feed Ingredient", AOM[[#This Row],[L1]:[L10]],0)&gt;0, TRUE, FALSE), FALSE)=TRUE,IFERROR(VLOOKUP(M1668, ani_diet!D:D, 1, FALSE), "No Match"),FALSE)</f>
        <v>Calcium Phosphate</v>
      </c>
    </row>
    <row r="1669" spans="1:31" ht="14.5" x14ac:dyDescent="0.35">
      <c r="A1669" s="150" t="s">
        <v>1485</v>
      </c>
      <c r="B1669" s="150" t="s">
        <v>23441</v>
      </c>
      <c r="C1669" s="150" t="s">
        <v>19447</v>
      </c>
      <c r="D1669" s="150" t="s">
        <v>19449</v>
      </c>
      <c r="E1669" s="150" t="s">
        <v>19707</v>
      </c>
      <c r="F1669" s="150" t="s">
        <v>20565</v>
      </c>
      <c r="G1669" s="150" t="s">
        <v>20566</v>
      </c>
      <c r="H1669" s="150" t="s">
        <v>8544</v>
      </c>
      <c r="I1669" s="150" t="s">
        <v>23270</v>
      </c>
      <c r="J1669" s="150" t="s">
        <v>6319</v>
      </c>
      <c r="K1669" s="150" t="s">
        <v>1485</v>
      </c>
      <c r="L1669" s="150"/>
      <c r="M1669" s="150" t="str" cm="1">
        <f t="array" ref="M1669">LOOKUP(2,1/(C1669:L1669&lt;&gt;""),C1669:L1669)</f>
        <v>Chalk</v>
      </c>
      <c r="N1669" s="150"/>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6319</v>
      </c>
      <c r="AD1669" t="str">
        <f>IFERROR(IF(COUNTIF(C1669:L1669,"Feed Ingredient")&gt;0,INDEX(ani_diet!U:U,MATCH(M1669,ani_diet!E:E,0)),""),"")</f>
        <v/>
      </c>
      <c r="AE1669" s="129" t="str">
        <f>IF(IFERROR(IF(MATCH("Feed Ingredient", AOM[[#This Row],[L1]:[L10]],0)&gt;0, TRUE, FALSE), FALSE)=TRUE,IFERROR(VLOOKUP(M1669, ani_diet!D:D, 1, FALSE), "No Match"),FALSE)</f>
        <v>Chalk</v>
      </c>
    </row>
    <row r="1670" spans="1:31" ht="14.5" x14ac:dyDescent="0.35">
      <c r="A1670" s="150" t="s">
        <v>1485</v>
      </c>
      <c r="B1670" s="150" t="s">
        <v>23442</v>
      </c>
      <c r="C1670" s="150" t="s">
        <v>19447</v>
      </c>
      <c r="D1670" s="150" t="s">
        <v>19449</v>
      </c>
      <c r="E1670" s="150" t="s">
        <v>19707</v>
      </c>
      <c r="F1670" s="150" t="s">
        <v>20565</v>
      </c>
      <c r="G1670" s="150" t="s">
        <v>20566</v>
      </c>
      <c r="H1670" s="150" t="s">
        <v>8544</v>
      </c>
      <c r="I1670" s="150" t="s">
        <v>23270</v>
      </c>
      <c r="J1670" s="150" t="s">
        <v>8290</v>
      </c>
      <c r="K1670" s="150" t="s">
        <v>1485</v>
      </c>
      <c r="L1670" s="150"/>
      <c r="M1670" s="150" t="str" cm="1">
        <f t="array" ref="M1670">LOOKUP(2,1/(C1670:L1670&lt;&gt;""),C1670:L1670)</f>
        <v>Cobalt</v>
      </c>
      <c r="N1670" s="150"/>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5519</v>
      </c>
      <c r="AD1670" t="str">
        <f>IFERROR(IF(COUNTIF(C1670:L1670,"Feed Ingredient")&gt;0,INDEX(ani_diet!U:U,MATCH(M1670,ani_diet!E:E,0)),""),"")</f>
        <v/>
      </c>
      <c r="AE1670" s="129" t="str">
        <f>IF(IFERROR(IF(MATCH("Feed Ingredient", AOM[[#This Row],[L1]:[L10]],0)&gt;0, TRUE, FALSE), FALSE)=TRUE,IFERROR(VLOOKUP(M1670, ani_diet!D:D, 1, FALSE), "No Match"),FALSE)</f>
        <v>Cobalt</v>
      </c>
    </row>
    <row r="1671" spans="1:31" ht="14.5" x14ac:dyDescent="0.35">
      <c r="A1671" s="150" t="s">
        <v>1485</v>
      </c>
      <c r="B1671" s="150" t="s">
        <v>23443</v>
      </c>
      <c r="C1671" s="150" t="s">
        <v>19447</v>
      </c>
      <c r="D1671" s="150" t="s">
        <v>19449</v>
      </c>
      <c r="E1671" s="150" t="s">
        <v>19707</v>
      </c>
      <c r="F1671" s="150" t="s">
        <v>20565</v>
      </c>
      <c r="G1671" s="150" t="s">
        <v>20566</v>
      </c>
      <c r="H1671" s="150" t="s">
        <v>8544</v>
      </c>
      <c r="I1671" s="150" t="s">
        <v>23270</v>
      </c>
      <c r="J1671" s="150" t="s">
        <v>1618</v>
      </c>
      <c r="K1671" s="150" t="s">
        <v>1485</v>
      </c>
      <c r="L1671" s="150"/>
      <c r="M1671" s="150" t="str" cm="1">
        <f t="array" ref="M1671">LOOKUP(2,1/(C1671:L1671&lt;&gt;""),C1671:L1671)</f>
        <v>Copper</v>
      </c>
      <c r="N1671" s="150" t="s">
        <v>1485</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1618</v>
      </c>
      <c r="AD1671" t="str">
        <f>IFERROR(IF(COUNTIF(C1671:L1671,"Feed Ingredient")&gt;0,INDEX(ani_diet!U:U,MATCH(M1671,ani_diet!E:E,0)),""),"")</f>
        <v/>
      </c>
      <c r="AE1671" s="129" t="str">
        <f>IF(IFERROR(IF(MATCH("Feed Ingredient", AOM[[#This Row],[L1]:[L10]],0)&gt;0, TRUE, FALSE), FALSE)=TRUE,IFERROR(VLOOKUP(M1671, ani_diet!D:D, 1, FALSE), "No Match"),FALSE)</f>
        <v>Copper</v>
      </c>
    </row>
    <row r="1672" spans="1:31" ht="14.5" x14ac:dyDescent="0.35">
      <c r="A1672" s="150" t="s">
        <v>1485</v>
      </c>
      <c r="B1672" s="150" t="s">
        <v>23444</v>
      </c>
      <c r="C1672" s="150" t="s">
        <v>19447</v>
      </c>
      <c r="D1672" s="150" t="s">
        <v>19449</v>
      </c>
      <c r="E1672" s="150" t="s">
        <v>19707</v>
      </c>
      <c r="F1672" s="150" t="s">
        <v>20565</v>
      </c>
      <c r="G1672" s="150" t="s">
        <v>20566</v>
      </c>
      <c r="H1672" s="150" t="s">
        <v>8544</v>
      </c>
      <c r="I1672" s="150" t="s">
        <v>23270</v>
      </c>
      <c r="J1672" s="150" t="s">
        <v>1618</v>
      </c>
      <c r="K1672" s="150" t="s">
        <v>23445</v>
      </c>
      <c r="L1672" s="150"/>
      <c r="M1672" s="150" t="str" cm="1">
        <f t="array" ref="M1672">LOOKUP(2,1/(C1672:L1672&lt;&gt;""),C1672:L1672)</f>
        <v>Copper Sulfate Anhydrous</v>
      </c>
      <c r="N1672" s="150" t="s">
        <v>23446</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5519</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5" x14ac:dyDescent="0.35">
      <c r="A1673" s="150" t="s">
        <v>1485</v>
      </c>
      <c r="B1673" s="150" t="s">
        <v>23447</v>
      </c>
      <c r="C1673" s="150" t="s">
        <v>19447</v>
      </c>
      <c r="D1673" s="150" t="s">
        <v>19449</v>
      </c>
      <c r="E1673" s="150" t="s">
        <v>19707</v>
      </c>
      <c r="F1673" s="150" t="s">
        <v>20565</v>
      </c>
      <c r="G1673" s="150" t="s">
        <v>20566</v>
      </c>
      <c r="H1673" s="150" t="s">
        <v>8544</v>
      </c>
      <c r="I1673" s="150" t="s">
        <v>23270</v>
      </c>
      <c r="J1673" s="150" t="s">
        <v>23448</v>
      </c>
      <c r="K1673" s="150" t="s">
        <v>1485</v>
      </c>
      <c r="L1673" s="150"/>
      <c r="M1673" s="150" t="str" cm="1">
        <f t="array" ref="M1673">LOOKUP(2,1/(C1673:L1673&lt;&gt;""),C1673:L1673)</f>
        <v>Dicalcium Phosphate</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23448</v>
      </c>
      <c r="AD1673" t="str">
        <f>IFERROR(IF(COUNTIF(C1673:L1673,"Feed Ingredient")&gt;0,INDEX(ani_diet!U:U,MATCH(M1673,ani_diet!E:E,0)),""),"")</f>
        <v/>
      </c>
      <c r="AE1673" s="129" t="str">
        <f>IF(IFERROR(IF(MATCH("Feed Ingredient", AOM[[#This Row],[L1]:[L10]],0)&gt;0, TRUE, FALSE), FALSE)=TRUE,IFERROR(VLOOKUP(M1673, ani_diet!D:D, 1, FALSE), "No Match"),FALSE)</f>
        <v>Dicalcium Phosphate</v>
      </c>
    </row>
    <row r="1674" spans="1:31" ht="14.5" x14ac:dyDescent="0.35">
      <c r="A1674" s="150" t="s">
        <v>1485</v>
      </c>
      <c r="B1674" s="150" t="s">
        <v>23449</v>
      </c>
      <c r="C1674" s="150" t="s">
        <v>19447</v>
      </c>
      <c r="D1674" s="150" t="s">
        <v>19449</v>
      </c>
      <c r="E1674" s="150" t="s">
        <v>19707</v>
      </c>
      <c r="F1674" s="150" t="s">
        <v>20565</v>
      </c>
      <c r="G1674" s="150" t="s">
        <v>20566</v>
      </c>
      <c r="H1674" s="150" t="s">
        <v>8544</v>
      </c>
      <c r="I1674" s="150" t="s">
        <v>23270</v>
      </c>
      <c r="J1674" s="150" t="s">
        <v>23448</v>
      </c>
      <c r="K1674" s="150" t="s">
        <v>23450</v>
      </c>
      <c r="L1674" s="150"/>
      <c r="M1674" s="150" t="str" cm="1">
        <f t="array" ref="M1674">LOOKUP(2,1/(C1674:L1674&lt;&gt;""),C1674:L1674)</f>
        <v>Dicalcium Phosphate Ground</v>
      </c>
      <c r="N1674" s="150" t="s">
        <v>23451</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23448</v>
      </c>
      <c r="AD1674" t="str">
        <f>IFERROR(IF(COUNTIF(C1674:L1674,"Feed Ingredient")&gt;0,INDEX(ani_diet!U:U,MATCH(M1674,ani_diet!E:E,0)),""),"")</f>
        <v/>
      </c>
      <c r="AE1674" s="129" t="str">
        <f>IF(IFERROR(IF(MATCH("Feed Ingredient", AOM[[#This Row],[L1]:[L10]],0)&gt;0, TRUE, FALSE), FALSE)=TRUE,IFERROR(VLOOKUP(M1674, ani_diet!D:D, 1, FALSE), "No Match"),FALSE)</f>
        <v>No Match</v>
      </c>
    </row>
    <row r="1675" spans="1:31" ht="14.5" x14ac:dyDescent="0.35">
      <c r="A1675" s="150" t="s">
        <v>1485</v>
      </c>
      <c r="B1675" s="150" t="s">
        <v>23452</v>
      </c>
      <c r="C1675" s="150" t="s">
        <v>19447</v>
      </c>
      <c r="D1675" s="150" t="s">
        <v>19449</v>
      </c>
      <c r="E1675" s="150" t="s">
        <v>19707</v>
      </c>
      <c r="F1675" s="150" t="s">
        <v>20565</v>
      </c>
      <c r="G1675" s="150" t="s">
        <v>20566</v>
      </c>
      <c r="H1675" s="150" t="s">
        <v>8544</v>
      </c>
      <c r="I1675" s="150" t="s">
        <v>23270</v>
      </c>
      <c r="J1675" s="150" t="s">
        <v>23448</v>
      </c>
      <c r="K1675" s="150" t="s">
        <v>23453</v>
      </c>
      <c r="L1675" s="150"/>
      <c r="M1675" s="150" t="str" cm="1">
        <f t="array" ref="M1675">LOOKUP(2,1/(C1675:L1675&lt;&gt;""),C1675:L1675)</f>
        <v>Dicalcium Phosphate Dried Ground</v>
      </c>
      <c r="N1675" s="150" t="s">
        <v>23454</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23448</v>
      </c>
      <c r="AD1675" t="str">
        <f>IFERROR(IF(COUNTIF(C1675:L1675,"Feed Ingredient")&gt;0,INDEX(ani_diet!U:U,MATCH(M1675,ani_diet!E:E,0)),""),"")</f>
        <v/>
      </c>
      <c r="AE1675" s="129" t="str">
        <f>IF(IFERROR(IF(MATCH("Feed Ingredient", AOM[[#This Row],[L1]:[L10]],0)&gt;0, TRUE, FALSE), FALSE)=TRUE,IFERROR(VLOOKUP(M1675, ani_diet!D:D, 1, FALSE), "No Match"),FALSE)</f>
        <v>No Match</v>
      </c>
    </row>
    <row r="1676" spans="1:31" ht="14.5" x14ac:dyDescent="0.35">
      <c r="A1676" s="150" t="s">
        <v>1485</v>
      </c>
      <c r="B1676" s="150" t="s">
        <v>23455</v>
      </c>
      <c r="C1676" s="150" t="s">
        <v>19447</v>
      </c>
      <c r="D1676" s="150" t="s">
        <v>19449</v>
      </c>
      <c r="E1676" s="150" t="s">
        <v>19707</v>
      </c>
      <c r="F1676" s="150" t="s">
        <v>20565</v>
      </c>
      <c r="G1676" s="150" t="s">
        <v>20566</v>
      </c>
      <c r="H1676" s="150" t="s">
        <v>8544</v>
      </c>
      <c r="I1676" s="150" t="s">
        <v>23270</v>
      </c>
      <c r="J1676" s="150" t="s">
        <v>23456</v>
      </c>
      <c r="K1676" s="150" t="s">
        <v>1485</v>
      </c>
      <c r="L1676" s="150"/>
      <c r="M1676" s="150" t="str" cm="1">
        <f t="array" ref="M1676">LOOKUP(2,1/(C1676:L1676&lt;&gt;""),C1676:L1676)</f>
        <v>Iodated Salt</v>
      </c>
      <c r="N1676" s="150" t="s">
        <v>23457</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23456</v>
      </c>
      <c r="AD1676" t="str">
        <f>IFERROR(IF(COUNTIF(C1676:L1676,"Feed Ingredient")&gt;0,INDEX(ani_diet!U:U,MATCH(M1676,ani_diet!E:E,0)),""),"")</f>
        <v/>
      </c>
      <c r="AE1676" s="129" t="str">
        <f>IF(IFERROR(IF(MATCH("Feed Ingredient", AOM[[#This Row],[L1]:[L10]],0)&gt;0, TRUE, FALSE), FALSE)=TRUE,IFERROR(VLOOKUP(M1676, ani_diet!D:D, 1, FALSE), "No Match"),FALSE)</f>
        <v>Iodated Salt</v>
      </c>
    </row>
    <row r="1677" spans="1:31" ht="14.5" x14ac:dyDescent="0.35">
      <c r="A1677" s="150" t="s">
        <v>1485</v>
      </c>
      <c r="B1677" s="150" t="s">
        <v>23458</v>
      </c>
      <c r="C1677" s="150" t="s">
        <v>19447</v>
      </c>
      <c r="D1677" s="150" t="s">
        <v>19449</v>
      </c>
      <c r="E1677" s="150" t="s">
        <v>19707</v>
      </c>
      <c r="F1677" s="150" t="s">
        <v>20565</v>
      </c>
      <c r="G1677" s="150" t="s">
        <v>20566</v>
      </c>
      <c r="H1677" s="150" t="s">
        <v>8544</v>
      </c>
      <c r="I1677" s="150" t="s">
        <v>23270</v>
      </c>
      <c r="J1677" s="150" t="s">
        <v>19880</v>
      </c>
      <c r="K1677" s="150" t="s">
        <v>1485</v>
      </c>
      <c r="L1677" s="150"/>
      <c r="M1677" s="150" t="str" cm="1">
        <f t="array" ref="M1677">LOOKUP(2,1/(C1677:L1677&lt;&gt;""),C1677:L1677)</f>
        <v>Iodine</v>
      </c>
      <c r="N1677" s="150" t="s">
        <v>1485</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19880</v>
      </c>
      <c r="AD1677" t="str">
        <f>IFERROR(IF(COUNTIF(C1677:L1677,"Feed Ingredient")&gt;0,INDEX(ani_diet!U:U,MATCH(M1677,ani_diet!E:E,0)),""),"")</f>
        <v/>
      </c>
      <c r="AE1677" s="129" t="str">
        <f>IF(IFERROR(IF(MATCH("Feed Ingredient", AOM[[#This Row],[L1]:[L10]],0)&gt;0, TRUE, FALSE), FALSE)=TRUE,IFERROR(VLOOKUP(M1677, ani_diet!D:D, 1, FALSE), "No Match"),FALSE)</f>
        <v>Iodine</v>
      </c>
    </row>
    <row r="1678" spans="1:31" ht="14.5" x14ac:dyDescent="0.35">
      <c r="A1678" s="150" t="s">
        <v>1485</v>
      </c>
      <c r="B1678" s="150" t="s">
        <v>23459</v>
      </c>
      <c r="C1678" s="150" t="s">
        <v>19447</v>
      </c>
      <c r="D1678" s="150" t="s">
        <v>19449</v>
      </c>
      <c r="E1678" s="150" t="s">
        <v>19707</v>
      </c>
      <c r="F1678" s="150" t="s">
        <v>20565</v>
      </c>
      <c r="G1678" s="150" t="s">
        <v>20566</v>
      </c>
      <c r="H1678" s="150" t="s">
        <v>8544</v>
      </c>
      <c r="I1678" s="150" t="s">
        <v>23270</v>
      </c>
      <c r="J1678" s="150" t="s">
        <v>23460</v>
      </c>
      <c r="K1678" s="150"/>
      <c r="L1678" s="150"/>
      <c r="M1678" s="150" t="str" cm="1">
        <f t="array" ref="M1678">LOOKUP(2,1/(C1678:L1678&lt;&gt;""),C1678:L1678)</f>
        <v>Kanwa-Potassium Salt</v>
      </c>
      <c r="N1678" s="150" t="s">
        <v>23461</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23462</v>
      </c>
      <c r="AD1678" t="str">
        <f>IFERROR(IF(COUNTIF(C1678:L1678,"Feed Ingredient")&gt;0,INDEX(ani_diet!U:U,MATCH(M1678,ani_diet!E:E,0)),""),"")</f>
        <v/>
      </c>
      <c r="AE1678" s="129" t="str">
        <f>IF(IFERROR(IF(MATCH("Feed Ingredient", AOM[[#This Row],[L1]:[L10]],0)&gt;0, TRUE, FALSE), FALSE)=TRUE,IFERROR(VLOOKUP(M1678, ani_diet!D:D, 1, FALSE), "No Match"),FALSE)</f>
        <v>Kanwa-Potassium Salt</v>
      </c>
    </row>
    <row r="1679" spans="1:31" ht="14.5" x14ac:dyDescent="0.35">
      <c r="A1679" s="150" t="s">
        <v>1485</v>
      </c>
      <c r="B1679" s="150" t="s">
        <v>23463</v>
      </c>
      <c r="C1679" s="150" t="s">
        <v>19447</v>
      </c>
      <c r="D1679" s="150" t="s">
        <v>19449</v>
      </c>
      <c r="E1679" s="150" t="s">
        <v>19707</v>
      </c>
      <c r="F1679" s="150" t="s">
        <v>20565</v>
      </c>
      <c r="G1679" s="150" t="s">
        <v>20566</v>
      </c>
      <c r="H1679" s="150" t="s">
        <v>8544</v>
      </c>
      <c r="I1679" s="150" t="s">
        <v>23270</v>
      </c>
      <c r="J1679" s="150" t="s">
        <v>23462</v>
      </c>
      <c r="K1679" s="150"/>
      <c r="L1679" s="150"/>
      <c r="M1679" s="150" t="str" cm="1">
        <f t="array" ref="M1679">LOOKUP(2,1/(C1679:L1679&lt;&gt;""),C1679:L1679)</f>
        <v>Lime</v>
      </c>
      <c r="N1679" s="150" t="s">
        <v>23464</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23462</v>
      </c>
      <c r="AD1679" t="str">
        <f>IFERROR(IF(COUNTIF(C1679:L1679,"Feed Ingredient")&gt;0,INDEX(ani_diet!U:U,MATCH(M1679,ani_diet!E:E,0)),""),"")</f>
        <v/>
      </c>
      <c r="AE1679" s="129" t="str">
        <f>IF(IFERROR(IF(MATCH("Feed Ingredient", AOM[[#This Row],[L1]:[L10]],0)&gt;0, TRUE, FALSE), FALSE)=TRUE,IFERROR(VLOOKUP(M1679, ani_diet!D:D, 1, FALSE), "No Match"),FALSE)</f>
        <v>Lime</v>
      </c>
    </row>
    <row r="1680" spans="1:31" ht="14.5" x14ac:dyDescent="0.35">
      <c r="A1680" s="150" t="s">
        <v>1485</v>
      </c>
      <c r="B1680" s="150" t="s">
        <v>23465</v>
      </c>
      <c r="C1680" s="150" t="s">
        <v>19447</v>
      </c>
      <c r="D1680" s="150" t="s">
        <v>19449</v>
      </c>
      <c r="E1680" s="150" t="s">
        <v>19707</v>
      </c>
      <c r="F1680" s="150" t="s">
        <v>20565</v>
      </c>
      <c r="G1680" s="150" t="s">
        <v>20566</v>
      </c>
      <c r="H1680" s="150" t="s">
        <v>8544</v>
      </c>
      <c r="I1680" s="150" t="s">
        <v>23270</v>
      </c>
      <c r="J1680" s="150" t="s">
        <v>8302</v>
      </c>
      <c r="K1680" s="150" t="s">
        <v>1485</v>
      </c>
      <c r="L1680" s="150"/>
      <c r="M1680" s="150" t="str" cm="1">
        <f t="array" ref="M1680">LOOKUP(2,1/(C1680:L1680&lt;&gt;""),C1680:L1680)</f>
        <v>Magnesium Oxide</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8311</v>
      </c>
      <c r="AD1680" t="str">
        <f>IFERROR(IF(COUNTIF(C1680:L1680,"Feed Ingredient")&gt;0,INDEX(ani_diet!U:U,MATCH(M1680,ani_diet!E:E,0)),""),"")</f>
        <v/>
      </c>
      <c r="AE1680" s="129" t="str">
        <f>IF(IFERROR(IF(MATCH("Feed Ingredient", AOM[[#This Row],[L1]:[L10]],0)&gt;0, TRUE, FALSE), FALSE)=TRUE,IFERROR(VLOOKUP(M1680, ani_diet!D:D, 1, FALSE), "No Match"),FALSE)</f>
        <v>Magnesium Oxide</v>
      </c>
    </row>
    <row r="1681" spans="1:31" ht="14.5" x14ac:dyDescent="0.35">
      <c r="A1681" s="150" t="s">
        <v>1485</v>
      </c>
      <c r="B1681" s="150" t="s">
        <v>23466</v>
      </c>
      <c r="C1681" s="150" t="s">
        <v>19447</v>
      </c>
      <c r="D1681" s="150" t="s">
        <v>19449</v>
      </c>
      <c r="E1681" s="150" t="s">
        <v>19707</v>
      </c>
      <c r="F1681" s="150" t="s">
        <v>20565</v>
      </c>
      <c r="G1681" s="150" t="s">
        <v>20566</v>
      </c>
      <c r="H1681" s="150" t="s">
        <v>8544</v>
      </c>
      <c r="I1681" s="150" t="s">
        <v>23270</v>
      </c>
      <c r="J1681" s="150" t="s">
        <v>8311</v>
      </c>
      <c r="K1681" s="150" t="s">
        <v>1485</v>
      </c>
      <c r="L1681" s="150"/>
      <c r="M1681" s="150" t="str" cm="1">
        <f t="array" ref="M1681">LOOKUP(2,1/(C1681:L1681&lt;&gt;""),C1681:L1681)</f>
        <v>Manganese</v>
      </c>
      <c r="N1681" s="150" t="s">
        <v>1485</v>
      </c>
      <c r="O1681" s="150"/>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8311</v>
      </c>
      <c r="AD1681" t="str">
        <f>IFERROR(IF(COUNTIF(C1681:L1681,"Feed Ingredient")&gt;0,INDEX(ani_diet!U:U,MATCH(M1681,ani_diet!E:E,0)),""),"")</f>
        <v/>
      </c>
      <c r="AE1681" s="129" t="str">
        <f>IF(IFERROR(IF(MATCH("Feed Ingredient", AOM[[#This Row],[L1]:[L10]],0)&gt;0, TRUE, FALSE), FALSE)=TRUE,IFERROR(VLOOKUP(M1681, ani_diet!D:D, 1, FALSE), "No Match"),FALSE)</f>
        <v>Manganese</v>
      </c>
    </row>
    <row r="1682" spans="1:31" ht="14.5" x14ac:dyDescent="0.35">
      <c r="A1682" s="150" t="s">
        <v>1485</v>
      </c>
      <c r="B1682" s="150" t="s">
        <v>23467</v>
      </c>
      <c r="C1682" s="150" t="s">
        <v>19447</v>
      </c>
      <c r="D1682" s="150" t="s">
        <v>19449</v>
      </c>
      <c r="E1682" s="150" t="s">
        <v>19707</v>
      </c>
      <c r="F1682" s="150" t="s">
        <v>20565</v>
      </c>
      <c r="G1682" s="150" t="s">
        <v>20566</v>
      </c>
      <c r="H1682" s="150" t="s">
        <v>8544</v>
      </c>
      <c r="I1682" s="150" t="s">
        <v>23270</v>
      </c>
      <c r="J1682" s="150" t="s">
        <v>23468</v>
      </c>
      <c r="K1682" s="150" t="s">
        <v>1485</v>
      </c>
      <c r="L1682" s="150"/>
      <c r="M1682" s="150" t="str" cm="1">
        <f t="array" ref="M1682">LOOKUP(2,1/(C1682:L1682&lt;&gt;""),C1682:L1682)</f>
        <v>Mineral Block</v>
      </c>
      <c r="N1682" s="150" t="s">
        <v>1485</v>
      </c>
      <c r="O1682" s="150"/>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23468</v>
      </c>
      <c r="AD1682" t="str">
        <f>IFERROR(IF(COUNTIF(C1682:L1682,"Feed Ingredient")&gt;0,INDEX(ani_diet!U:U,MATCH(M1682,ani_diet!E:E,0)),""),"")</f>
        <v/>
      </c>
      <c r="AE1682" s="129" t="str">
        <f>IF(IFERROR(IF(MATCH("Feed Ingredient", AOM[[#This Row],[L1]:[L10]],0)&gt;0, TRUE, FALSE), FALSE)=TRUE,IFERROR(VLOOKUP(M1682, ani_diet!D:D, 1, FALSE), "No Match"),FALSE)</f>
        <v>Mineral Block</v>
      </c>
    </row>
    <row r="1683" spans="1:31" ht="14.5" x14ac:dyDescent="0.35">
      <c r="A1683" s="150" t="s">
        <v>1485</v>
      </c>
      <c r="B1683" s="150" t="s">
        <v>23469</v>
      </c>
      <c r="C1683" s="150" t="s">
        <v>19447</v>
      </c>
      <c r="D1683" s="150" t="s">
        <v>19449</v>
      </c>
      <c r="E1683" s="150" t="s">
        <v>19707</v>
      </c>
      <c r="F1683" s="150" t="s">
        <v>20565</v>
      </c>
      <c r="G1683" s="150" t="s">
        <v>20566</v>
      </c>
      <c r="H1683" s="150" t="s">
        <v>8544</v>
      </c>
      <c r="I1683" s="150" t="s">
        <v>23270</v>
      </c>
      <c r="J1683" s="150" t="s">
        <v>23468</v>
      </c>
      <c r="K1683" s="150" t="s">
        <v>23470</v>
      </c>
      <c r="L1683" s="150"/>
      <c r="M1683" s="150" t="str" cm="1">
        <f t="array" ref="M1683">LOOKUP(2,1/(C1683:L1683&lt;&gt;""),C1683:L1683)</f>
        <v>Maclik</v>
      </c>
      <c r="N1683" s="150" t="s">
        <v>1485</v>
      </c>
      <c r="O1683" s="150" t="s">
        <v>1485</v>
      </c>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23471</v>
      </c>
      <c r="AD1683" t="str">
        <f>IFERROR(IF(COUNTIF(C1683:L1683,"Feed Ingredient")&gt;0,INDEX(ani_diet!U:U,MATCH(M1683,ani_diet!E:E,0)),""),"")</f>
        <v/>
      </c>
      <c r="AE1683" s="129" t="str">
        <f>IF(IFERROR(IF(MATCH("Feed Ingredient", AOM[[#This Row],[L1]:[L10]],0)&gt;0, TRUE, FALSE), FALSE)=TRUE,IFERROR(VLOOKUP(M1683, ani_diet!D:D, 1, FALSE), "No Match"),FALSE)</f>
        <v>No Match</v>
      </c>
    </row>
    <row r="1684" spans="1:31" ht="14.5" x14ac:dyDescent="0.35">
      <c r="A1684" s="150" t="s">
        <v>1485</v>
      </c>
      <c r="B1684" s="150" t="s">
        <v>23472</v>
      </c>
      <c r="C1684" s="150" t="s">
        <v>19447</v>
      </c>
      <c r="D1684" s="150" t="s">
        <v>19449</v>
      </c>
      <c r="E1684" s="150" t="s">
        <v>19707</v>
      </c>
      <c r="F1684" s="150" t="s">
        <v>20565</v>
      </c>
      <c r="G1684" s="150" t="s">
        <v>20566</v>
      </c>
      <c r="H1684" s="150" t="s">
        <v>8544</v>
      </c>
      <c r="I1684" s="150" t="s">
        <v>23270</v>
      </c>
      <c r="J1684" s="150" t="s">
        <v>23473</v>
      </c>
      <c r="K1684" s="150" t="s">
        <v>1485</v>
      </c>
      <c r="L1684" s="150"/>
      <c r="M1684" s="150" t="str" cm="1">
        <f t="array" ref="M1684">LOOKUP(2,1/(C1684:L1684&lt;&gt;""),C1684:L1684)</f>
        <v>Mineral Lick</v>
      </c>
      <c r="N1684" s="150" t="s">
        <v>1485</v>
      </c>
      <c r="O1684" s="150" t="s">
        <v>1485</v>
      </c>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23473</v>
      </c>
      <c r="AD1684" t="str">
        <f>IFERROR(IF(COUNTIF(C1684:L1684,"Feed Ingredient")&gt;0,INDEX(ani_diet!U:U,MATCH(M1684,ani_diet!E:E,0)),""),"")</f>
        <v/>
      </c>
      <c r="AE1684" s="129" t="str">
        <f>IF(IFERROR(IF(MATCH("Feed Ingredient", AOM[[#This Row],[L1]:[L10]],0)&gt;0, TRUE, FALSE), FALSE)=TRUE,IFERROR(VLOOKUP(M1684, ani_diet!D:D, 1, FALSE), "No Match"),FALSE)</f>
        <v>Mineral Lick</v>
      </c>
    </row>
    <row r="1685" spans="1:31" ht="14.5" x14ac:dyDescent="0.35">
      <c r="A1685" s="150" t="s">
        <v>1485</v>
      </c>
      <c r="B1685" s="150" t="s">
        <v>23474</v>
      </c>
      <c r="C1685" s="150" t="s">
        <v>19447</v>
      </c>
      <c r="D1685" s="150" t="s">
        <v>19449</v>
      </c>
      <c r="E1685" s="150" t="s">
        <v>19707</v>
      </c>
      <c r="F1685" s="150" t="s">
        <v>20565</v>
      </c>
      <c r="G1685" s="150" t="s">
        <v>20566</v>
      </c>
      <c r="H1685" s="150" t="s">
        <v>8544</v>
      </c>
      <c r="I1685" s="150" t="s">
        <v>23270</v>
      </c>
      <c r="J1685" s="150" t="s">
        <v>23475</v>
      </c>
      <c r="K1685" s="150" t="s">
        <v>23476</v>
      </c>
      <c r="L1685" s="150"/>
      <c r="M1685" s="150" t="str" cm="1">
        <f t="array" ref="M1685">LOOKUP(2,1/(C1685:L1685&lt;&gt;""),C1685:L1685)</f>
        <v>Trace-elements Mix</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23477</v>
      </c>
      <c r="AD1685" t="str">
        <f>IFERROR(IF(COUNTIF(C1685:L1685,"Feed Ingredient")&gt;0,INDEX(ani_diet!U:U,MATCH(M1685,ani_diet!E:E,0)),""),"")</f>
        <v/>
      </c>
      <c r="AE1685" s="129" t="str">
        <f>IF(IFERROR(IF(MATCH("Feed Ingredient", AOM[[#This Row],[L1]:[L10]],0)&gt;0, TRUE, FALSE), FALSE)=TRUE,IFERROR(VLOOKUP(M1685, ani_diet!D:D, 1, FALSE), "No Match"),FALSE)</f>
        <v>Trace-elements Mix</v>
      </c>
    </row>
    <row r="1686" spans="1:31" ht="14.5" x14ac:dyDescent="0.35">
      <c r="A1686" s="150" t="s">
        <v>1485</v>
      </c>
      <c r="B1686" s="150" t="s">
        <v>23478</v>
      </c>
      <c r="C1686" s="150" t="s">
        <v>19447</v>
      </c>
      <c r="D1686" s="150" t="s">
        <v>19449</v>
      </c>
      <c r="E1686" s="150" t="s">
        <v>19707</v>
      </c>
      <c r="F1686" s="150" t="s">
        <v>20565</v>
      </c>
      <c r="G1686" s="150" t="s">
        <v>20566</v>
      </c>
      <c r="H1686" s="150" t="s">
        <v>8544</v>
      </c>
      <c r="I1686" s="150" t="s">
        <v>23270</v>
      </c>
      <c r="J1686" s="150" t="s">
        <v>23475</v>
      </c>
      <c r="K1686" s="150"/>
      <c r="L1686" s="150"/>
      <c r="M1686" s="150" t="str" cm="1">
        <f t="array" ref="M1686">LOOKUP(2,1/(C1686:L1686&lt;&gt;""),C1686:L1686)</f>
        <v>Mineral Mix</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23477</v>
      </c>
      <c r="AD1686" t="str">
        <f>IFERROR(IF(COUNTIF(C1686:L1686,"Feed Ingredient")&gt;0,INDEX(ani_diet!U:U,MATCH(M1686,ani_diet!E:E,0)),""),"")</f>
        <v/>
      </c>
      <c r="AE1686" s="129" t="str">
        <f>IF(IFERROR(IF(MATCH("Feed Ingredient", AOM[[#This Row],[L1]:[L10]],0)&gt;0, TRUE, FALSE), FALSE)=TRUE,IFERROR(VLOOKUP(M1686, ani_diet!D:D, 1, FALSE), "No Match"),FALSE)</f>
        <v>Mineral Mix</v>
      </c>
    </row>
    <row r="1687" spans="1:31" ht="14.5" x14ac:dyDescent="0.35">
      <c r="A1687" s="150" t="s">
        <v>1485</v>
      </c>
      <c r="B1687" s="150" t="s">
        <v>23479</v>
      </c>
      <c r="C1687" s="150" t="s">
        <v>19447</v>
      </c>
      <c r="D1687" s="150" t="s">
        <v>19449</v>
      </c>
      <c r="E1687" s="150" t="s">
        <v>19707</v>
      </c>
      <c r="F1687" s="150" t="s">
        <v>20565</v>
      </c>
      <c r="G1687" s="150" t="s">
        <v>20566</v>
      </c>
      <c r="H1687" s="150" t="s">
        <v>8544</v>
      </c>
      <c r="I1687" s="150" t="s">
        <v>23270</v>
      </c>
      <c r="J1687" s="150" t="s">
        <v>8055</v>
      </c>
      <c r="K1687" s="150" t="s">
        <v>1485</v>
      </c>
      <c r="L1687" s="150"/>
      <c r="M1687" s="150" t="str" cm="1">
        <f t="array" ref="M1687">LOOKUP(2,1/(C1687:L1687&lt;&gt;""),C1687:L1687)</f>
        <v>Monocalcium Phosphate</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8055</v>
      </c>
      <c r="AD1687" t="str">
        <f>IFERROR(IF(COUNTIF(C1687:L1687,"Feed Ingredient")&gt;0,INDEX(ani_diet!U:U,MATCH(M1687,ani_diet!E:E,0)),""),"")</f>
        <v/>
      </c>
      <c r="AE1687" s="129" t="str">
        <f>IF(IFERROR(IF(MATCH("Feed Ingredient", AOM[[#This Row],[L1]:[L10]],0)&gt;0, TRUE, FALSE), FALSE)=TRUE,IFERROR(VLOOKUP(M1687, ani_diet!D:D, 1, FALSE), "No Match"),FALSE)</f>
        <v>Monocalcium Phosphate</v>
      </c>
    </row>
    <row r="1688" spans="1:31" ht="14.5" x14ac:dyDescent="0.35">
      <c r="A1688" s="150" t="s">
        <v>1485</v>
      </c>
      <c r="B1688" s="150" t="s">
        <v>23480</v>
      </c>
      <c r="C1688" s="150" t="s">
        <v>19447</v>
      </c>
      <c r="D1688" s="150" t="s">
        <v>19449</v>
      </c>
      <c r="E1688" s="150" t="s">
        <v>19707</v>
      </c>
      <c r="F1688" s="150" t="s">
        <v>20565</v>
      </c>
      <c r="G1688" s="150" t="s">
        <v>20566</v>
      </c>
      <c r="H1688" s="150" t="s">
        <v>8544</v>
      </c>
      <c r="I1688" s="150" t="s">
        <v>23270</v>
      </c>
      <c r="J1688" s="150" t="s">
        <v>1492</v>
      </c>
      <c r="K1688" s="150" t="s">
        <v>1485</v>
      </c>
      <c r="L1688" s="150"/>
      <c r="M1688" s="150" t="str" cm="1">
        <f t="array" ref="M1688">LOOKUP(2,1/(C1688:L1688&lt;&gt;""),C1688:L1688)</f>
        <v>Phosphorus</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1492</v>
      </c>
      <c r="AD1688" t="str">
        <f>IFERROR(IF(COUNTIF(C1688:L1688,"Feed Ingredient")&gt;0,INDEX(ani_diet!U:U,MATCH(M1688,ani_diet!E:E,0)),""),"")</f>
        <v/>
      </c>
      <c r="AE1688" s="129" t="str">
        <f>IF(IFERROR(IF(MATCH("Feed Ingredient", AOM[[#This Row],[L1]:[L10]],0)&gt;0, TRUE, FALSE), FALSE)=TRUE,IFERROR(VLOOKUP(M1688, ani_diet!D:D, 1, FALSE), "No Match"),FALSE)</f>
        <v>Phosphorus</v>
      </c>
    </row>
    <row r="1689" spans="1:31" ht="14.5" x14ac:dyDescent="0.35">
      <c r="A1689" s="150" t="s">
        <v>1485</v>
      </c>
      <c r="B1689" s="150" t="s">
        <v>23481</v>
      </c>
      <c r="C1689" s="150" t="s">
        <v>19447</v>
      </c>
      <c r="D1689" s="150" t="s">
        <v>19449</v>
      </c>
      <c r="E1689" s="150" t="s">
        <v>19707</v>
      </c>
      <c r="F1689" s="150" t="s">
        <v>20565</v>
      </c>
      <c r="G1689" s="150" t="s">
        <v>20566</v>
      </c>
      <c r="H1689" s="150" t="s">
        <v>8544</v>
      </c>
      <c r="I1689" s="150" t="s">
        <v>23270</v>
      </c>
      <c r="J1689" s="150" t="s">
        <v>8104</v>
      </c>
      <c r="K1689" s="150" t="s">
        <v>1485</v>
      </c>
      <c r="L1689" s="150"/>
      <c r="M1689" s="150" t="str" cm="1">
        <f t="array" ref="M1689">LOOKUP(2,1/(C1689:L1689&lt;&gt;""),C1689:L1689)</f>
        <v>Potassium Carbonate</v>
      </c>
      <c r="N1689" s="150" t="s">
        <v>1485</v>
      </c>
      <c r="O1689" s="150"/>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1492</v>
      </c>
      <c r="AD1689" t="str">
        <f>IFERROR(IF(COUNTIF(C1689:L1689,"Feed Ingredient")&gt;0,INDEX(ani_diet!U:U,MATCH(M1689,ani_diet!E:E,0)),""),"")</f>
        <v/>
      </c>
      <c r="AE1689" s="129" t="str">
        <f>IF(IFERROR(IF(MATCH("Feed Ingredient", AOM[[#This Row],[L1]:[L10]],0)&gt;0, TRUE, FALSE), FALSE)=TRUE,IFERROR(VLOOKUP(M1689, ani_diet!D:D, 1, FALSE), "No Match"),FALSE)</f>
        <v>Potassium Carbonate</v>
      </c>
    </row>
    <row r="1690" spans="1:31" ht="14.5" x14ac:dyDescent="0.35">
      <c r="A1690" s="150" t="s">
        <v>1485</v>
      </c>
      <c r="B1690" s="150" t="s">
        <v>23482</v>
      </c>
      <c r="C1690" s="150" t="s">
        <v>19447</v>
      </c>
      <c r="D1690" s="150" t="s">
        <v>19449</v>
      </c>
      <c r="E1690" s="150" t="s">
        <v>19707</v>
      </c>
      <c r="F1690" s="150" t="s">
        <v>20565</v>
      </c>
      <c r="G1690" s="150" t="s">
        <v>20566</v>
      </c>
      <c r="H1690" s="150" t="s">
        <v>8544</v>
      </c>
      <c r="I1690" s="150" t="s">
        <v>23270</v>
      </c>
      <c r="J1690" s="150" t="s">
        <v>8361</v>
      </c>
      <c r="K1690" s="150" t="s">
        <v>1485</v>
      </c>
      <c r="L1690" s="150"/>
      <c r="M1690" s="150" t="str" cm="1">
        <f t="array" ref="M1690">LOOKUP(2,1/(C1690:L1690&lt;&gt;""),C1690:L1690)</f>
        <v>Potassium Humate</v>
      </c>
      <c r="N1690" s="150" t="s">
        <v>1485</v>
      </c>
      <c r="O1690" s="150"/>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1492</v>
      </c>
      <c r="AD1690" t="str">
        <f>IFERROR(IF(COUNTIF(C1690:L1690,"Feed Ingredient")&gt;0,INDEX(ani_diet!U:U,MATCH(M1690,ani_diet!E:E,0)),""),"")</f>
        <v/>
      </c>
      <c r="AE1690" s="129" t="str">
        <f>IF(IFERROR(IF(MATCH("Feed Ingredient", AOM[[#This Row],[L1]:[L10]],0)&gt;0, TRUE, FALSE), FALSE)=TRUE,IFERROR(VLOOKUP(M1690, ani_diet!D:D, 1, FALSE), "No Match"),FALSE)</f>
        <v>Potassium Humate</v>
      </c>
    </row>
    <row r="1691" spans="1:31" ht="14.5" x14ac:dyDescent="0.35">
      <c r="A1691" s="150" t="s">
        <v>1485</v>
      </c>
      <c r="B1691" s="150" t="s">
        <v>23483</v>
      </c>
      <c r="C1691" s="150" t="s">
        <v>19447</v>
      </c>
      <c r="D1691" s="150" t="s">
        <v>19449</v>
      </c>
      <c r="E1691" s="150" t="s">
        <v>19707</v>
      </c>
      <c r="F1691" s="150" t="s">
        <v>20565</v>
      </c>
      <c r="G1691" s="150" t="s">
        <v>20566</v>
      </c>
      <c r="H1691" s="150" t="s">
        <v>8544</v>
      </c>
      <c r="I1691" s="150" t="s">
        <v>23270</v>
      </c>
      <c r="J1691" s="150" t="s">
        <v>19923</v>
      </c>
      <c r="K1691" s="150" t="s">
        <v>1485</v>
      </c>
      <c r="L1691" s="150"/>
      <c r="M1691" s="150" t="str" cm="1">
        <f t="array" ref="M1691">LOOKUP(2,1/(C1691:L1691&lt;&gt;""),C1691:L1691)</f>
        <v>Selenium</v>
      </c>
      <c r="N1691" s="150" t="s">
        <v>1485</v>
      </c>
      <c r="O1691" s="150"/>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19923</v>
      </c>
      <c r="AD1691" t="str">
        <f>IFERROR(IF(COUNTIF(C1691:L1691,"Feed Ingredient")&gt;0,INDEX(ani_diet!U:U,MATCH(M1691,ani_diet!E:E,0)),""),"")</f>
        <v/>
      </c>
      <c r="AE1691" s="129" t="str">
        <f>IF(IFERROR(IF(MATCH("Feed Ingredient", AOM[[#This Row],[L1]:[L10]],0)&gt;0, TRUE, FALSE), FALSE)=TRUE,IFERROR(VLOOKUP(M1691, ani_diet!D:D, 1, FALSE), "No Match"),FALSE)</f>
        <v>Selenium</v>
      </c>
    </row>
    <row r="1692" spans="1:31" ht="14.5" x14ac:dyDescent="0.35">
      <c r="A1692" s="150" t="s">
        <v>1485</v>
      </c>
      <c r="B1692" s="150" t="s">
        <v>23484</v>
      </c>
      <c r="C1692" s="150" t="s">
        <v>19447</v>
      </c>
      <c r="D1692" s="150" t="s">
        <v>19449</v>
      </c>
      <c r="E1692" s="150" t="s">
        <v>19707</v>
      </c>
      <c r="F1692" s="150" t="s">
        <v>20565</v>
      </c>
      <c r="G1692" s="150" t="s">
        <v>20566</v>
      </c>
      <c r="H1692" s="150" t="s">
        <v>8544</v>
      </c>
      <c r="I1692" s="150" t="s">
        <v>23270</v>
      </c>
      <c r="J1692" s="150" t="s">
        <v>8148</v>
      </c>
      <c r="K1692" s="150" t="s">
        <v>1485</v>
      </c>
      <c r="L1692" s="150"/>
      <c r="M1692" s="150" t="str" cm="1">
        <f t="array" ref="M1692">LOOKUP(2,1/(C1692:L1692&lt;&gt;""),C1692:L1692)</f>
        <v>Sodium Sulfate</v>
      </c>
      <c r="N1692" s="150" t="s">
        <v>1485</v>
      </c>
      <c r="O1692" s="150"/>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8158</v>
      </c>
      <c r="AD1692" t="str">
        <f>IFERROR(IF(COUNTIF(C1692:L1692,"Feed Ingredient")&gt;0,INDEX(ani_diet!U:U,MATCH(M1692,ani_diet!E:E,0)),""),"")</f>
        <v/>
      </c>
      <c r="AE1692" s="129" t="str">
        <f>IF(IFERROR(IF(MATCH("Feed Ingredient", AOM[[#This Row],[L1]:[L10]],0)&gt;0, TRUE, FALSE), FALSE)=TRUE,IFERROR(VLOOKUP(M1692, ani_diet!D:D, 1, FALSE), "No Match"),FALSE)</f>
        <v>Sodium Sulfate</v>
      </c>
    </row>
    <row r="1693" spans="1:31" ht="14.5" x14ac:dyDescent="0.35">
      <c r="A1693" s="150" t="s">
        <v>1485</v>
      </c>
      <c r="B1693" s="150" t="s">
        <v>23485</v>
      </c>
      <c r="C1693" s="150" t="s">
        <v>19447</v>
      </c>
      <c r="D1693" s="150" t="s">
        <v>19449</v>
      </c>
      <c r="E1693" s="150" t="s">
        <v>19707</v>
      </c>
      <c r="F1693" s="150" t="s">
        <v>20565</v>
      </c>
      <c r="G1693" s="150" t="s">
        <v>20566</v>
      </c>
      <c r="H1693" s="150" t="s">
        <v>8544</v>
      </c>
      <c r="I1693" s="150" t="s">
        <v>23270</v>
      </c>
      <c r="J1693" s="150" t="s">
        <v>8158</v>
      </c>
      <c r="K1693" s="150" t="s">
        <v>1485</v>
      </c>
      <c r="L1693" s="150"/>
      <c r="M1693" s="150" t="str" cm="1">
        <f t="array" ref="M1693">LOOKUP(2,1/(C1693:L1693&lt;&gt;""),C1693:L1693)</f>
        <v>Sulphur</v>
      </c>
      <c r="N1693" s="150" t="s">
        <v>1485</v>
      </c>
      <c r="O1693" s="150"/>
      <c r="P1693" s="150" t="s">
        <v>1485</v>
      </c>
      <c r="Q1693" s="150" t="s">
        <v>1485</v>
      </c>
      <c r="R1693" s="150" t="s">
        <v>1485</v>
      </c>
      <c r="S1693" s="150"/>
      <c r="T1693" s="150" t="s">
        <v>1485</v>
      </c>
      <c r="U1693" s="150"/>
      <c r="V1693" s="150" t="s">
        <v>1485</v>
      </c>
      <c r="W1693" s="150" t="s">
        <v>1485</v>
      </c>
      <c r="X1693" s="150" t="s">
        <v>1485</v>
      </c>
      <c r="Y1693" s="150" t="s">
        <v>1485</v>
      </c>
      <c r="Z1693" s="150" t="s">
        <v>1485</v>
      </c>
      <c r="AA1693" s="150" t="s">
        <v>1485</v>
      </c>
      <c r="AB1693" s="150"/>
      <c r="AC1693" s="150" t="s">
        <v>8158</v>
      </c>
      <c r="AD1693" t="str">
        <f>IFERROR(IF(COUNTIF(C1693:L1693,"Feed Ingredient")&gt;0,INDEX(ani_diet!U:U,MATCH(M1693,ani_diet!E:E,0)),""),"")</f>
        <v/>
      </c>
      <c r="AE1693" s="129" t="str">
        <f>IF(IFERROR(IF(MATCH("Feed Ingredient", AOM[[#This Row],[L1]:[L10]],0)&gt;0, TRUE, FALSE), FALSE)=TRUE,IFERROR(VLOOKUP(M1693, ani_diet!D:D, 1, FALSE), "No Match"),FALSE)</f>
        <v>Sulphur</v>
      </c>
    </row>
    <row r="1694" spans="1:31" ht="14.5" x14ac:dyDescent="0.35">
      <c r="A1694" s="150" t="s">
        <v>1485</v>
      </c>
      <c r="B1694" s="150" t="s">
        <v>23486</v>
      </c>
      <c r="C1694" s="150" t="s">
        <v>19447</v>
      </c>
      <c r="D1694" s="150" t="s">
        <v>19449</v>
      </c>
      <c r="E1694" s="150" t="s">
        <v>19707</v>
      </c>
      <c r="F1694" s="150" t="s">
        <v>20565</v>
      </c>
      <c r="G1694" s="150" t="s">
        <v>20566</v>
      </c>
      <c r="H1694" s="150" t="s">
        <v>8544</v>
      </c>
      <c r="I1694" s="150" t="s">
        <v>23270</v>
      </c>
      <c r="J1694" s="150" t="s">
        <v>23487</v>
      </c>
      <c r="K1694" s="150" t="s">
        <v>1485</v>
      </c>
      <c r="L1694" s="150"/>
      <c r="M1694" s="150" t="str" cm="1">
        <f t="array" ref="M1694">LOOKUP(2,1/(C1694:L1694&lt;&gt;""),C1694:L1694)</f>
        <v>Tricalcium Phosphate</v>
      </c>
      <c r="N1694" s="150" t="s">
        <v>1485</v>
      </c>
      <c r="O1694" s="150"/>
      <c r="P1694" s="150" t="s">
        <v>1485</v>
      </c>
      <c r="Q1694" s="150" t="s">
        <v>1485</v>
      </c>
      <c r="R1694" s="150" t="s">
        <v>1485</v>
      </c>
      <c r="S1694" s="150"/>
      <c r="T1694" s="150" t="s">
        <v>1485</v>
      </c>
      <c r="U1694" s="150"/>
      <c r="V1694" s="150" t="s">
        <v>1485</v>
      </c>
      <c r="W1694" s="150" t="s">
        <v>1485</v>
      </c>
      <c r="X1694" s="150" t="s">
        <v>1485</v>
      </c>
      <c r="Y1694" s="150" t="s">
        <v>1485</v>
      </c>
      <c r="Z1694" s="150" t="s">
        <v>1485</v>
      </c>
      <c r="AA1694" s="150" t="s">
        <v>1485</v>
      </c>
      <c r="AB1694" s="150"/>
      <c r="AC1694" s="150" t="s">
        <v>23487</v>
      </c>
      <c r="AD1694" t="str">
        <f>IFERROR(IF(COUNTIF(C1694:L1694,"Feed Ingredient")&gt;0,INDEX(ani_diet!U:U,MATCH(M1694,ani_diet!E:E,0)),""),"")</f>
        <v/>
      </c>
      <c r="AE1694" s="129" t="str">
        <f>IF(IFERROR(IF(MATCH("Feed Ingredient", AOM[[#This Row],[L1]:[L10]],0)&gt;0, TRUE, FALSE), FALSE)=TRUE,IFERROR(VLOOKUP(M1694, ani_diet!D:D, 1, FALSE), "No Match"),FALSE)</f>
        <v>Tricalcium Phosphate</v>
      </c>
    </row>
    <row r="1695" spans="1:31" ht="14.5" x14ac:dyDescent="0.35">
      <c r="A1695" s="150" t="s">
        <v>1485</v>
      </c>
      <c r="B1695" s="150" t="s">
        <v>23488</v>
      </c>
      <c r="C1695" s="150" t="s">
        <v>19447</v>
      </c>
      <c r="D1695" s="150" t="s">
        <v>19449</v>
      </c>
      <c r="E1695" s="150" t="s">
        <v>19707</v>
      </c>
      <c r="F1695" s="150" t="s">
        <v>20565</v>
      </c>
      <c r="G1695" s="150" t="s">
        <v>20566</v>
      </c>
      <c r="H1695" s="150" t="s">
        <v>8544</v>
      </c>
      <c r="I1695" s="150" t="s">
        <v>23270</v>
      </c>
      <c r="J1695" s="150" t="s">
        <v>8325</v>
      </c>
      <c r="K1695" s="150" t="s">
        <v>1485</v>
      </c>
      <c r="L1695" s="150"/>
      <c r="M1695" s="150" t="str" cm="1">
        <f t="array" ref="M1695">LOOKUP(2,1/(C1695:L1695&lt;&gt;""),C1695:L1695)</f>
        <v>Zinc</v>
      </c>
      <c r="N1695" s="150" t="s">
        <v>1485</v>
      </c>
      <c r="O1695" s="150"/>
      <c r="P1695" s="150" t="s">
        <v>1485</v>
      </c>
      <c r="Q1695" s="150" t="s">
        <v>1485</v>
      </c>
      <c r="R1695" s="150" t="s">
        <v>1485</v>
      </c>
      <c r="S1695" s="150"/>
      <c r="T1695" s="150" t="s">
        <v>1485</v>
      </c>
      <c r="U1695" s="150"/>
      <c r="V1695" s="150" t="s">
        <v>1485</v>
      </c>
      <c r="W1695" s="150" t="s">
        <v>1485</v>
      </c>
      <c r="X1695" s="150" t="s">
        <v>1485</v>
      </c>
      <c r="Y1695" s="150" t="s">
        <v>1485</v>
      </c>
      <c r="Z1695" s="150" t="s">
        <v>1485</v>
      </c>
      <c r="AA1695" s="150" t="s">
        <v>1485</v>
      </c>
      <c r="AB1695" s="150"/>
      <c r="AC1695" s="150" t="s">
        <v>8325</v>
      </c>
      <c r="AD1695" t="str">
        <f>IFERROR(IF(COUNTIF(C1695:L1695,"Feed Ingredient")&gt;0,INDEX(ani_diet!U:U,MATCH(M1695,ani_diet!E:E,0)),""),"")</f>
        <v/>
      </c>
      <c r="AE1695" s="129" t="str">
        <f>IF(IFERROR(IF(MATCH("Feed Ingredient", AOM[[#This Row],[L1]:[L10]],0)&gt;0, TRUE, FALSE), FALSE)=TRUE,IFERROR(VLOOKUP(M1695, ani_diet!D:D, 1, FALSE), "No Match"),FALSE)</f>
        <v>Zinc</v>
      </c>
    </row>
    <row r="1696" spans="1:31" ht="14.5" x14ac:dyDescent="0.35">
      <c r="A1696" s="150" t="s">
        <v>1485</v>
      </c>
      <c r="B1696" s="150" t="s">
        <v>23489</v>
      </c>
      <c r="C1696" s="150" t="s">
        <v>19447</v>
      </c>
      <c r="D1696" s="150" t="s">
        <v>19449</v>
      </c>
      <c r="E1696" s="150" t="s">
        <v>19707</v>
      </c>
      <c r="F1696" s="150" t="s">
        <v>20565</v>
      </c>
      <c r="G1696" s="150" t="s">
        <v>20566</v>
      </c>
      <c r="H1696" s="150" t="s">
        <v>8544</v>
      </c>
      <c r="I1696" s="150" t="s">
        <v>23270</v>
      </c>
      <c r="J1696" s="150" t="s">
        <v>23490</v>
      </c>
      <c r="K1696" s="150" t="s">
        <v>1485</v>
      </c>
      <c r="L1696" s="150"/>
      <c r="M1696" s="150" t="str" cm="1">
        <f t="array" ref="M1696">LOOKUP(2,1/(C1696:L1696&lt;&gt;""),C1696:L1696)</f>
        <v>Zinc Manganese</v>
      </c>
      <c r="N1696" s="150" t="s">
        <v>1485</v>
      </c>
      <c r="O1696" s="150"/>
      <c r="P1696" s="150" t="s">
        <v>1485</v>
      </c>
      <c r="Q1696" s="150" t="s">
        <v>1485</v>
      </c>
      <c r="R1696" s="150" t="s">
        <v>1485</v>
      </c>
      <c r="S1696" s="150"/>
      <c r="T1696" s="150" t="s">
        <v>1485</v>
      </c>
      <c r="U1696" s="150"/>
      <c r="V1696" s="150" t="s">
        <v>1485</v>
      </c>
      <c r="W1696" s="150" t="s">
        <v>1485</v>
      </c>
      <c r="X1696" s="150" t="s">
        <v>1485</v>
      </c>
      <c r="Y1696" s="150" t="s">
        <v>1485</v>
      </c>
      <c r="Z1696" s="150" t="s">
        <v>1485</v>
      </c>
      <c r="AA1696" s="150" t="s">
        <v>1485</v>
      </c>
      <c r="AB1696" s="150"/>
      <c r="AC1696" s="150" t="s">
        <v>23490</v>
      </c>
      <c r="AD1696" t="str">
        <f>IFERROR(IF(COUNTIF(C1696:L1696,"Feed Ingredient")&gt;0,INDEX(ani_diet!U:U,MATCH(M1696,ani_diet!E:E,0)),""),"")</f>
        <v/>
      </c>
      <c r="AE1696" s="129" t="str">
        <f>IF(IFERROR(IF(MATCH("Feed Ingredient", AOM[[#This Row],[L1]:[L10]],0)&gt;0, TRUE, FALSE), FALSE)=TRUE,IFERROR(VLOOKUP(M1696, ani_diet!D:D, 1, FALSE), "No Match"),FALSE)</f>
        <v>Zinc Manganese</v>
      </c>
    </row>
    <row r="1697" spans="1:31" ht="14.5" x14ac:dyDescent="0.35">
      <c r="A1697" s="150" t="s">
        <v>1485</v>
      </c>
      <c r="B1697" s="150" t="s">
        <v>23491</v>
      </c>
      <c r="C1697" s="150" t="s">
        <v>19447</v>
      </c>
      <c r="D1697" s="150" t="s">
        <v>19449</v>
      </c>
      <c r="E1697" s="150" t="s">
        <v>19707</v>
      </c>
      <c r="F1697" s="150" t="s">
        <v>20565</v>
      </c>
      <c r="G1697" s="150" t="s">
        <v>20566</v>
      </c>
      <c r="H1697" s="150" t="s">
        <v>8544</v>
      </c>
      <c r="I1697" s="150" t="s">
        <v>23270</v>
      </c>
      <c r="J1697" s="150" t="s">
        <v>8328</v>
      </c>
      <c r="K1697" s="150" t="s">
        <v>1485</v>
      </c>
      <c r="L1697" s="150"/>
      <c r="M1697" s="150" t="str" cm="1">
        <f t="array" ref="M1697">LOOKUP(2,1/(C1697:L1697&lt;&gt;""),C1697:L1697)</f>
        <v>Zinc Oxide</v>
      </c>
      <c r="N1697" s="150" t="s">
        <v>1485</v>
      </c>
      <c r="O1697" s="150"/>
      <c r="P1697" s="150" t="s">
        <v>1485</v>
      </c>
      <c r="Q1697" s="150" t="s">
        <v>1485</v>
      </c>
      <c r="R1697" s="150" t="s">
        <v>1485</v>
      </c>
      <c r="S1697" s="150"/>
      <c r="T1697" s="150" t="s">
        <v>1485</v>
      </c>
      <c r="U1697" s="150"/>
      <c r="V1697" s="150" t="s">
        <v>1485</v>
      </c>
      <c r="W1697" s="150" t="s">
        <v>1485</v>
      </c>
      <c r="X1697" s="150" t="s">
        <v>1485</v>
      </c>
      <c r="Y1697" s="150" t="s">
        <v>1485</v>
      </c>
      <c r="Z1697" s="150" t="s">
        <v>1485</v>
      </c>
      <c r="AA1697" s="150" t="s">
        <v>1485</v>
      </c>
      <c r="AB1697" s="150"/>
      <c r="AC1697" s="150" t="s">
        <v>8328</v>
      </c>
      <c r="AD1697" t="str">
        <f>IFERROR(IF(COUNTIF(C1697:L1697,"Feed Ingredient")&gt;0,INDEX(ani_diet!U:U,MATCH(M1697,ani_diet!E:E,0)),""),"")</f>
        <v/>
      </c>
      <c r="AE1697" s="129" t="str">
        <f>IF(IFERROR(IF(MATCH("Feed Ingredient", AOM[[#This Row],[L1]:[L10]],0)&gt;0, TRUE, FALSE), FALSE)=TRUE,IFERROR(VLOOKUP(M1697, ani_diet!D:D, 1, FALSE), "No Match"),FALSE)</f>
        <v>Zinc Oxide</v>
      </c>
    </row>
    <row r="1698" spans="1:31" ht="14.5" x14ac:dyDescent="0.35">
      <c r="A1698" s="150" t="s">
        <v>1485</v>
      </c>
      <c r="B1698" s="150" t="s">
        <v>23492</v>
      </c>
      <c r="C1698" s="150" t="s">
        <v>19447</v>
      </c>
      <c r="D1698" s="150" t="s">
        <v>19449</v>
      </c>
      <c r="E1698" s="150" t="s">
        <v>19707</v>
      </c>
      <c r="F1698" s="150" t="s">
        <v>20565</v>
      </c>
      <c r="G1698" s="150" t="s">
        <v>20566</v>
      </c>
      <c r="H1698" s="150" t="s">
        <v>8544</v>
      </c>
      <c r="I1698" s="150" t="s">
        <v>23493</v>
      </c>
      <c r="J1698" s="150" t="s">
        <v>1485</v>
      </c>
      <c r="K1698" s="150" t="s">
        <v>1485</v>
      </c>
      <c r="L1698" s="150"/>
      <c r="M1698" s="150" t="str" cm="1">
        <f t="array" ref="M1698">LOOKUP(2,1/(C1698:L1698&lt;&gt;""),C1698:L1698)</f>
        <v>Mixture</v>
      </c>
      <c r="N1698" s="150" t="s">
        <v>1485</v>
      </c>
      <c r="O1698" s="150" t="s">
        <v>1485</v>
      </c>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1485</v>
      </c>
      <c r="AD1698" t="str">
        <f>IFERROR(IF(COUNTIF(C1698:L1698,"Feed Ingredient")&gt;0,INDEX(ani_diet!U:U,MATCH(M1698,ani_diet!E:E,0)),""),"")</f>
        <v/>
      </c>
      <c r="AE1698" s="129" t="str">
        <f>IF(IFERROR(IF(MATCH("Feed Ingredient", AOM[[#This Row],[L1]:[L10]],0)&gt;0, TRUE, FALSE), FALSE)=TRUE,IFERROR(VLOOKUP(M1698, ani_diet!D:D, 1, FALSE), "No Match"),FALSE)</f>
        <v>Mixture</v>
      </c>
    </row>
    <row r="1699" spans="1:31" ht="14.5" x14ac:dyDescent="0.35">
      <c r="A1699" s="150" t="s">
        <v>1485</v>
      </c>
      <c r="B1699" s="150" t="s">
        <v>23494</v>
      </c>
      <c r="C1699" s="150" t="s">
        <v>19447</v>
      </c>
      <c r="D1699" s="150" t="s">
        <v>19449</v>
      </c>
      <c r="E1699" s="150" t="s">
        <v>19707</v>
      </c>
      <c r="F1699" s="150" t="s">
        <v>20565</v>
      </c>
      <c r="G1699" s="150" t="s">
        <v>20566</v>
      </c>
      <c r="H1699" s="150" t="s">
        <v>8544</v>
      </c>
      <c r="I1699" s="150" t="s">
        <v>23493</v>
      </c>
      <c r="J1699" s="150" t="s">
        <v>23495</v>
      </c>
      <c r="K1699" s="150" t="s">
        <v>1485</v>
      </c>
      <c r="L1699" s="150"/>
      <c r="M1699" s="150" t="str" cm="1">
        <f t="array" ref="M1699">LOOKUP(2,1/(C1699:L1699&lt;&gt;""),C1699:L1699)</f>
        <v>Minerals and Salt</v>
      </c>
      <c r="N1699" s="150" t="s">
        <v>23496</v>
      </c>
      <c r="O1699" s="150" t="s">
        <v>1485</v>
      </c>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1485</v>
      </c>
      <c r="AD1699" t="str">
        <f>IFERROR(IF(COUNTIF(C1699:L1699,"Feed Ingredient")&gt;0,INDEX(ani_diet!U:U,MATCH(M1699,ani_diet!E:E,0)),""),"")</f>
        <v/>
      </c>
      <c r="AE1699" s="129" t="str">
        <f>IF(IFERROR(IF(MATCH("Feed Ingredient", AOM[[#This Row],[L1]:[L10]],0)&gt;0, TRUE, FALSE), FALSE)=TRUE,IFERROR(VLOOKUP(M1699, ani_diet!D:D, 1, FALSE), "No Match"),FALSE)</f>
        <v>No Match</v>
      </c>
    </row>
    <row r="1700" spans="1:31" ht="14.5" x14ac:dyDescent="0.35">
      <c r="A1700" s="150" t="s">
        <v>1485</v>
      </c>
      <c r="B1700" s="150" t="s">
        <v>23497</v>
      </c>
      <c r="C1700" s="150" t="s">
        <v>19447</v>
      </c>
      <c r="D1700" s="150" t="s">
        <v>19449</v>
      </c>
      <c r="E1700" s="150" t="s">
        <v>19707</v>
      </c>
      <c r="F1700" s="150" t="s">
        <v>20565</v>
      </c>
      <c r="G1700" s="150" t="s">
        <v>20566</v>
      </c>
      <c r="H1700" s="150" t="s">
        <v>8544</v>
      </c>
      <c r="I1700" s="150" t="s">
        <v>23493</v>
      </c>
      <c r="J1700" s="150" t="s">
        <v>23498</v>
      </c>
      <c r="K1700" s="150" t="s">
        <v>1485</v>
      </c>
      <c r="L1700" s="150"/>
      <c r="M1700" s="150" t="str" cm="1">
        <f t="array" ref="M1700">LOOKUP(2,1/(C1700:L1700&lt;&gt;""),C1700:L1700)</f>
        <v>Minerals and Urea Mix</v>
      </c>
      <c r="N1700" s="150" t="s">
        <v>23499</v>
      </c>
      <c r="O1700" s="150" t="s">
        <v>1485</v>
      </c>
      <c r="P1700" s="150" t="s">
        <v>1485</v>
      </c>
      <c r="Q1700" s="150" t="s">
        <v>1485</v>
      </c>
      <c r="R1700" s="150" t="s">
        <v>1485</v>
      </c>
      <c r="S1700" s="150"/>
      <c r="T1700" s="150" t="s">
        <v>1485</v>
      </c>
      <c r="U1700" s="150"/>
      <c r="V1700" s="150" t="s">
        <v>1485</v>
      </c>
      <c r="W1700" s="150" t="s">
        <v>1485</v>
      </c>
      <c r="X1700" s="150" t="s">
        <v>1485</v>
      </c>
      <c r="Y1700" s="150" t="s">
        <v>1485</v>
      </c>
      <c r="Z1700" s="150" t="s">
        <v>1485</v>
      </c>
      <c r="AA1700" s="150" t="s">
        <v>1485</v>
      </c>
      <c r="AB1700" s="150"/>
      <c r="AC1700" s="150" t="s">
        <v>1485</v>
      </c>
      <c r="AD1700" t="str">
        <f>IFERROR(IF(COUNTIF(C1700:L1700,"Feed Ingredient")&gt;0,INDEX(ani_diet!U:U,MATCH(M1700,ani_diet!E:E,0)),""),"")</f>
        <v/>
      </c>
      <c r="AE1700" s="129" t="str">
        <f>IF(IFERROR(IF(MATCH("Feed Ingredient", AOM[[#This Row],[L1]:[L10]],0)&gt;0, TRUE, FALSE), FALSE)=TRUE,IFERROR(VLOOKUP(M1700, ani_diet!D:D, 1, FALSE), "No Match"),FALSE)</f>
        <v>Minerals and Urea Mix</v>
      </c>
    </row>
    <row r="1701" spans="1:31" ht="14.5" x14ac:dyDescent="0.35">
      <c r="A1701" s="150" t="s">
        <v>1485</v>
      </c>
      <c r="B1701" s="150" t="s">
        <v>23500</v>
      </c>
      <c r="C1701" s="150" t="s">
        <v>19447</v>
      </c>
      <c r="D1701" s="150" t="s">
        <v>19449</v>
      </c>
      <c r="E1701" s="150" t="s">
        <v>19707</v>
      </c>
      <c r="F1701" s="150" t="s">
        <v>20565</v>
      </c>
      <c r="G1701" s="150" t="s">
        <v>20566</v>
      </c>
      <c r="H1701" s="150" t="s">
        <v>8544</v>
      </c>
      <c r="I1701" s="150" t="s">
        <v>23493</v>
      </c>
      <c r="J1701" s="150" t="s">
        <v>23501</v>
      </c>
      <c r="K1701" s="150" t="s">
        <v>1485</v>
      </c>
      <c r="L1701" s="150"/>
      <c r="M1701" s="150" t="str" cm="1">
        <f t="array" ref="M1701">LOOKUP(2,1/(C1701:L1701&lt;&gt;""),C1701:L1701)</f>
        <v>Minerals and Vitamins Mix</v>
      </c>
      <c r="N1701" s="150" t="s">
        <v>23502</v>
      </c>
      <c r="O1701" s="150" t="s">
        <v>1485</v>
      </c>
      <c r="P1701" s="150" t="s">
        <v>1485</v>
      </c>
      <c r="Q1701" s="150" t="s">
        <v>1485</v>
      </c>
      <c r="R1701" s="150" t="s">
        <v>1485</v>
      </c>
      <c r="S1701" s="150"/>
      <c r="T1701" s="150" t="s">
        <v>1485</v>
      </c>
      <c r="U1701" s="150"/>
      <c r="V1701" s="150" t="s">
        <v>1485</v>
      </c>
      <c r="W1701" s="150" t="s">
        <v>1485</v>
      </c>
      <c r="X1701" s="150" t="s">
        <v>1485</v>
      </c>
      <c r="Y1701" s="150" t="s">
        <v>1485</v>
      </c>
      <c r="Z1701" s="150" t="s">
        <v>1485</v>
      </c>
      <c r="AA1701" s="150" t="s">
        <v>1485</v>
      </c>
      <c r="AB1701" s="150"/>
      <c r="AC1701" s="150" t="s">
        <v>1485</v>
      </c>
      <c r="AD1701" t="str">
        <f>IFERROR(IF(COUNTIF(C1701:L1701,"Feed Ingredient")&gt;0,INDEX(ani_diet!U:U,MATCH(M1701,ani_diet!E:E,0)),""),"")</f>
        <v/>
      </c>
      <c r="AE1701" s="129" t="str">
        <f>IF(IFERROR(IF(MATCH("Feed Ingredient", AOM[[#This Row],[L1]:[L10]],0)&gt;0, TRUE, FALSE), FALSE)=TRUE,IFERROR(VLOOKUP(M1701, ani_diet!D:D, 1, FALSE), "No Match"),FALSE)</f>
        <v>Minerals and Vitamins Mix</v>
      </c>
    </row>
    <row r="1702" spans="1:31" ht="14.5" x14ac:dyDescent="0.35">
      <c r="A1702" s="150"/>
      <c r="B1702" s="150" t="s">
        <v>23503</v>
      </c>
      <c r="C1702" s="150" t="s">
        <v>19447</v>
      </c>
      <c r="D1702" s="150" t="s">
        <v>19449</v>
      </c>
      <c r="E1702" s="150" t="s">
        <v>19707</v>
      </c>
      <c r="F1702" s="150" t="s">
        <v>20565</v>
      </c>
      <c r="G1702" s="150" t="s">
        <v>20566</v>
      </c>
      <c r="H1702" s="150" t="s">
        <v>8544</v>
      </c>
      <c r="I1702" s="150" t="s">
        <v>23504</v>
      </c>
      <c r="J1702" s="150" t="s">
        <v>23505</v>
      </c>
      <c r="K1702" s="150"/>
      <c r="L1702" s="150"/>
      <c r="M1702" s="150" t="str" cm="1">
        <f t="array" ref="M1702">LOOKUP(2,1/(C1702:L1702&lt;&gt;""),C1702:L1702)</f>
        <v>Casein</v>
      </c>
      <c r="N1702" s="150"/>
      <c r="O1702" s="150"/>
      <c r="P1702" s="150"/>
      <c r="Q1702" s="150"/>
      <c r="R1702" s="150"/>
      <c r="S1702" s="150"/>
      <c r="T1702" s="150"/>
      <c r="U1702" s="150"/>
      <c r="V1702" s="150"/>
      <c r="W1702" s="150"/>
      <c r="X1702" s="150"/>
      <c r="Y1702" s="150"/>
      <c r="Z1702" s="150"/>
      <c r="AA1702" s="150"/>
      <c r="AB1702" s="150"/>
      <c r="AC1702" s="150"/>
      <c r="AD1702" t="str">
        <f>IFERROR(IF(COUNTIF(C1702:L1702,"Feed Ingredient")&gt;0,INDEX(ani_diet!U:U,MATCH(M1702,ani_diet!E:E,0)),""),"")</f>
        <v/>
      </c>
      <c r="AE1702" s="129" t="str">
        <f>IF(IFERROR(IF(MATCH("Feed Ingredient", AOM[[#This Row],[L1]:[L10]],0)&gt;0, TRUE, FALSE), FALSE)=TRUE,IFERROR(VLOOKUP(M1702, ani_diet!D:D, 1, FALSE), "No Match"),FALSE)</f>
        <v>Casein</v>
      </c>
    </row>
    <row r="1703" spans="1:31" ht="14.5" x14ac:dyDescent="0.35">
      <c r="A1703" s="150"/>
      <c r="B1703" s="150" t="s">
        <v>23506</v>
      </c>
      <c r="C1703" s="150" t="s">
        <v>19447</v>
      </c>
      <c r="D1703" s="150" t="s">
        <v>19449</v>
      </c>
      <c r="E1703" s="150" t="s">
        <v>19707</v>
      </c>
      <c r="F1703" s="150" t="s">
        <v>20565</v>
      </c>
      <c r="G1703" s="150" t="s">
        <v>20566</v>
      </c>
      <c r="H1703" s="150" t="s">
        <v>8544</v>
      </c>
      <c r="I1703" s="150" t="s">
        <v>23504</v>
      </c>
      <c r="J1703" s="150"/>
      <c r="K1703" s="150"/>
      <c r="L1703" s="150"/>
      <c r="M1703" s="150" t="str" cm="1">
        <f t="array" ref="M1703">LOOKUP(2,1/(C1703:L1703&lt;&gt;""),C1703:L1703)</f>
        <v>Protein</v>
      </c>
      <c r="N1703" s="150"/>
      <c r="O1703" s="150"/>
      <c r="P1703" s="150"/>
      <c r="Q1703" s="150"/>
      <c r="R1703" s="150"/>
      <c r="S1703" s="150"/>
      <c r="T1703" s="150"/>
      <c r="U1703" s="150"/>
      <c r="V1703" s="150"/>
      <c r="W1703" s="150"/>
      <c r="X1703" s="150"/>
      <c r="Y1703" s="150"/>
      <c r="Z1703" s="150"/>
      <c r="AA1703" s="150"/>
      <c r="AB1703" s="150"/>
      <c r="AC1703" s="150"/>
      <c r="AD1703" t="str">
        <f>IFERROR(IF(COUNTIF(C1703:L1703,"Feed Ingredient")&gt;0,INDEX(ani_diet!U:U,MATCH(M1703,ani_diet!E:E,0)),""),"")</f>
        <v/>
      </c>
      <c r="AE1703" s="129" t="str">
        <f>IF(IFERROR(IF(MATCH("Feed Ingredient", AOM[[#This Row],[L1]:[L10]],0)&gt;0, TRUE, FALSE), FALSE)=TRUE,IFERROR(VLOOKUP(M1703, ani_diet!D:D, 1, FALSE), "No Match"),FALSE)</f>
        <v>No Match</v>
      </c>
    </row>
    <row r="1704" spans="1:31" ht="14.5" x14ac:dyDescent="0.35">
      <c r="A1704" s="150" t="s">
        <v>1485</v>
      </c>
      <c r="B1704" s="150" t="s">
        <v>23507</v>
      </c>
      <c r="C1704" s="150" t="s">
        <v>19447</v>
      </c>
      <c r="D1704" s="150" t="s">
        <v>19449</v>
      </c>
      <c r="E1704" s="150" t="s">
        <v>19707</v>
      </c>
      <c r="F1704" s="150" t="s">
        <v>20565</v>
      </c>
      <c r="G1704" s="150" t="s">
        <v>20566</v>
      </c>
      <c r="H1704" s="150" t="s">
        <v>8544</v>
      </c>
      <c r="I1704" s="150" t="s">
        <v>23508</v>
      </c>
      <c r="J1704" s="150" t="s">
        <v>1485</v>
      </c>
      <c r="K1704" s="150" t="s">
        <v>1485</v>
      </c>
      <c r="L1704" s="150"/>
      <c r="M1704" s="150" t="str" cm="1">
        <f t="array" ref="M1704">LOOKUP(2,1/(C1704:L1704&lt;&gt;""),C1704:L1704)</f>
        <v>Pseudovitamin</v>
      </c>
      <c r="N1704" s="150" t="s">
        <v>1485</v>
      </c>
      <c r="O1704" s="150" t="s">
        <v>1485</v>
      </c>
      <c r="P1704" s="150" t="s">
        <v>1485</v>
      </c>
      <c r="Q1704" s="150" t="s">
        <v>1485</v>
      </c>
      <c r="R1704" s="150" t="s">
        <v>1485</v>
      </c>
      <c r="S1704" s="150"/>
      <c r="T1704" s="150" t="s">
        <v>1485</v>
      </c>
      <c r="U1704" s="150"/>
      <c r="V1704" s="150" t="s">
        <v>1485</v>
      </c>
      <c r="W1704" s="150" t="s">
        <v>1485</v>
      </c>
      <c r="X1704" s="150" t="s">
        <v>1485</v>
      </c>
      <c r="Y1704" s="150" t="s">
        <v>1485</v>
      </c>
      <c r="Z1704" s="150" t="s">
        <v>1485</v>
      </c>
      <c r="AA1704" s="150" t="s">
        <v>1485</v>
      </c>
      <c r="AB1704" s="150"/>
      <c r="AC1704" s="150" t="s">
        <v>1485</v>
      </c>
      <c r="AD1704" t="str">
        <f>IFERROR(IF(COUNTIF(C1704:L1704,"Feed Ingredient")&gt;0,INDEX(ani_diet!U:U,MATCH(M1704,ani_diet!E:E,0)),""),"")</f>
        <v/>
      </c>
      <c r="AE1704" s="129" t="str">
        <f>IF(IFERROR(IF(MATCH("Feed Ingredient", AOM[[#This Row],[L1]:[L10]],0)&gt;0, TRUE, FALSE), FALSE)=TRUE,IFERROR(VLOOKUP(M1704, ani_diet!D:D, 1, FALSE), "No Match"),FALSE)</f>
        <v>No Match</v>
      </c>
    </row>
    <row r="1705" spans="1:31" ht="14.5" x14ac:dyDescent="0.35">
      <c r="A1705" s="150" t="s">
        <v>1485</v>
      </c>
      <c r="B1705" s="150" t="s">
        <v>23509</v>
      </c>
      <c r="C1705" s="150" t="s">
        <v>19447</v>
      </c>
      <c r="D1705" s="150" t="s">
        <v>19449</v>
      </c>
      <c r="E1705" s="150" t="s">
        <v>19707</v>
      </c>
      <c r="F1705" s="150" t="s">
        <v>20565</v>
      </c>
      <c r="G1705" s="150" t="s">
        <v>20566</v>
      </c>
      <c r="H1705" s="150" t="s">
        <v>8544</v>
      </c>
      <c r="I1705" s="150" t="s">
        <v>23508</v>
      </c>
      <c r="J1705" s="150" t="s">
        <v>23510</v>
      </c>
      <c r="K1705" s="150" t="s">
        <v>1485</v>
      </c>
      <c r="L1705" s="150"/>
      <c r="M1705" s="150" t="str" cm="1">
        <f t="array" ref="M1705">LOOKUP(2,1/(C1705:L1705&lt;&gt;""),C1705:L1705)</f>
        <v>Inositol</v>
      </c>
      <c r="N1705" s="150" t="s">
        <v>23511</v>
      </c>
      <c r="O1705" s="150" t="s">
        <v>23512</v>
      </c>
      <c r="P1705" s="150" t="s">
        <v>1485</v>
      </c>
      <c r="Q1705" s="150" t="s">
        <v>1485</v>
      </c>
      <c r="R1705" s="150" t="s">
        <v>23513</v>
      </c>
      <c r="S1705" s="150"/>
      <c r="T1705" s="150" t="s">
        <v>1485</v>
      </c>
      <c r="U1705" s="150"/>
      <c r="V1705" s="150" t="s">
        <v>1485</v>
      </c>
      <c r="W1705" s="150" t="s">
        <v>1485</v>
      </c>
      <c r="X1705" s="150" t="s">
        <v>1485</v>
      </c>
      <c r="Y1705" s="150" t="s">
        <v>1485</v>
      </c>
      <c r="Z1705" s="150" t="s">
        <v>1485</v>
      </c>
      <c r="AA1705" s="150" t="s">
        <v>1485</v>
      </c>
      <c r="AB1705" s="150"/>
      <c r="AC1705" s="150" t="s">
        <v>5519</v>
      </c>
      <c r="AD1705" t="str">
        <f>IFERROR(IF(COUNTIF(C1705:L1705,"Feed Ingredient")&gt;0,INDEX(ani_diet!U:U,MATCH(M1705,ani_diet!E:E,0)),""),"")</f>
        <v/>
      </c>
      <c r="AE1705" s="129" t="str">
        <f>IF(IFERROR(IF(MATCH("Feed Ingredient", AOM[[#This Row],[L1]:[L10]],0)&gt;0, TRUE, FALSE), FALSE)=TRUE,IFERROR(VLOOKUP(M1705, ani_diet!D:D, 1, FALSE), "No Match"),FALSE)</f>
        <v>No Match</v>
      </c>
    </row>
    <row r="1706" spans="1:31" ht="14.5" x14ac:dyDescent="0.35">
      <c r="A1706" s="150" t="s">
        <v>1485</v>
      </c>
      <c r="B1706" s="150" t="s">
        <v>23514</v>
      </c>
      <c r="C1706" s="150" t="s">
        <v>19447</v>
      </c>
      <c r="D1706" s="150" t="s">
        <v>19449</v>
      </c>
      <c r="E1706" s="150" t="s">
        <v>19707</v>
      </c>
      <c r="F1706" s="150" t="s">
        <v>20565</v>
      </c>
      <c r="G1706" s="150" t="s">
        <v>20566</v>
      </c>
      <c r="H1706" s="150" t="s">
        <v>8544</v>
      </c>
      <c r="I1706" s="150" t="s">
        <v>3165</v>
      </c>
      <c r="J1706" s="150" t="s">
        <v>1485</v>
      </c>
      <c r="K1706" s="150" t="s">
        <v>1485</v>
      </c>
      <c r="L1706" s="150"/>
      <c r="M1706" s="150" t="str" cm="1">
        <f t="array" ref="M1706">LOOKUP(2,1/(C1706:L1706&lt;&gt;""),C1706:L1706)</f>
        <v>Urea</v>
      </c>
      <c r="N1706" s="150" t="s">
        <v>23515</v>
      </c>
      <c r="O1706" s="150"/>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3165</v>
      </c>
      <c r="AD1706" t="str">
        <f>IFERROR(IF(COUNTIF(C1706:L1706,"Feed Ingredient")&gt;0,INDEX(ani_diet!U:U,MATCH(M1706,ani_diet!E:E,0)),""),"")</f>
        <v/>
      </c>
      <c r="AE1706" s="129" t="str">
        <f>IF(IFERROR(IF(MATCH("Feed Ingredient", AOM[[#This Row],[L1]:[L10]],0)&gt;0, TRUE, FALSE), FALSE)=TRUE,IFERROR(VLOOKUP(M1706, ani_diet!D:D, 1, FALSE), "No Match"),FALSE)</f>
        <v>Urea</v>
      </c>
    </row>
    <row r="1707" spans="1:31" ht="14.5" x14ac:dyDescent="0.35">
      <c r="A1707" s="150" t="s">
        <v>1485</v>
      </c>
      <c r="B1707" s="150" t="s">
        <v>23516</v>
      </c>
      <c r="C1707" s="150" t="s">
        <v>19447</v>
      </c>
      <c r="D1707" s="150" t="s">
        <v>19449</v>
      </c>
      <c r="E1707" s="150" t="s">
        <v>19707</v>
      </c>
      <c r="F1707" s="150" t="s">
        <v>20565</v>
      </c>
      <c r="G1707" s="150" t="s">
        <v>20566</v>
      </c>
      <c r="H1707" s="150" t="s">
        <v>8544</v>
      </c>
      <c r="I1707" s="150" t="s">
        <v>8939</v>
      </c>
      <c r="J1707" s="150" t="s">
        <v>1485</v>
      </c>
      <c r="K1707" s="150" t="s">
        <v>1485</v>
      </c>
      <c r="L1707" s="150"/>
      <c r="M1707" s="150" t="str" cm="1">
        <f t="array" ref="M1707">LOOKUP(2,1/(C1707:L1707&lt;&gt;""),C1707:L1707)</f>
        <v>Vitamin</v>
      </c>
      <c r="N1707" s="150" t="s">
        <v>1485</v>
      </c>
      <c r="O1707" s="150"/>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1485</v>
      </c>
      <c r="AD1707" t="str">
        <f>IFERROR(IF(COUNTIF(C1707:L1707,"Feed Ingredient")&gt;0,INDEX(ani_diet!U:U,MATCH(M1707,ani_diet!E:E,0)),""),"")</f>
        <v/>
      </c>
      <c r="AE1707" s="129" t="str">
        <f>IF(IFERROR(IF(MATCH("Feed Ingredient", AOM[[#This Row],[L1]:[L10]],0)&gt;0, TRUE, FALSE), FALSE)=TRUE,IFERROR(VLOOKUP(M1707, ani_diet!D:D, 1, FALSE), "No Match"),FALSE)</f>
        <v>No Match</v>
      </c>
    </row>
    <row r="1708" spans="1:31" ht="14.5" x14ac:dyDescent="0.35">
      <c r="A1708" s="150" t="s">
        <v>1485</v>
      </c>
      <c r="B1708" s="150" t="s">
        <v>23517</v>
      </c>
      <c r="C1708" s="150" t="s">
        <v>19447</v>
      </c>
      <c r="D1708" s="150" t="s">
        <v>19449</v>
      </c>
      <c r="E1708" s="150" t="s">
        <v>19707</v>
      </c>
      <c r="F1708" s="150" t="s">
        <v>20565</v>
      </c>
      <c r="G1708" s="150" t="s">
        <v>20566</v>
      </c>
      <c r="H1708" s="150" t="s">
        <v>8544</v>
      </c>
      <c r="I1708" s="150" t="s">
        <v>8939</v>
      </c>
      <c r="J1708" s="150" t="s">
        <v>23518</v>
      </c>
      <c r="K1708" s="150" t="s">
        <v>1485</v>
      </c>
      <c r="L1708" s="150"/>
      <c r="M1708" s="150" t="str" cm="1">
        <f t="array" ref="M1708">LOOKUP(2,1/(C1708:L1708&lt;&gt;""),C1708:L1708)</f>
        <v>Choline Cloride</v>
      </c>
      <c r="N1708" s="150"/>
      <c r="O1708" s="150" t="s">
        <v>23519</v>
      </c>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23520</v>
      </c>
      <c r="AD1708" t="str">
        <f>IFERROR(IF(COUNTIF(C1708:L1708,"Feed Ingredient")&gt;0,INDEX(ani_diet!U:U,MATCH(M1708,ani_diet!E:E,0)),""),"")</f>
        <v/>
      </c>
      <c r="AE1708" s="129" t="str">
        <f>IF(IFERROR(IF(MATCH("Feed Ingredient", AOM[[#This Row],[L1]:[L10]],0)&gt;0, TRUE, FALSE), FALSE)=TRUE,IFERROR(VLOOKUP(M1708, ani_diet!D:D, 1, FALSE), "No Match"),FALSE)</f>
        <v>Choline Cloride</v>
      </c>
    </row>
    <row r="1709" spans="1:31" ht="14.5" x14ac:dyDescent="0.35">
      <c r="A1709" s="150" t="s">
        <v>1485</v>
      </c>
      <c r="B1709" s="150" t="s">
        <v>23521</v>
      </c>
      <c r="C1709" s="150" t="s">
        <v>19447</v>
      </c>
      <c r="D1709" s="150" t="s">
        <v>19449</v>
      </c>
      <c r="E1709" s="150" t="s">
        <v>19707</v>
      </c>
      <c r="F1709" s="150" t="s">
        <v>20565</v>
      </c>
      <c r="G1709" s="150" t="s">
        <v>20566</v>
      </c>
      <c r="H1709" s="150" t="s">
        <v>8544</v>
      </c>
      <c r="I1709" s="150" t="s">
        <v>8939</v>
      </c>
      <c r="J1709" s="150" t="s">
        <v>23522</v>
      </c>
      <c r="K1709" s="150" t="s">
        <v>1485</v>
      </c>
      <c r="L1709" s="150"/>
      <c r="M1709" s="150" t="str" cm="1">
        <f t="array" ref="M1709">LOOKUP(2,1/(C1709:L1709&lt;&gt;""),C1709:L1709)</f>
        <v>Choline Cloride Ground</v>
      </c>
      <c r="N1709" s="150" t="s">
        <v>23523</v>
      </c>
      <c r="O1709" s="150" t="s">
        <v>23519</v>
      </c>
      <c r="P1709" s="150" t="s">
        <v>1485</v>
      </c>
      <c r="Q1709" s="150" t="s">
        <v>1485</v>
      </c>
      <c r="R1709" s="150" t="s">
        <v>1485</v>
      </c>
      <c r="S1709" s="150"/>
      <c r="T1709" s="150" t="s">
        <v>1485</v>
      </c>
      <c r="U1709" s="150"/>
      <c r="V1709" s="150" t="s">
        <v>1485</v>
      </c>
      <c r="W1709" s="150" t="s">
        <v>1485</v>
      </c>
      <c r="X1709" s="150" t="s">
        <v>1485</v>
      </c>
      <c r="Y1709" s="150" t="s">
        <v>1485</v>
      </c>
      <c r="Z1709" s="150" t="s">
        <v>1485</v>
      </c>
      <c r="AA1709" s="150" t="s">
        <v>1485</v>
      </c>
      <c r="AB1709" s="150"/>
      <c r="AC1709" s="150" t="s">
        <v>23520</v>
      </c>
      <c r="AD1709" t="str">
        <f>IFERROR(IF(COUNTIF(C1709:L1709,"Feed Ingredient")&gt;0,INDEX(ani_diet!U:U,MATCH(M1709,ani_diet!E:E,0)),""),"")</f>
        <v/>
      </c>
      <c r="AE1709" s="129" t="str">
        <f>IF(IFERROR(IF(MATCH("Feed Ingredient", AOM[[#This Row],[L1]:[L10]],0)&gt;0, TRUE, FALSE), FALSE)=TRUE,IFERROR(VLOOKUP(M1709, ani_diet!D:D, 1, FALSE), "No Match"),FALSE)</f>
        <v>No Match</v>
      </c>
    </row>
    <row r="1710" spans="1:31" ht="14.5" x14ac:dyDescent="0.35">
      <c r="A1710" s="150" t="s">
        <v>1485</v>
      </c>
      <c r="B1710" s="150" t="s">
        <v>23524</v>
      </c>
      <c r="C1710" s="150" t="s">
        <v>19447</v>
      </c>
      <c r="D1710" s="150" t="s">
        <v>19449</v>
      </c>
      <c r="E1710" s="150" t="s">
        <v>19707</v>
      </c>
      <c r="F1710" s="150" t="s">
        <v>20565</v>
      </c>
      <c r="G1710" s="150" t="s">
        <v>20566</v>
      </c>
      <c r="H1710" s="150" t="s">
        <v>8544</v>
      </c>
      <c r="I1710" s="150" t="s">
        <v>8939</v>
      </c>
      <c r="J1710" s="150" t="s">
        <v>23525</v>
      </c>
      <c r="K1710" s="150" t="s">
        <v>1485</v>
      </c>
      <c r="L1710" s="150"/>
      <c r="M1710" s="150" t="str" cm="1">
        <f t="array" ref="M1710">LOOKUP(2,1/(C1710:L1710&lt;&gt;""),C1710:L1710)</f>
        <v>Dexapanthenol</v>
      </c>
      <c r="N1710" s="150" t="s">
        <v>1485</v>
      </c>
      <c r="O1710" s="150"/>
      <c r="P1710" s="150" t="s">
        <v>1485</v>
      </c>
      <c r="Q1710" s="150" t="s">
        <v>1485</v>
      </c>
      <c r="R1710" s="150" t="s">
        <v>1485</v>
      </c>
      <c r="S1710" s="150"/>
      <c r="T1710" s="150" t="s">
        <v>1485</v>
      </c>
      <c r="U1710" s="150"/>
      <c r="V1710" s="150" t="s">
        <v>1485</v>
      </c>
      <c r="W1710" s="150" t="s">
        <v>1485</v>
      </c>
      <c r="X1710" s="150" t="s">
        <v>1485</v>
      </c>
      <c r="Y1710" s="150" t="s">
        <v>1485</v>
      </c>
      <c r="Z1710" s="150" t="s">
        <v>1485</v>
      </c>
      <c r="AA1710" s="150" t="s">
        <v>1485</v>
      </c>
      <c r="AB1710" s="150"/>
      <c r="AC1710" s="150" t="s">
        <v>19953</v>
      </c>
      <c r="AD1710" t="str">
        <f>IFERROR(IF(COUNTIF(C1710:L1710,"Feed Ingredient")&gt;0,INDEX(ani_diet!U:U,MATCH(M1710,ani_diet!E:E,0)),""),"")</f>
        <v/>
      </c>
      <c r="AE1710" s="129" t="str">
        <f>IF(IFERROR(IF(MATCH("Feed Ingredient", AOM[[#This Row],[L1]:[L10]],0)&gt;0, TRUE, FALSE), FALSE)=TRUE,IFERROR(VLOOKUP(M1710, ani_diet!D:D, 1, FALSE), "No Match"),FALSE)</f>
        <v>Dexapanthenol</v>
      </c>
    </row>
    <row r="1711" spans="1:31" ht="14.5" x14ac:dyDescent="0.35">
      <c r="A1711" s="150" t="s">
        <v>1485</v>
      </c>
      <c r="B1711" s="150" t="s">
        <v>23526</v>
      </c>
      <c r="C1711" s="150" t="s">
        <v>19447</v>
      </c>
      <c r="D1711" s="150" t="s">
        <v>19449</v>
      </c>
      <c r="E1711" s="150" t="s">
        <v>19707</v>
      </c>
      <c r="F1711" s="150" t="s">
        <v>20565</v>
      </c>
      <c r="G1711" s="150" t="s">
        <v>20566</v>
      </c>
      <c r="H1711" s="150" t="s">
        <v>8544</v>
      </c>
      <c r="I1711" s="150" t="s">
        <v>8939</v>
      </c>
      <c r="J1711" s="150" t="s">
        <v>23527</v>
      </c>
      <c r="K1711" s="150" t="s">
        <v>1485</v>
      </c>
      <c r="L1711" s="150"/>
      <c r="M1711" s="150" t="str" cm="1">
        <f t="array" ref="M1711">LOOKUP(2,1/(C1711:L1711&lt;&gt;""),C1711:L1711)</f>
        <v>Polyvitamins</v>
      </c>
      <c r="N1711" s="150" t="s">
        <v>1485</v>
      </c>
      <c r="O1711" s="150"/>
      <c r="P1711" s="150" t="s">
        <v>1485</v>
      </c>
      <c r="Q1711" s="150" t="s">
        <v>1485</v>
      </c>
      <c r="R1711" s="150" t="s">
        <v>1485</v>
      </c>
      <c r="S1711" s="150"/>
      <c r="T1711" s="150" t="s">
        <v>1485</v>
      </c>
      <c r="U1711" s="150"/>
      <c r="V1711" s="150" t="s">
        <v>1485</v>
      </c>
      <c r="W1711" s="150" t="s">
        <v>1485</v>
      </c>
      <c r="X1711" s="150" t="s">
        <v>1485</v>
      </c>
      <c r="Y1711" s="150" t="s">
        <v>1485</v>
      </c>
      <c r="Z1711" s="150" t="s">
        <v>1485</v>
      </c>
      <c r="AA1711" s="150" t="s">
        <v>1485</v>
      </c>
      <c r="AB1711" s="150"/>
      <c r="AC1711" s="150" t="s">
        <v>23528</v>
      </c>
      <c r="AD1711" t="str">
        <f>IFERROR(IF(COUNTIF(C1711:L1711,"Feed Ingredient")&gt;0,INDEX(ani_diet!U:U,MATCH(M1711,ani_diet!E:E,0)),""),"")</f>
        <v/>
      </c>
      <c r="AE1711" s="129" t="str">
        <f>IF(IFERROR(IF(MATCH("Feed Ingredient", AOM[[#This Row],[L1]:[L10]],0)&gt;0, TRUE, FALSE), FALSE)=TRUE,IFERROR(VLOOKUP(M1711, ani_diet!D:D, 1, FALSE), "No Match"),FALSE)</f>
        <v>Polyvitamins</v>
      </c>
    </row>
    <row r="1712" spans="1:31" ht="14.5" x14ac:dyDescent="0.35">
      <c r="A1712" s="150" t="s">
        <v>1485</v>
      </c>
      <c r="B1712" s="150" t="s">
        <v>23529</v>
      </c>
      <c r="C1712" s="150" t="s">
        <v>19447</v>
      </c>
      <c r="D1712" s="150" t="s">
        <v>19449</v>
      </c>
      <c r="E1712" s="150" t="s">
        <v>19707</v>
      </c>
      <c r="F1712" s="150" t="s">
        <v>20565</v>
      </c>
      <c r="G1712" s="150" t="s">
        <v>20566</v>
      </c>
      <c r="H1712" s="150" t="s">
        <v>8544</v>
      </c>
      <c r="I1712" s="150" t="s">
        <v>8939</v>
      </c>
      <c r="J1712" s="150" t="s">
        <v>23530</v>
      </c>
      <c r="K1712" s="150" t="s">
        <v>1485</v>
      </c>
      <c r="L1712" s="150"/>
      <c r="M1712" s="150" t="str" cm="1">
        <f t="array" ref="M1712">LOOKUP(2,1/(C1712:L1712&lt;&gt;""),C1712:L1712)</f>
        <v>Vitamin AD3E</v>
      </c>
      <c r="N1712" s="150" t="s">
        <v>1485</v>
      </c>
      <c r="O1712" s="150"/>
      <c r="P1712" s="150" t="s">
        <v>1485</v>
      </c>
      <c r="Q1712" s="150" t="s">
        <v>1485</v>
      </c>
      <c r="R1712" s="150" t="s">
        <v>1485</v>
      </c>
      <c r="S1712" s="150"/>
      <c r="T1712" s="150" t="s">
        <v>1485</v>
      </c>
      <c r="U1712" s="150"/>
      <c r="V1712" s="150" t="s">
        <v>1485</v>
      </c>
      <c r="W1712" s="150" t="s">
        <v>1485</v>
      </c>
      <c r="X1712" s="150" t="s">
        <v>1485</v>
      </c>
      <c r="Y1712" s="150" t="s">
        <v>1485</v>
      </c>
      <c r="Z1712" s="150" t="s">
        <v>1485</v>
      </c>
      <c r="AA1712" s="150" t="s">
        <v>1485</v>
      </c>
      <c r="AB1712" s="150"/>
      <c r="AC1712" s="150"/>
      <c r="AD1712" t="str">
        <f>IFERROR(IF(COUNTIF(C1712:L1712,"Feed Ingredient")&gt;0,INDEX(ani_diet!U:U,MATCH(M1712,ani_diet!E:E,0)),""),"")</f>
        <v/>
      </c>
      <c r="AE1712" s="129" t="str">
        <f>IF(IFERROR(IF(MATCH("Feed Ingredient", AOM[[#This Row],[L1]:[L10]],0)&gt;0, TRUE, FALSE), FALSE)=TRUE,IFERROR(VLOOKUP(M1712, ani_diet!D:D, 1, FALSE), "No Match"),FALSE)</f>
        <v>Vitamin AD3E</v>
      </c>
    </row>
    <row r="1713" spans="1:31" ht="14.5" x14ac:dyDescent="0.35">
      <c r="A1713" s="150" t="s">
        <v>1485</v>
      </c>
      <c r="B1713" s="150" t="s">
        <v>23531</v>
      </c>
      <c r="C1713" s="150" t="s">
        <v>19447</v>
      </c>
      <c r="D1713" s="150" t="s">
        <v>19449</v>
      </c>
      <c r="E1713" s="150" t="s">
        <v>19707</v>
      </c>
      <c r="F1713" s="150" t="s">
        <v>20565</v>
      </c>
      <c r="G1713" s="150" t="s">
        <v>20566</v>
      </c>
      <c r="H1713" s="150" t="s">
        <v>8544</v>
      </c>
      <c r="I1713" s="150" t="s">
        <v>8939</v>
      </c>
      <c r="J1713" s="150" t="s">
        <v>19953</v>
      </c>
      <c r="K1713" s="150" t="s">
        <v>1485</v>
      </c>
      <c r="L1713" s="150"/>
      <c r="M1713" s="150" t="str" cm="1">
        <f t="array" ref="M1713">LOOKUP(2,1/(C1713:L1713&lt;&gt;""),C1713:L1713)</f>
        <v>Vitamin B12</v>
      </c>
      <c r="N1713" s="150" t="s">
        <v>23532</v>
      </c>
      <c r="O1713" s="150"/>
      <c r="P1713" s="150" t="s">
        <v>1485</v>
      </c>
      <c r="Q1713" s="150" t="s">
        <v>1485</v>
      </c>
      <c r="R1713" s="150" t="s">
        <v>1485</v>
      </c>
      <c r="S1713" s="150"/>
      <c r="T1713" s="150" t="s">
        <v>1485</v>
      </c>
      <c r="U1713" s="150"/>
      <c r="V1713" s="150" t="s">
        <v>1485</v>
      </c>
      <c r="W1713" s="150" t="s">
        <v>1485</v>
      </c>
      <c r="X1713" s="150" t="s">
        <v>1485</v>
      </c>
      <c r="Y1713" s="150" t="s">
        <v>1485</v>
      </c>
      <c r="Z1713" s="150" t="s">
        <v>1485</v>
      </c>
      <c r="AA1713" s="150" t="s">
        <v>1485</v>
      </c>
      <c r="AB1713" s="150"/>
      <c r="AC1713" s="150" t="s">
        <v>19953</v>
      </c>
      <c r="AD1713" t="str">
        <f>IFERROR(IF(COUNTIF(C1713:L1713,"Feed Ingredient")&gt;0,INDEX(ani_diet!U:U,MATCH(M1713,ani_diet!E:E,0)),""),"")</f>
        <v/>
      </c>
      <c r="AE1713" s="129" t="str">
        <f>IF(IFERROR(IF(MATCH("Feed Ingredient", AOM[[#This Row],[L1]:[L10]],0)&gt;0, TRUE, FALSE), FALSE)=TRUE,IFERROR(VLOOKUP(M1713, ani_diet!D:D, 1, FALSE), "No Match"),FALSE)</f>
        <v>Vitamin B12</v>
      </c>
    </row>
    <row r="1714" spans="1:31" ht="14.5" x14ac:dyDescent="0.35">
      <c r="A1714" s="150" t="s">
        <v>1485</v>
      </c>
      <c r="B1714" s="150" t="s">
        <v>23533</v>
      </c>
      <c r="C1714" s="150" t="s">
        <v>19447</v>
      </c>
      <c r="D1714" s="150" t="s">
        <v>19449</v>
      </c>
      <c r="E1714" s="150" t="s">
        <v>19707</v>
      </c>
      <c r="F1714" s="150" t="s">
        <v>20565</v>
      </c>
      <c r="G1714" s="150" t="s">
        <v>20566</v>
      </c>
      <c r="H1714" s="150" t="s">
        <v>8544</v>
      </c>
      <c r="I1714" s="150" t="s">
        <v>8939</v>
      </c>
      <c r="J1714" s="150" t="s">
        <v>19973</v>
      </c>
      <c r="K1714" s="150"/>
      <c r="L1714" s="150"/>
      <c r="M1714" s="150" t="str" cm="1">
        <f t="array" ref="M1714">LOOKUP(2,1/(C1714:L1714&lt;&gt;""),C1714:L1714)</f>
        <v>Vitamin C</v>
      </c>
      <c r="N1714" s="150" t="s">
        <v>8275</v>
      </c>
      <c r="O1714" s="150"/>
      <c r="P1714" s="150" t="s">
        <v>1485</v>
      </c>
      <c r="Q1714" s="150" t="s">
        <v>1485</v>
      </c>
      <c r="R1714" s="150" t="s">
        <v>1485</v>
      </c>
      <c r="S1714" s="150"/>
      <c r="T1714" s="150" t="s">
        <v>1485</v>
      </c>
      <c r="U1714" s="150"/>
      <c r="V1714" s="150" t="s">
        <v>1485</v>
      </c>
      <c r="W1714" s="150" t="s">
        <v>1485</v>
      </c>
      <c r="X1714" s="150" t="s">
        <v>1485</v>
      </c>
      <c r="Y1714" s="150" t="s">
        <v>1485</v>
      </c>
      <c r="Z1714" s="150" t="s">
        <v>1485</v>
      </c>
      <c r="AA1714" s="150" t="s">
        <v>1485</v>
      </c>
      <c r="AB1714" s="150"/>
      <c r="AC1714" s="150" t="s">
        <v>8275</v>
      </c>
      <c r="AD1714" t="str">
        <f>IFERROR(IF(COUNTIF(C1714:L1714,"Feed Ingredient")&gt;0,INDEX(ani_diet!U:U,MATCH(M1714,ani_diet!E:E,0)),""),"")</f>
        <v/>
      </c>
      <c r="AE1714" s="129" t="str">
        <f>IF(IFERROR(IF(MATCH("Feed Ingredient", AOM[[#This Row],[L1]:[L10]],0)&gt;0, TRUE, FALSE), FALSE)=TRUE,IFERROR(VLOOKUP(M1714, ani_diet!D:D, 1, FALSE), "No Match"),FALSE)</f>
        <v>Vitamin C</v>
      </c>
    </row>
    <row r="1715" spans="1:31" ht="14.5" x14ac:dyDescent="0.35">
      <c r="A1715" s="150" t="s">
        <v>1485</v>
      </c>
      <c r="B1715" s="150" t="s">
        <v>23534</v>
      </c>
      <c r="C1715" s="150" t="s">
        <v>19447</v>
      </c>
      <c r="D1715" s="150" t="s">
        <v>19449</v>
      </c>
      <c r="E1715" s="150" t="s">
        <v>19707</v>
      </c>
      <c r="F1715" s="150" t="s">
        <v>20565</v>
      </c>
      <c r="G1715" s="150" t="s">
        <v>20566</v>
      </c>
      <c r="H1715" s="150" t="s">
        <v>8544</v>
      </c>
      <c r="I1715" s="150" t="s">
        <v>8939</v>
      </c>
      <c r="J1715" s="150" t="s">
        <v>23535</v>
      </c>
      <c r="K1715" s="150" t="s">
        <v>1485</v>
      </c>
      <c r="L1715" s="150"/>
      <c r="M1715" s="150" t="str" cm="1">
        <f t="array" ref="M1715">LOOKUP(2,1/(C1715:L1715&lt;&gt;""),C1715:L1715)</f>
        <v>Vitamin D3</v>
      </c>
      <c r="N1715" s="150"/>
      <c r="O1715" s="150"/>
      <c r="P1715" s="150" t="s">
        <v>1485</v>
      </c>
      <c r="Q1715" s="150" t="s">
        <v>1485</v>
      </c>
      <c r="R1715" s="150" t="s">
        <v>1485</v>
      </c>
      <c r="S1715" s="150"/>
      <c r="T1715" s="150" t="s">
        <v>1485</v>
      </c>
      <c r="U1715" s="150"/>
      <c r="V1715" s="150" t="s">
        <v>1485</v>
      </c>
      <c r="W1715" s="150" t="s">
        <v>1485</v>
      </c>
      <c r="X1715" s="150" t="s">
        <v>1485</v>
      </c>
      <c r="Y1715" s="150" t="s">
        <v>1485</v>
      </c>
      <c r="Z1715" s="150" t="s">
        <v>1485</v>
      </c>
      <c r="AA1715" s="150" t="s">
        <v>1485</v>
      </c>
      <c r="AB1715" s="150"/>
      <c r="AC1715" s="150" t="s">
        <v>19953</v>
      </c>
      <c r="AD1715" t="str">
        <f>IFERROR(IF(COUNTIF(C1715:L1715,"Feed Ingredient")&gt;0,INDEX(ani_diet!U:U,MATCH(M1715,ani_diet!E:E,0)),""),"")</f>
        <v/>
      </c>
      <c r="AE1715" s="129" t="str">
        <f>IF(IFERROR(IF(MATCH("Feed Ingredient", AOM[[#This Row],[L1]:[L10]],0)&gt;0, TRUE, FALSE), FALSE)=TRUE,IFERROR(VLOOKUP(M1715, ani_diet!D:D, 1, FALSE), "No Match"),FALSE)</f>
        <v>No Match</v>
      </c>
    </row>
    <row r="1716" spans="1:31" ht="14.5" x14ac:dyDescent="0.35">
      <c r="A1716" s="150" t="s">
        <v>1485</v>
      </c>
      <c r="B1716" s="150" t="s">
        <v>23536</v>
      </c>
      <c r="C1716" s="150" t="s">
        <v>19447</v>
      </c>
      <c r="D1716" s="150" t="s">
        <v>19449</v>
      </c>
      <c r="E1716" s="150" t="s">
        <v>19707</v>
      </c>
      <c r="F1716" s="150" t="s">
        <v>20565</v>
      </c>
      <c r="G1716" s="150" t="s">
        <v>20566</v>
      </c>
      <c r="H1716" s="150" t="s">
        <v>8544</v>
      </c>
      <c r="I1716" s="150" t="s">
        <v>8939</v>
      </c>
      <c r="J1716" s="150" t="s">
        <v>19981</v>
      </c>
      <c r="K1716" s="150" t="s">
        <v>1485</v>
      </c>
      <c r="L1716" s="150"/>
      <c r="M1716" s="150" t="str" cm="1">
        <f t="array" ref="M1716">LOOKUP(2,1/(C1716:L1716&lt;&gt;""),C1716:L1716)</f>
        <v>Vitamin E</v>
      </c>
      <c r="N1716" s="150" t="s">
        <v>23537</v>
      </c>
      <c r="O1716" s="150"/>
      <c r="P1716" s="150" t="s">
        <v>1485</v>
      </c>
      <c r="Q1716" s="150" t="s">
        <v>1485</v>
      </c>
      <c r="R1716" s="150" t="s">
        <v>1485</v>
      </c>
      <c r="S1716" s="150"/>
      <c r="T1716" s="150" t="s">
        <v>1485</v>
      </c>
      <c r="U1716" s="150"/>
      <c r="V1716" s="150" t="s">
        <v>1485</v>
      </c>
      <c r="W1716" s="150" t="s">
        <v>1485</v>
      </c>
      <c r="X1716" s="150" t="s">
        <v>1485</v>
      </c>
      <c r="Y1716" s="150" t="s">
        <v>1485</v>
      </c>
      <c r="Z1716" s="150" t="s">
        <v>1485</v>
      </c>
      <c r="AA1716" s="150" t="s">
        <v>1485</v>
      </c>
      <c r="AB1716" s="150"/>
      <c r="AC1716" s="150" t="s">
        <v>19981</v>
      </c>
      <c r="AD1716" t="str">
        <f>IFERROR(IF(COUNTIF(C1716:L1716,"Feed Ingredient")&gt;0,INDEX(ani_diet!U:U,MATCH(M1716,ani_diet!E:E,0)),""),"")</f>
        <v/>
      </c>
      <c r="AE1716" s="129" t="str">
        <f>IF(IFERROR(IF(MATCH("Feed Ingredient", AOM[[#This Row],[L1]:[L10]],0)&gt;0, TRUE, FALSE), FALSE)=TRUE,IFERROR(VLOOKUP(M1716, ani_diet!D:D, 1, FALSE), "No Match"),FALSE)</f>
        <v>Vitamin E</v>
      </c>
    </row>
    <row r="1717" spans="1:31" ht="14.5" x14ac:dyDescent="0.35">
      <c r="A1717" s="150" t="s">
        <v>1485</v>
      </c>
      <c r="B1717" s="150" t="s">
        <v>23538</v>
      </c>
      <c r="C1717" s="150" t="s">
        <v>19447</v>
      </c>
      <c r="D1717" s="150" t="s">
        <v>19449</v>
      </c>
      <c r="E1717" s="150" t="s">
        <v>19707</v>
      </c>
      <c r="F1717" s="150" t="s">
        <v>20565</v>
      </c>
      <c r="G1717" s="150" t="s">
        <v>20566</v>
      </c>
      <c r="H1717" s="150" t="s">
        <v>8544</v>
      </c>
      <c r="I1717" s="150" t="s">
        <v>8939</v>
      </c>
      <c r="J1717" s="150" t="s">
        <v>23539</v>
      </c>
      <c r="K1717" s="150"/>
      <c r="L1717" s="150"/>
      <c r="M1717" s="150" t="str" cm="1">
        <f t="array" ref="M1717">LOOKUP(2,1/(C1717:L1717&lt;&gt;""),C1717:L1717)</f>
        <v>Vitamin Mix</v>
      </c>
      <c r="N1717" s="150" t="s">
        <v>19941</v>
      </c>
      <c r="O1717" s="150" t="s">
        <v>1485</v>
      </c>
      <c r="P1717" s="150" t="s">
        <v>1485</v>
      </c>
      <c r="Q1717" s="150" t="s">
        <v>1485</v>
      </c>
      <c r="R1717" s="150" t="s">
        <v>1485</v>
      </c>
      <c r="S1717" s="150"/>
      <c r="T1717" s="150" t="s">
        <v>1485</v>
      </c>
      <c r="U1717" s="150"/>
      <c r="V1717" s="150" t="s">
        <v>1485</v>
      </c>
      <c r="W1717" s="150" t="s">
        <v>1485</v>
      </c>
      <c r="X1717" s="150" t="s">
        <v>1485</v>
      </c>
      <c r="Y1717" s="150" t="s">
        <v>1485</v>
      </c>
      <c r="Z1717" s="150" t="s">
        <v>1485</v>
      </c>
      <c r="AA1717" s="150" t="s">
        <v>1485</v>
      </c>
      <c r="AB1717" s="150"/>
      <c r="AC1717" s="150" t="s">
        <v>23539</v>
      </c>
      <c r="AD1717" t="str">
        <f>IFERROR(IF(COUNTIF(C1717:L1717,"Feed Ingredient")&gt;0,INDEX(ani_diet!U:U,MATCH(M1717,ani_diet!E:E,0)),""),"")</f>
        <v/>
      </c>
      <c r="AE1717" s="129" t="str">
        <f>IF(IFERROR(IF(MATCH("Feed Ingredient", AOM[[#This Row],[L1]:[L10]],0)&gt;0, TRUE, FALSE), FALSE)=TRUE,IFERROR(VLOOKUP(M1717, ani_diet!D:D, 1, FALSE), "No Match"),FALSE)</f>
        <v>Vitamin Mix</v>
      </c>
    </row>
    <row r="1718" spans="1:31" ht="14.5" x14ac:dyDescent="0.35">
      <c r="A1718" s="169"/>
      <c r="B1718" s="150" t="s">
        <v>28860</v>
      </c>
      <c r="C1718" s="150" t="s">
        <v>19447</v>
      </c>
      <c r="D1718" s="150" t="s">
        <v>19449</v>
      </c>
      <c r="E1718" s="150" t="s">
        <v>19707</v>
      </c>
      <c r="F1718" s="150" t="s">
        <v>20565</v>
      </c>
      <c r="G1718" s="150" t="s">
        <v>20566</v>
      </c>
      <c r="H1718" s="169" t="s">
        <v>1384</v>
      </c>
      <c r="I1718" s="169"/>
      <c r="J1718" s="169"/>
      <c r="K1718" s="169"/>
      <c r="L1718" s="169"/>
      <c r="M1718" s="150" t="str" cm="1">
        <f t="array" ref="M1718">LOOKUP(2,1/(C1718:L1718&lt;&gt;""),C1718:L1718)</f>
        <v>Grazing</v>
      </c>
      <c r="N1718" s="169"/>
      <c r="O1718" s="169"/>
      <c r="P1718" s="169"/>
      <c r="Q1718" s="169"/>
      <c r="R1718" s="169"/>
      <c r="S1718" s="169"/>
      <c r="T1718" s="169"/>
      <c r="U1718" s="169"/>
      <c r="V1718" s="169"/>
      <c r="W1718" s="169"/>
      <c r="X1718" s="169"/>
      <c r="Y1718" s="169"/>
      <c r="Z1718" s="169"/>
      <c r="AA1718" s="169"/>
      <c r="AB1718" s="169"/>
      <c r="AC1718" s="169"/>
      <c r="AD1718" s="166" t="str">
        <f>IFERROR(IF(COUNTIF(C1718:L1718,"Feed Ingredient")&gt;0,INDEX(ani_diet!U:U,MATCH(M1718,ani_diet!E:E,0)),""),"")</f>
        <v/>
      </c>
      <c r="AE1718" s="167" t="str">
        <f>IF(IFERROR(IF(MATCH("Feed Ingredient", AOM[[#This Row],[L1]:[L10]],0)&gt;0, TRUE, FALSE), FALSE)=TRUE,IFERROR(VLOOKUP(M1718, ani_diet!D:D, 1, FALSE), "No Match"),FALSE)</f>
        <v>No Match</v>
      </c>
    </row>
    <row r="1719" spans="1:31" ht="14.5" x14ac:dyDescent="0.35">
      <c r="A1719" t="s">
        <v>1485</v>
      </c>
      <c r="B1719" t="s">
        <v>23540</v>
      </c>
      <c r="C1719" t="s">
        <v>19447</v>
      </c>
      <c r="D1719" t="s">
        <v>19449</v>
      </c>
      <c r="E1719" t="s">
        <v>19707</v>
      </c>
      <c r="F1719" t="s">
        <v>23541</v>
      </c>
      <c r="G1719" t="s">
        <v>23542</v>
      </c>
      <c r="H1719" t="s">
        <v>23543</v>
      </c>
      <c r="I1719" t="s">
        <v>23544</v>
      </c>
      <c r="J1719" t="s">
        <v>1485</v>
      </c>
      <c r="K1719" t="s">
        <v>1485</v>
      </c>
      <c r="M1719" t="str" cm="1">
        <f t="array" ref="M1719">LOOKUP(2,1/(C1719:L1719&lt;&gt;""),C1719:L1719)</f>
        <v>Ammonia Treatment</v>
      </c>
      <c r="N1719" t="s">
        <v>1485</v>
      </c>
      <c r="O1719" t="s">
        <v>23545</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23546</v>
      </c>
      <c r="C1720" t="s">
        <v>19447</v>
      </c>
      <c r="D1720" t="s">
        <v>19449</v>
      </c>
      <c r="E1720" t="s">
        <v>19707</v>
      </c>
      <c r="F1720" t="s">
        <v>23541</v>
      </c>
      <c r="G1720" t="s">
        <v>23542</v>
      </c>
      <c r="H1720" t="s">
        <v>23547</v>
      </c>
      <c r="I1720" t="s">
        <v>1485</v>
      </c>
      <c r="J1720" t="s">
        <v>1485</v>
      </c>
      <c r="K1720" t="s">
        <v>1485</v>
      </c>
      <c r="M1720" t="str" cm="1">
        <f t="array" ref="M1720">LOOKUP(2,1/(C1720:L1720&lt;&gt;""),C1720:L1720)</f>
        <v>Acid Treatment</v>
      </c>
      <c r="N1720" t="s">
        <v>1485</v>
      </c>
      <c r="O1720" t="s">
        <v>23548</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23549</v>
      </c>
      <c r="C1721" t="s">
        <v>19447</v>
      </c>
      <c r="D1721" t="s">
        <v>19449</v>
      </c>
      <c r="E1721" t="s">
        <v>19707</v>
      </c>
      <c r="F1721" t="s">
        <v>23541</v>
      </c>
      <c r="G1721" t="s">
        <v>23542</v>
      </c>
      <c r="H1721" t="s">
        <v>23543</v>
      </c>
      <c r="I1721" t="s">
        <v>1485</v>
      </c>
      <c r="J1721" t="s">
        <v>1485</v>
      </c>
      <c r="K1721" t="s">
        <v>1485</v>
      </c>
      <c r="M1721" t="str" cm="1">
        <f t="array" ref="M1721">LOOKUP(2,1/(C1721:L1721&lt;&gt;""),C1721:L1721)</f>
        <v>Alkali Treatment</v>
      </c>
      <c r="N1721" t="s">
        <v>1485</v>
      </c>
      <c r="O1721" t="s">
        <v>23550</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23551</v>
      </c>
      <c r="C1722" t="s">
        <v>19447</v>
      </c>
      <c r="D1722" t="s">
        <v>19449</v>
      </c>
      <c r="E1722" t="s">
        <v>19707</v>
      </c>
      <c r="F1722" t="s">
        <v>23541</v>
      </c>
      <c r="G1722" t="s">
        <v>23552</v>
      </c>
      <c r="H1722" t="s">
        <v>19578</v>
      </c>
      <c r="I1722" t="s">
        <v>1485</v>
      </c>
      <c r="J1722" t="s">
        <v>1485</v>
      </c>
      <c r="K1722" t="s">
        <v>1485</v>
      </c>
      <c r="M1722" t="str" cm="1">
        <f t="array" ref="M1722">LOOKUP(2,1/(C1722:L1722&lt;&gt;""),C1722:L1722)</f>
        <v>Enzyme Treatment</v>
      </c>
      <c r="N1722" t="s">
        <v>1485</v>
      </c>
      <c r="O1722" t="s">
        <v>19579</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23553</v>
      </c>
      <c r="C1723" t="s">
        <v>19447</v>
      </c>
      <c r="D1723" t="s">
        <v>19449</v>
      </c>
      <c r="E1723" t="s">
        <v>19707</v>
      </c>
      <c r="F1723" t="s">
        <v>23541</v>
      </c>
      <c r="G1723" t="s">
        <v>23552</v>
      </c>
      <c r="H1723" t="s">
        <v>19578</v>
      </c>
      <c r="I1723" t="s">
        <v>23554</v>
      </c>
      <c r="J1723" t="s">
        <v>1485</v>
      </c>
      <c r="K1723" t="s">
        <v>1485</v>
      </c>
      <c r="M1723" t="str" cm="1">
        <f t="array" ref="M1723">LOOKUP(2,1/(C1723:L1723&lt;&gt;""),C1723:L1723)</f>
        <v>Cellulase Treatment</v>
      </c>
      <c r="N1723" t="s">
        <v>1485</v>
      </c>
      <c r="O1723" t="s">
        <v>23555</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23556</v>
      </c>
      <c r="C1724" t="s">
        <v>19447</v>
      </c>
      <c r="D1724" t="s">
        <v>19449</v>
      </c>
      <c r="E1724" t="s">
        <v>19707</v>
      </c>
      <c r="F1724" t="s">
        <v>23541</v>
      </c>
      <c r="G1724" t="s">
        <v>23552</v>
      </c>
      <c r="H1724" t="s">
        <v>19578</v>
      </c>
      <c r="I1724" t="s">
        <v>23557</v>
      </c>
      <c r="J1724" t="s">
        <v>1485</v>
      </c>
      <c r="K1724" t="s">
        <v>1485</v>
      </c>
      <c r="M1724" t="str" cm="1">
        <f t="array" ref="M1724">LOOKUP(2,1/(C1724:L1724&lt;&gt;""),C1724:L1724)</f>
        <v>Hemicellulase Treatment</v>
      </c>
      <c r="N1724" t="s">
        <v>1485</v>
      </c>
      <c r="O1724" t="s">
        <v>23558</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23559</v>
      </c>
      <c r="C1725" t="s">
        <v>19447</v>
      </c>
      <c r="D1725" t="s">
        <v>19449</v>
      </c>
      <c r="E1725" t="s">
        <v>19707</v>
      </c>
      <c r="F1725" t="s">
        <v>23541</v>
      </c>
      <c r="G1725" t="s">
        <v>23552</v>
      </c>
      <c r="H1725" t="s">
        <v>19578</v>
      </c>
      <c r="I1725" t="s">
        <v>23560</v>
      </c>
      <c r="J1725" t="s">
        <v>1485</v>
      </c>
      <c r="K1725" t="s">
        <v>1485</v>
      </c>
      <c r="M1725" t="str" cm="1">
        <f t="array" ref="M1725">LOOKUP(2,1/(C1725:L1725&lt;&gt;""),C1725:L1725)</f>
        <v>Protease Treatment</v>
      </c>
      <c r="N1725" t="s">
        <v>1485</v>
      </c>
      <c r="O1725" t="s">
        <v>23561</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23562</v>
      </c>
      <c r="C1726" t="s">
        <v>19447</v>
      </c>
      <c r="D1726" t="s">
        <v>19449</v>
      </c>
      <c r="E1726" t="s">
        <v>19707</v>
      </c>
      <c r="F1726" t="s">
        <v>23541</v>
      </c>
      <c r="G1726" t="s">
        <v>23552</v>
      </c>
      <c r="H1726" t="s">
        <v>19578</v>
      </c>
      <c r="I1726" t="s">
        <v>23563</v>
      </c>
      <c r="J1726" t="s">
        <v>1485</v>
      </c>
      <c r="K1726" t="s">
        <v>1485</v>
      </c>
      <c r="M1726" t="str" cm="1">
        <f t="array" ref="M1726">LOOKUP(2,1/(C1726:L1726&lt;&gt;""),C1726:L1726)</f>
        <v>Amylase Treatment</v>
      </c>
      <c r="N1726" t="s">
        <v>1485</v>
      </c>
      <c r="O1726" t="s">
        <v>23564</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23565</v>
      </c>
      <c r="C1727" t="s">
        <v>19447</v>
      </c>
      <c r="D1727" t="s">
        <v>19449</v>
      </c>
      <c r="E1727" t="s">
        <v>19707</v>
      </c>
      <c r="F1727" t="s">
        <v>23541</v>
      </c>
      <c r="G1727" t="s">
        <v>23552</v>
      </c>
      <c r="H1727" t="s">
        <v>19578</v>
      </c>
      <c r="I1727" t="s">
        <v>23566</v>
      </c>
      <c r="J1727" t="s">
        <v>1485</v>
      </c>
      <c r="K1727" t="s">
        <v>1485</v>
      </c>
      <c r="M1727" t="str" cm="1">
        <f t="array" ref="M1727">LOOKUP(2,1/(C1727:L1727&lt;&gt;""),C1727:L1727)</f>
        <v>Phytase Treatment</v>
      </c>
      <c r="N1727" t="s">
        <v>1485</v>
      </c>
      <c r="O1727" t="s">
        <v>23567</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23568</v>
      </c>
      <c r="C1728" t="s">
        <v>19447</v>
      </c>
      <c r="D1728" t="s">
        <v>19449</v>
      </c>
      <c r="E1728" t="s">
        <v>19707</v>
      </c>
      <c r="F1728" t="s">
        <v>23541</v>
      </c>
      <c r="G1728" t="s">
        <v>23552</v>
      </c>
      <c r="H1728" t="s">
        <v>19581</v>
      </c>
      <c r="I1728" t="s">
        <v>1485</v>
      </c>
      <c r="J1728" t="s">
        <v>1485</v>
      </c>
      <c r="K1728" t="s">
        <v>1485</v>
      </c>
      <c r="M1728" t="str" cm="1">
        <f t="array" ref="M1728">LOOKUP(2,1/(C1728:L1728&lt;&gt;""),C1728:L1728)</f>
        <v>Fermentation</v>
      </c>
      <c r="N1728" t="s">
        <v>1485</v>
      </c>
      <c r="O1728" t="s">
        <v>23569</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23570</v>
      </c>
      <c r="C1729" t="s">
        <v>19447</v>
      </c>
      <c r="D1729" t="s">
        <v>19449</v>
      </c>
      <c r="E1729" t="s">
        <v>19707</v>
      </c>
      <c r="F1729" t="s">
        <v>23541</v>
      </c>
      <c r="G1729" t="s">
        <v>23552</v>
      </c>
      <c r="H1729" t="s">
        <v>19581</v>
      </c>
      <c r="I1729" t="s">
        <v>23571</v>
      </c>
      <c r="J1729" t="s">
        <v>1485</v>
      </c>
      <c r="K1729" t="s">
        <v>1485</v>
      </c>
      <c r="M1729" t="str" cm="1">
        <f t="array" ref="M1729">LOOKUP(2,1/(C1729:L1729&lt;&gt;""),C1729:L1729)</f>
        <v>Ensilation</v>
      </c>
      <c r="N1729" t="s">
        <v>23572</v>
      </c>
      <c r="O1729" t="s">
        <v>23573</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s="166"/>
      <c r="B1730" t="s">
        <v>28857</v>
      </c>
      <c r="C1730" t="s">
        <v>19447</v>
      </c>
      <c r="D1730" t="s">
        <v>19449</v>
      </c>
      <c r="E1730" t="s">
        <v>19707</v>
      </c>
      <c r="F1730" t="s">
        <v>23541</v>
      </c>
      <c r="G1730" t="s">
        <v>23552</v>
      </c>
      <c r="H1730" s="166" t="s">
        <v>28858</v>
      </c>
      <c r="I1730" s="166"/>
      <c r="J1730" s="166"/>
      <c r="K1730" s="166"/>
      <c r="L1730" s="166"/>
      <c r="M1730" t="str" cm="1">
        <f t="array" ref="M1730">LOOKUP(2,1/(C1730:L1730&lt;&gt;""),C1730:L1730)</f>
        <v>Sprouted</v>
      </c>
      <c r="N1730" s="166"/>
      <c r="O1730" s="166"/>
      <c r="P1730" s="166"/>
      <c r="Q1730" s="166"/>
      <c r="R1730" s="166"/>
      <c r="S1730" s="166"/>
      <c r="T1730" s="166"/>
      <c r="U1730" s="166"/>
      <c r="V1730" s="166"/>
      <c r="W1730" s="166"/>
      <c r="X1730" s="166"/>
      <c r="Y1730" s="166"/>
      <c r="Z1730" s="166"/>
      <c r="AA1730" s="166"/>
      <c r="AB1730" s="166"/>
      <c r="AC1730" s="166"/>
      <c r="AD1730" s="166" t="str">
        <f>IFERROR(IF(COUNTIF(C1730:L1730,"Feed Ingredient")&gt;0,INDEX(ani_diet!U:U,MATCH(M1730,ani_diet!E:E,0)),""),"")</f>
        <v/>
      </c>
      <c r="AE1730" s="167" t="b">
        <f>IF(IFERROR(IF(MATCH("Feed Ingredient", AOM[[#This Row],[L1]:[L10]],0)&gt;0, TRUE, FALSE), FALSE)=TRUE,IFERROR(VLOOKUP(M1730, ani_diet!D:D, 1, FALSE), "No Match"),FALSE)</f>
        <v>0</v>
      </c>
    </row>
    <row r="1731" spans="1:31" ht="14.5" x14ac:dyDescent="0.35">
      <c r="A1731" t="s">
        <v>1485</v>
      </c>
      <c r="B1731" t="s">
        <v>23574</v>
      </c>
      <c r="C1731" t="s">
        <v>19447</v>
      </c>
      <c r="D1731" t="s">
        <v>19449</v>
      </c>
      <c r="E1731" t="s">
        <v>19707</v>
      </c>
      <c r="F1731" t="s">
        <v>23541</v>
      </c>
      <c r="G1731" t="s">
        <v>23575</v>
      </c>
      <c r="H1731" t="s">
        <v>1485</v>
      </c>
      <c r="I1731" t="s">
        <v>1485</v>
      </c>
      <c r="J1731" t="s">
        <v>1485</v>
      </c>
      <c r="K1731" t="s">
        <v>1485</v>
      </c>
      <c r="M1731" t="str" cm="1">
        <f t="array" ref="M1731">LOOKUP(2,1/(C1731:L1731&lt;&gt;""),C1731:L1731)</f>
        <v>Thermal Process</v>
      </c>
      <c r="N1731" t="s">
        <v>23576</v>
      </c>
      <c r="O1731" t="s">
        <v>23577</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23578</v>
      </c>
      <c r="C1732" t="s">
        <v>19447</v>
      </c>
      <c r="D1732" t="s">
        <v>19449</v>
      </c>
      <c r="E1732" t="s">
        <v>19707</v>
      </c>
      <c r="F1732" t="s">
        <v>23541</v>
      </c>
      <c r="G1732" t="s">
        <v>23575</v>
      </c>
      <c r="H1732" t="s">
        <v>23579</v>
      </c>
      <c r="I1732" t="s">
        <v>1485</v>
      </c>
      <c r="J1732" t="s">
        <v>1485</v>
      </c>
      <c r="K1732" t="s">
        <v>1485</v>
      </c>
      <c r="M1732" t="str" cm="1">
        <f t="array" ref="M1732">LOOKUP(2,1/(C1732:L1732&lt;&gt;""),C1732:L1732)</f>
        <v>Boiling</v>
      </c>
      <c r="N1732" t="s">
        <v>23579</v>
      </c>
      <c r="O1732" t="s">
        <v>23580</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23581</v>
      </c>
      <c r="C1733" t="s">
        <v>19447</v>
      </c>
      <c r="D1733" t="s">
        <v>19449</v>
      </c>
      <c r="E1733" t="s">
        <v>19707</v>
      </c>
      <c r="F1733" t="s">
        <v>23541</v>
      </c>
      <c r="G1733" t="s">
        <v>23575</v>
      </c>
      <c r="H1733" t="s">
        <v>23579</v>
      </c>
      <c r="I1733" t="s">
        <v>23582</v>
      </c>
      <c r="J1733" t="s">
        <v>1485</v>
      </c>
      <c r="K1733" t="s">
        <v>1485</v>
      </c>
      <c r="M1733" t="str" cm="1">
        <f t="array" ref="M1733">LOOKUP(2,1/(C1733:L1733&lt;&gt;""),C1733:L1733)</f>
        <v>Direct Boiling</v>
      </c>
      <c r="N1733" t="s">
        <v>1485</v>
      </c>
      <c r="O1733" t="s">
        <v>23583</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23584</v>
      </c>
      <c r="C1734" t="s">
        <v>19447</v>
      </c>
      <c r="D1734" t="s">
        <v>19449</v>
      </c>
      <c r="E1734" t="s">
        <v>19707</v>
      </c>
      <c r="F1734" t="s">
        <v>23541</v>
      </c>
      <c r="G1734" t="s">
        <v>23575</v>
      </c>
      <c r="H1734" t="s">
        <v>23579</v>
      </c>
      <c r="I1734" t="s">
        <v>23585</v>
      </c>
      <c r="J1734" t="s">
        <v>1485</v>
      </c>
      <c r="K1734" t="s">
        <v>1485</v>
      </c>
      <c r="M1734" t="str" cm="1">
        <f t="array" ref="M1734">LOOKUP(2,1/(C1734:L1734&lt;&gt;""),C1734:L1734)</f>
        <v>Indirect Boiling</v>
      </c>
      <c r="N1734" t="s">
        <v>23586</v>
      </c>
      <c r="O1734" t="s">
        <v>23587</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23588</v>
      </c>
      <c r="C1735" t="s">
        <v>19447</v>
      </c>
      <c r="D1735" t="s">
        <v>19449</v>
      </c>
      <c r="E1735" t="s">
        <v>19707</v>
      </c>
      <c r="F1735" t="s">
        <v>23541</v>
      </c>
      <c r="G1735" t="s">
        <v>23575</v>
      </c>
      <c r="H1735" t="s">
        <v>23589</v>
      </c>
      <c r="I1735" t="s">
        <v>1485</v>
      </c>
      <c r="J1735" t="s">
        <v>1485</v>
      </c>
      <c r="K1735" t="s">
        <v>1485</v>
      </c>
      <c r="M1735" t="str" cm="1">
        <f t="array" ref="M1735">LOOKUP(2,1/(C1735:L1735&lt;&gt;""),C1735:L1735)</f>
        <v>Roasting</v>
      </c>
      <c r="N1735" t="s">
        <v>1485</v>
      </c>
      <c r="O1735" t="s">
        <v>23590</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23591</v>
      </c>
      <c r="C1736" t="s">
        <v>19447</v>
      </c>
      <c r="D1736" t="s">
        <v>19449</v>
      </c>
      <c r="E1736" t="s">
        <v>19707</v>
      </c>
      <c r="F1736" t="s">
        <v>23541</v>
      </c>
      <c r="G1736" t="s">
        <v>23575</v>
      </c>
      <c r="H1736" t="s">
        <v>23592</v>
      </c>
      <c r="I1736" t="s">
        <v>1485</v>
      </c>
      <c r="J1736" t="s">
        <v>1485</v>
      </c>
      <c r="K1736" t="s">
        <v>1485</v>
      </c>
      <c r="M1736" t="str" cm="1">
        <f t="array" ref="M1736">LOOKUP(2,1/(C1736:L1736&lt;&gt;""),C1736:L1736)</f>
        <v>Extrusion</v>
      </c>
      <c r="N1736" t="s">
        <v>1485</v>
      </c>
      <c r="O1736" t="s">
        <v>23593</v>
      </c>
      <c r="P1736" t="s">
        <v>1485</v>
      </c>
      <c r="Q1736" t="s">
        <v>1485</v>
      </c>
      <c r="R1736" t="s">
        <v>1485</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23594</v>
      </c>
      <c r="C1737" t="s">
        <v>19447</v>
      </c>
      <c r="D1737" t="s">
        <v>19449</v>
      </c>
      <c r="E1737" t="s">
        <v>19707</v>
      </c>
      <c r="F1737" t="s">
        <v>23541</v>
      </c>
      <c r="G1737" t="s">
        <v>23595</v>
      </c>
      <c r="H1737" t="s">
        <v>1485</v>
      </c>
      <c r="I1737" t="s">
        <v>1485</v>
      </c>
      <c r="J1737" t="s">
        <v>1485</v>
      </c>
      <c r="K1737" t="s">
        <v>1485</v>
      </c>
      <c r="M1737" t="str" cm="1">
        <f t="array" ref="M1737">LOOKUP(2,1/(C1737:L1737&lt;&gt;""),C1737:L1737)</f>
        <v>Mechanical Process</v>
      </c>
      <c r="N1737" t="s">
        <v>1485</v>
      </c>
      <c r="O1737" t="s">
        <v>23596</v>
      </c>
      <c r="P1737" t="s">
        <v>1485</v>
      </c>
      <c r="Q1737" t="s">
        <v>1485</v>
      </c>
      <c r="R1737" t="s">
        <v>1485</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23597</v>
      </c>
      <c r="C1738" t="s">
        <v>19447</v>
      </c>
      <c r="D1738" t="s">
        <v>19449</v>
      </c>
      <c r="E1738" t="s">
        <v>19707</v>
      </c>
      <c r="F1738" t="s">
        <v>23541</v>
      </c>
      <c r="G1738" t="s">
        <v>23595</v>
      </c>
      <c r="H1738" t="s">
        <v>23598</v>
      </c>
      <c r="I1738" t="s">
        <v>1485</v>
      </c>
      <c r="J1738" t="s">
        <v>1485</v>
      </c>
      <c r="K1738" t="s">
        <v>1485</v>
      </c>
      <c r="M1738" t="str" cm="1">
        <f t="array" ref="M1738">LOOKUP(2,1/(C1738:L1738&lt;&gt;""),C1738:L1738)</f>
        <v>Chopping</v>
      </c>
      <c r="N1738" t="s">
        <v>1485</v>
      </c>
      <c r="O1738" t="s">
        <v>23599</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23600</v>
      </c>
      <c r="C1739" t="s">
        <v>19447</v>
      </c>
      <c r="D1739" t="s">
        <v>19449</v>
      </c>
      <c r="E1739" t="s">
        <v>19707</v>
      </c>
      <c r="F1739" t="s">
        <v>23541</v>
      </c>
      <c r="G1739" t="s">
        <v>23595</v>
      </c>
      <c r="H1739" t="s">
        <v>23601</v>
      </c>
      <c r="I1739" t="s">
        <v>1485</v>
      </c>
      <c r="J1739" t="s">
        <v>1485</v>
      </c>
      <c r="K1739" t="s">
        <v>1485</v>
      </c>
      <c r="M1739" t="str" cm="1">
        <f t="array" ref="M1739">LOOKUP(2,1/(C1739:L1739&lt;&gt;""),C1739:L1739)</f>
        <v>Crushing</v>
      </c>
      <c r="N1739" t="s">
        <v>1485</v>
      </c>
      <c r="O1739" t="s">
        <v>23602</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23603</v>
      </c>
      <c r="C1740" t="s">
        <v>19447</v>
      </c>
      <c r="D1740" t="s">
        <v>19449</v>
      </c>
      <c r="E1740" t="s">
        <v>19707</v>
      </c>
      <c r="F1740" t="s">
        <v>23541</v>
      </c>
      <c r="G1740" t="s">
        <v>23595</v>
      </c>
      <c r="H1740" t="s">
        <v>23604</v>
      </c>
      <c r="I1740" t="s">
        <v>1485</v>
      </c>
      <c r="J1740" t="s">
        <v>1485</v>
      </c>
      <c r="K1740" t="s">
        <v>1485</v>
      </c>
      <c r="M1740" t="str" cm="1">
        <f t="array" ref="M1740">LOOKUP(2,1/(C1740:L1740&lt;&gt;""),C1740:L1740)</f>
        <v>Grinding</v>
      </c>
      <c r="N1740" t="s">
        <v>1485</v>
      </c>
      <c r="O1740" t="s">
        <v>23605</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23606</v>
      </c>
      <c r="C1741" t="s">
        <v>19447</v>
      </c>
      <c r="D1741" t="s">
        <v>19449</v>
      </c>
      <c r="E1741" t="s">
        <v>19707</v>
      </c>
      <c r="F1741" t="s">
        <v>23541</v>
      </c>
      <c r="G1741" t="s">
        <v>23595</v>
      </c>
      <c r="H1741" t="s">
        <v>23607</v>
      </c>
      <c r="I1741" t="s">
        <v>1485</v>
      </c>
      <c r="J1741" t="s">
        <v>1485</v>
      </c>
      <c r="K1741" t="s">
        <v>1485</v>
      </c>
      <c r="M1741" t="str" cm="1">
        <f t="array" ref="M1741">LOOKUP(2,1/(C1741:L1741&lt;&gt;""),C1741:L1741)</f>
        <v>Milling</v>
      </c>
      <c r="N1741" t="s">
        <v>1485</v>
      </c>
      <c r="O1741" t="s">
        <v>23608</v>
      </c>
      <c r="P1741" t="s">
        <v>1485</v>
      </c>
      <c r="Q1741" t="s">
        <v>1485</v>
      </c>
      <c r="R1741" t="s">
        <v>1485</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23609</v>
      </c>
      <c r="C1742" t="s">
        <v>19447</v>
      </c>
      <c r="D1742" t="s">
        <v>19449</v>
      </c>
      <c r="E1742" t="s">
        <v>19707</v>
      </c>
      <c r="F1742" t="s">
        <v>23541</v>
      </c>
      <c r="G1742" t="s">
        <v>23595</v>
      </c>
      <c r="H1742" t="s">
        <v>23604</v>
      </c>
      <c r="I1742" t="s">
        <v>23610</v>
      </c>
      <c r="J1742" t="s">
        <v>1485</v>
      </c>
      <c r="K1742" t="s">
        <v>1485</v>
      </c>
      <c r="M1742" t="str" cm="1">
        <f t="array" ref="M1742">LOOKUP(2,1/(C1742:L1742&lt;&gt;""),C1742:L1742)</f>
        <v>Hammer Milling</v>
      </c>
      <c r="N1742" t="s">
        <v>1485</v>
      </c>
      <c r="O1742" t="s">
        <v>23611</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23612</v>
      </c>
      <c r="C1743" t="s">
        <v>19447</v>
      </c>
      <c r="D1743" t="s">
        <v>19449</v>
      </c>
      <c r="E1743" t="s">
        <v>19707</v>
      </c>
      <c r="F1743" t="s">
        <v>23541</v>
      </c>
      <c r="G1743" t="s">
        <v>23595</v>
      </c>
      <c r="H1743" t="s">
        <v>23613</v>
      </c>
      <c r="I1743" t="s">
        <v>1485</v>
      </c>
      <c r="J1743" t="s">
        <v>1485</v>
      </c>
      <c r="K1743" t="s">
        <v>1485</v>
      </c>
      <c r="M1743" t="str" cm="1">
        <f t="array" ref="M1743">LOOKUP(2,1/(C1743:L1743&lt;&gt;""),C1743:L1743)</f>
        <v>Pelleting</v>
      </c>
      <c r="N1743" t="s">
        <v>1485</v>
      </c>
      <c r="O1743" t="s">
        <v>23614</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23615</v>
      </c>
      <c r="C1744" t="s">
        <v>19447</v>
      </c>
      <c r="D1744" t="s">
        <v>19449</v>
      </c>
      <c r="E1744" t="s">
        <v>19707</v>
      </c>
      <c r="F1744" t="s">
        <v>23541</v>
      </c>
      <c r="G1744" t="s">
        <v>23595</v>
      </c>
      <c r="H1744" t="s">
        <v>23592</v>
      </c>
      <c r="I1744" t="s">
        <v>1485</v>
      </c>
      <c r="J1744" t="s">
        <v>1485</v>
      </c>
      <c r="K1744" t="s">
        <v>1485</v>
      </c>
      <c r="M1744" t="str" cm="1">
        <f t="array" ref="M1744">LOOKUP(2,1/(C1744:L1744&lt;&gt;""),C1744:L1744)</f>
        <v>Extrusion</v>
      </c>
      <c r="N1744" t="s">
        <v>1485</v>
      </c>
      <c r="O1744" t="s">
        <v>23616</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s="166"/>
      <c r="B1745" t="s">
        <v>28854</v>
      </c>
      <c r="C1745" t="s">
        <v>19447</v>
      </c>
      <c r="D1745" t="s">
        <v>19449</v>
      </c>
      <c r="E1745" t="s">
        <v>19707</v>
      </c>
      <c r="F1745" t="s">
        <v>23541</v>
      </c>
      <c r="G1745" t="s">
        <v>23595</v>
      </c>
      <c r="H1745" s="166" t="s">
        <v>28856</v>
      </c>
      <c r="I1745" s="166"/>
      <c r="J1745" s="166"/>
      <c r="K1745" s="166"/>
      <c r="L1745" s="166"/>
      <c r="M1745" t="str" cm="1">
        <f t="array" ref="M1745">LOOKUP(2,1/(C1745:L1745&lt;&gt;""),C1745:L1745)</f>
        <v>Undecorticated</v>
      </c>
      <c r="N1745" s="166"/>
      <c r="O1745" s="166"/>
      <c r="P1745" s="166"/>
      <c r="Q1745" s="166"/>
      <c r="R1745" s="166"/>
      <c r="S1745" s="166"/>
      <c r="T1745" s="166"/>
      <c r="U1745" s="166"/>
      <c r="V1745" s="166"/>
      <c r="W1745" s="166"/>
      <c r="X1745" s="166"/>
      <c r="Y1745" s="166"/>
      <c r="Z1745" s="166"/>
      <c r="AA1745" s="166"/>
      <c r="AB1745" s="166"/>
      <c r="AC1745" s="166"/>
      <c r="AD1745" s="166" t="str">
        <f>IFERROR(IF(COUNTIF(C1745:L1745,"Feed Ingredient")&gt;0,INDEX(ani_diet!U:U,MATCH(M1745,ani_diet!E:E,0)),""),"")</f>
        <v/>
      </c>
      <c r="AE1745" s="167" t="b">
        <f>IF(IFERROR(IF(MATCH("Feed Ingredient", AOM[[#This Row],[L1]:[L10]],0)&gt;0, TRUE, FALSE), FALSE)=TRUE,IFERROR(VLOOKUP(M1745, ani_diet!D:D, 1, FALSE), "No Match"),FALSE)</f>
        <v>0</v>
      </c>
    </row>
    <row r="1746" spans="1:31" ht="14.5" x14ac:dyDescent="0.35">
      <c r="A1746" s="166"/>
      <c r="B1746" t="s">
        <v>28855</v>
      </c>
      <c r="C1746" t="s">
        <v>19447</v>
      </c>
      <c r="D1746" t="s">
        <v>19449</v>
      </c>
      <c r="E1746" t="s">
        <v>19707</v>
      </c>
      <c r="F1746" t="s">
        <v>23541</v>
      </c>
      <c r="G1746" t="s">
        <v>23595</v>
      </c>
      <c r="H1746" s="166" t="s">
        <v>26093</v>
      </c>
      <c r="I1746" s="166"/>
      <c r="J1746" s="166"/>
      <c r="K1746" s="166"/>
      <c r="L1746" s="166"/>
      <c r="M1746" t="str" cm="1">
        <f t="array" ref="M1746">LOOKUP(2,1/(C1746:L1746&lt;&gt;""),C1746:L1746)</f>
        <v>Decorticated</v>
      </c>
      <c r="N1746" s="166"/>
      <c r="O1746" s="166"/>
      <c r="P1746" s="166"/>
      <c r="Q1746" s="166"/>
      <c r="R1746" s="166"/>
      <c r="S1746" s="166"/>
      <c r="T1746" s="166"/>
      <c r="U1746" s="166"/>
      <c r="V1746" s="166"/>
      <c r="W1746" s="166"/>
      <c r="X1746" s="166"/>
      <c r="Y1746" s="166"/>
      <c r="Z1746" s="166"/>
      <c r="AA1746" s="166"/>
      <c r="AB1746" s="166"/>
      <c r="AC1746" s="166"/>
      <c r="AD1746" s="166" t="str">
        <f>IFERROR(IF(COUNTIF(C1746:L1746,"Feed Ingredient")&gt;0,INDEX(ani_diet!U:U,MATCH(M1746,ani_diet!E:E,0)),""),"")</f>
        <v/>
      </c>
      <c r="AE1746" s="167" t="b">
        <f>IF(IFERROR(IF(MATCH("Feed Ingredient", AOM[[#This Row],[L1]:[L10]],0)&gt;0, TRUE, FALSE), FALSE)=TRUE,IFERROR(VLOOKUP(M1746, ani_diet!D:D, 1, FALSE), "No Match"),FALSE)</f>
        <v>0</v>
      </c>
    </row>
    <row r="1747" spans="1:31" ht="14.5" x14ac:dyDescent="0.35">
      <c r="A1747" t="s">
        <v>1485</v>
      </c>
      <c r="B1747" t="s">
        <v>23617</v>
      </c>
      <c r="C1747" t="s">
        <v>19447</v>
      </c>
      <c r="D1747" t="s">
        <v>19449</v>
      </c>
      <c r="E1747" t="s">
        <v>19707</v>
      </c>
      <c r="F1747" t="s">
        <v>23541</v>
      </c>
      <c r="G1747" t="s">
        <v>23618</v>
      </c>
      <c r="H1747" t="s">
        <v>1485</v>
      </c>
      <c r="I1747" t="s">
        <v>1485</v>
      </c>
      <c r="J1747" t="s">
        <v>1485</v>
      </c>
      <c r="K1747" t="s">
        <v>1485</v>
      </c>
      <c r="M1747" t="str" cm="1">
        <f t="array" ref="M1747">LOOKUP(2,1/(C1747:L1747&lt;&gt;""),C1747:L1747)</f>
        <v>Dehydration Process</v>
      </c>
      <c r="N1747" t="s">
        <v>1485</v>
      </c>
      <c r="O1747" t="s">
        <v>23619</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23620</v>
      </c>
      <c r="C1748" t="s">
        <v>19447</v>
      </c>
      <c r="D1748" t="s">
        <v>19449</v>
      </c>
      <c r="E1748" t="s">
        <v>19707</v>
      </c>
      <c r="F1748" t="s">
        <v>23541</v>
      </c>
      <c r="G1748" t="s">
        <v>23618</v>
      </c>
      <c r="H1748" t="s">
        <v>23621</v>
      </c>
      <c r="I1748" t="s">
        <v>1485</v>
      </c>
      <c r="J1748" t="s">
        <v>1485</v>
      </c>
      <c r="K1748" t="s">
        <v>1485</v>
      </c>
      <c r="M1748" t="str" cm="1">
        <f t="array" ref="M1748">LOOKUP(2,1/(C1748:L1748&lt;&gt;""),C1748:L1748)</f>
        <v>Drying</v>
      </c>
      <c r="N1748" t="s">
        <v>1485</v>
      </c>
      <c r="O1748" t="s">
        <v>23622</v>
      </c>
      <c r="P1748" t="s">
        <v>1485</v>
      </c>
      <c r="Q1748" t="s">
        <v>1485</v>
      </c>
      <c r="R1748" t="s">
        <v>1485</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23623</v>
      </c>
      <c r="C1749" t="s">
        <v>19447</v>
      </c>
      <c r="D1749" t="s">
        <v>19449</v>
      </c>
      <c r="E1749" t="s">
        <v>19707</v>
      </c>
      <c r="F1749" t="s">
        <v>23541</v>
      </c>
      <c r="G1749" t="s">
        <v>23618</v>
      </c>
      <c r="H1749" t="s">
        <v>23624</v>
      </c>
      <c r="I1749" t="s">
        <v>1485</v>
      </c>
      <c r="J1749" t="s">
        <v>1485</v>
      </c>
      <c r="K1749" t="s">
        <v>1485</v>
      </c>
      <c r="M1749" t="str" cm="1">
        <f t="array" ref="M1749">LOOKUP(2,1/(C1749:L1749&lt;&gt;""),C1749:L1749)</f>
        <v>Wilting</v>
      </c>
      <c r="N1749" t="s">
        <v>1485</v>
      </c>
      <c r="O1749" t="s">
        <v>23625</v>
      </c>
      <c r="P1749" t="s">
        <v>1485</v>
      </c>
      <c r="Q1749" t="s">
        <v>1485</v>
      </c>
      <c r="R1749" t="s">
        <v>1485</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B1750" s="150" t="s">
        <v>23626</v>
      </c>
      <c r="C1750" t="s">
        <v>19447</v>
      </c>
      <c r="D1750" t="s">
        <v>19449</v>
      </c>
      <c r="E1750" t="s">
        <v>19707</v>
      </c>
      <c r="F1750" t="s">
        <v>23541</v>
      </c>
      <c r="G1750" t="s">
        <v>23618</v>
      </c>
      <c r="H1750" t="s">
        <v>23627</v>
      </c>
      <c r="M1750" t="str" cm="1">
        <f t="array" ref="M1750">LOOKUP(2,1/(C1750:L1750&lt;&gt;""),C1750:L1750)</f>
        <v>Fresh</v>
      </c>
      <c r="O1750" t="s">
        <v>23628</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23629</v>
      </c>
      <c r="C1751" t="s">
        <v>19447</v>
      </c>
      <c r="D1751" t="s">
        <v>19449</v>
      </c>
      <c r="E1751" t="s">
        <v>19707</v>
      </c>
      <c r="F1751" t="s">
        <v>23541</v>
      </c>
      <c r="G1751" t="s">
        <v>1485</v>
      </c>
      <c r="H1751" t="s">
        <v>1485</v>
      </c>
      <c r="I1751" t="s">
        <v>1485</v>
      </c>
      <c r="J1751" t="s">
        <v>1485</v>
      </c>
      <c r="K1751" t="s">
        <v>1485</v>
      </c>
      <c r="M1751" t="str" cm="1">
        <f t="array" ref="M1751">LOOKUP(2,1/(C1751:L1751&lt;&gt;""),C1751:L1751)</f>
        <v>Feed Process</v>
      </c>
      <c r="N1751" t="s">
        <v>1485</v>
      </c>
      <c r="O1751" t="s">
        <v>23630</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23631</v>
      </c>
      <c r="C1752" t="s">
        <v>23632</v>
      </c>
      <c r="D1752" t="s">
        <v>1485</v>
      </c>
      <c r="E1752" t="s">
        <v>1485</v>
      </c>
      <c r="F1752" t="s">
        <v>1485</v>
      </c>
      <c r="G1752" t="s">
        <v>1485</v>
      </c>
      <c r="H1752" t="s">
        <v>1485</v>
      </c>
      <c r="I1752" t="s">
        <v>1485</v>
      </c>
      <c r="J1752" t="s">
        <v>1485</v>
      </c>
      <c r="K1752" t="s">
        <v>1485</v>
      </c>
      <c r="M1752" t="str" cm="1">
        <f t="array" ref="M1752">LOOKUP(2,1/(C1752:L1752&lt;&gt;""),C1752:L1752)</f>
        <v>Farming System</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23633</v>
      </c>
      <c r="C1753" t="s">
        <v>23632</v>
      </c>
      <c r="D1753" t="s">
        <v>23634</v>
      </c>
      <c r="E1753" t="s">
        <v>1485</v>
      </c>
      <c r="F1753" t="s">
        <v>1485</v>
      </c>
      <c r="G1753" t="s">
        <v>1485</v>
      </c>
      <c r="H1753" t="s">
        <v>1485</v>
      </c>
      <c r="I1753" t="s">
        <v>1485</v>
      </c>
      <c r="J1753" t="s">
        <v>1485</v>
      </c>
      <c r="K1753" t="s">
        <v>1485</v>
      </c>
      <c r="M1753" t="str" cm="1">
        <f t="array" ref="M1753">LOOKUP(2,1/(C1753:L1753&lt;&gt;""),C1753:L1753)</f>
        <v>livestock system</v>
      </c>
      <c r="N1753" t="s">
        <v>1485</v>
      </c>
      <c r="O1753" t="s">
        <v>1485</v>
      </c>
      <c r="P1753" t="s">
        <v>1485</v>
      </c>
      <c r="Q1753" t="s">
        <v>1485</v>
      </c>
      <c r="R1753" t="s">
        <v>1485</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23635</v>
      </c>
      <c r="C1754" t="s">
        <v>23632</v>
      </c>
      <c r="D1754" t="s">
        <v>23634</v>
      </c>
      <c r="E1754" t="s">
        <v>23636</v>
      </c>
      <c r="F1754" t="s">
        <v>1485</v>
      </c>
      <c r="G1754" t="s">
        <v>1485</v>
      </c>
      <c r="H1754" t="s">
        <v>1485</v>
      </c>
      <c r="I1754" t="s">
        <v>1485</v>
      </c>
      <c r="J1754" t="s">
        <v>1485</v>
      </c>
      <c r="K1754" t="s">
        <v>1485</v>
      </c>
      <c r="M1754" t="str" cm="1">
        <f t="array" ref="M1754">LOOKUP(2,1/(C1754:L1754&lt;&gt;""),C1754:L1754)</f>
        <v>terrestrial system</v>
      </c>
      <c r="N1754" t="s">
        <v>1485</v>
      </c>
      <c r="O1754" t="s">
        <v>1485</v>
      </c>
      <c r="P1754" t="s">
        <v>1485</v>
      </c>
      <c r="Q1754" t="s">
        <v>1485</v>
      </c>
      <c r="R1754" t="s">
        <v>1485</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23637</v>
      </c>
      <c r="C1755" t="s">
        <v>23632</v>
      </c>
      <c r="D1755" t="s">
        <v>23634</v>
      </c>
      <c r="E1755" t="s">
        <v>23638</v>
      </c>
      <c r="F1755" t="s">
        <v>1485</v>
      </c>
      <c r="G1755" t="s">
        <v>1485</v>
      </c>
      <c r="H1755" t="s">
        <v>1485</v>
      </c>
      <c r="I1755" t="s">
        <v>1485</v>
      </c>
      <c r="J1755" t="s">
        <v>1485</v>
      </c>
      <c r="K1755" t="s">
        <v>1485</v>
      </c>
      <c r="M1755" t="str" cm="1">
        <f t="array" ref="M1755">LOOKUP(2,1/(C1755:L1755&lt;&gt;""),C1755:L1755)</f>
        <v>aquatic system</v>
      </c>
      <c r="N1755" t="s">
        <v>1485</v>
      </c>
      <c r="O1755" t="s">
        <v>1485</v>
      </c>
      <c r="P1755" t="s">
        <v>1485</v>
      </c>
      <c r="Q1755" t="s">
        <v>1485</v>
      </c>
      <c r="R1755" t="s">
        <v>1485</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23639</v>
      </c>
      <c r="C1756" t="s">
        <v>23632</v>
      </c>
      <c r="D1756" t="s">
        <v>23634</v>
      </c>
      <c r="E1756" t="s">
        <v>23636</v>
      </c>
      <c r="F1756" t="s">
        <v>23640</v>
      </c>
      <c r="G1756" t="s">
        <v>1485</v>
      </c>
      <c r="H1756" t="s">
        <v>1485</v>
      </c>
      <c r="I1756" t="s">
        <v>1485</v>
      </c>
      <c r="J1756" t="s">
        <v>1485</v>
      </c>
      <c r="K1756" t="s">
        <v>1485</v>
      </c>
      <c r="M1756" t="str" cm="1">
        <f t="array" ref="M1756">LOOKUP(2,1/(C1756:L1756&lt;&gt;""),C1756:L1756)</f>
        <v>production orientation</v>
      </c>
      <c r="N1756" t="s">
        <v>1485</v>
      </c>
      <c r="O1756" t="s">
        <v>1485</v>
      </c>
      <c r="P1756" t="s">
        <v>1485</v>
      </c>
      <c r="Q1756" t="s">
        <v>1485</v>
      </c>
      <c r="R1756" t="s">
        <v>1485</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23641</v>
      </c>
      <c r="C1757" t="s">
        <v>23632</v>
      </c>
      <c r="D1757" t="s">
        <v>23634</v>
      </c>
      <c r="E1757" t="s">
        <v>23636</v>
      </c>
      <c r="F1757" t="s">
        <v>23640</v>
      </c>
      <c r="G1757" t="s">
        <v>23642</v>
      </c>
      <c r="H1757" t="s">
        <v>1485</v>
      </c>
      <c r="I1757" t="s">
        <v>1485</v>
      </c>
      <c r="J1757" t="s">
        <v>1485</v>
      </c>
      <c r="K1757" t="s">
        <v>1485</v>
      </c>
      <c r="M1757" t="str" cm="1">
        <f t="array" ref="M1757">LOOKUP(2,1/(C1757:L1757&lt;&gt;""),C1757:L1757)</f>
        <v>egg production rearing system</v>
      </c>
      <c r="N1757" t="s">
        <v>1485</v>
      </c>
      <c r="O1757" t="s">
        <v>23643</v>
      </c>
      <c r="P1757" t="s">
        <v>1485</v>
      </c>
      <c r="Q1757" t="s">
        <v>1485</v>
      </c>
      <c r="R1757" t="s">
        <v>23644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23645</v>
      </c>
      <c r="C1758" t="s">
        <v>23632</v>
      </c>
      <c r="D1758" t="s">
        <v>23634</v>
      </c>
      <c r="E1758" t="s">
        <v>23636</v>
      </c>
      <c r="F1758" t="s">
        <v>23640</v>
      </c>
      <c r="G1758" t="s">
        <v>23646</v>
      </c>
      <c r="H1758" t="s">
        <v>1485</v>
      </c>
      <c r="I1758" t="s">
        <v>1485</v>
      </c>
      <c r="J1758" t="s">
        <v>1485</v>
      </c>
      <c r="K1758" t="s">
        <v>1485</v>
      </c>
      <c r="M1758" t="str" cm="1">
        <f t="array" ref="M1758">LOOKUP(2,1/(C1758:L1758&lt;&gt;""),C1758:L1758)</f>
        <v>meat production rearing system</v>
      </c>
      <c r="N1758" t="s">
        <v>1485</v>
      </c>
      <c r="O1758" t="s">
        <v>23647</v>
      </c>
      <c r="P1758" t="s">
        <v>1485</v>
      </c>
      <c r="Q1758" t="s">
        <v>1485</v>
      </c>
      <c r="R1758" t="s">
        <v>23648</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23649</v>
      </c>
      <c r="C1759" t="s">
        <v>23632</v>
      </c>
      <c r="D1759" t="s">
        <v>23634</v>
      </c>
      <c r="E1759" t="s">
        <v>23636</v>
      </c>
      <c r="F1759" t="s">
        <v>23640</v>
      </c>
      <c r="G1759" t="s">
        <v>23650</v>
      </c>
      <c r="H1759" t="s">
        <v>1485</v>
      </c>
      <c r="I1759" t="s">
        <v>1485</v>
      </c>
      <c r="J1759" t="s">
        <v>1485</v>
      </c>
      <c r="K1759" t="s">
        <v>1485</v>
      </c>
      <c r="M1759" t="str" cm="1">
        <f t="array" ref="M1759">LOOKUP(2,1/(C1759:L1759&lt;&gt;""),C1759:L1759)</f>
        <v>milk production rearing system</v>
      </c>
      <c r="N1759" t="s">
        <v>1485</v>
      </c>
      <c r="O1759" t="s">
        <v>23651</v>
      </c>
      <c r="P1759" t="s">
        <v>1485</v>
      </c>
      <c r="Q1759" t="s">
        <v>1485</v>
      </c>
      <c r="R1759" t="s">
        <v>23652</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23653</v>
      </c>
      <c r="C1760" t="s">
        <v>23632</v>
      </c>
      <c r="D1760" t="s">
        <v>23634</v>
      </c>
      <c r="E1760" t="s">
        <v>23636</v>
      </c>
      <c r="F1760" t="s">
        <v>23640</v>
      </c>
      <c r="G1760" t="s">
        <v>23654</v>
      </c>
      <c r="H1760" t="s">
        <v>23655</v>
      </c>
      <c r="I1760" t="s">
        <v>1485</v>
      </c>
      <c r="J1760" t="s">
        <v>1485</v>
      </c>
      <c r="K1760" t="s">
        <v>1485</v>
      </c>
      <c r="M1760" t="str" cm="1">
        <f t="array" ref="M1760">LOOKUP(2,1/(C1760:L1760&lt;&gt;""),C1760:L1760)</f>
        <v>domesticated reproducers production rearing system</v>
      </c>
      <c r="N1760" t="s">
        <v>23656</v>
      </c>
      <c r="O1760" t="s">
        <v>23657</v>
      </c>
      <c r="P1760" t="s">
        <v>1485</v>
      </c>
      <c r="Q1760" t="s">
        <v>1485</v>
      </c>
      <c r="R1760" t="s">
        <v>23658</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23659</v>
      </c>
      <c r="C1761" t="s">
        <v>23632</v>
      </c>
      <c r="D1761" t="s">
        <v>23634</v>
      </c>
      <c r="E1761" t="s">
        <v>23638</v>
      </c>
      <c r="F1761" t="s">
        <v>23640</v>
      </c>
      <c r="G1761" t="s">
        <v>1485</v>
      </c>
      <c r="H1761" t="s">
        <v>1485</v>
      </c>
      <c r="I1761" t="s">
        <v>1485</v>
      </c>
      <c r="J1761" t="s">
        <v>1485</v>
      </c>
      <c r="K1761" t="s">
        <v>1485</v>
      </c>
      <c r="M1761" t="str" cm="1">
        <f t="array" ref="M1761">LOOKUP(2,1/(C1761:L1761&lt;&gt;""),C1761:L1761)</f>
        <v>production orientation</v>
      </c>
      <c r="N1761" t="s">
        <v>1485</v>
      </c>
      <c r="O1761" t="s">
        <v>1485</v>
      </c>
      <c r="P1761" t="s">
        <v>1485</v>
      </c>
      <c r="Q1761" t="s">
        <v>1485</v>
      </c>
      <c r="R1761" t="s">
        <v>1485</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23660</v>
      </c>
      <c r="C1762" t="s">
        <v>23632</v>
      </c>
      <c r="D1762" t="s">
        <v>23634</v>
      </c>
      <c r="E1762" t="s">
        <v>23638</v>
      </c>
      <c r="F1762" t="s">
        <v>23640</v>
      </c>
      <c r="G1762" t="s">
        <v>23661</v>
      </c>
      <c r="H1762" t="s">
        <v>1485</v>
      </c>
      <c r="I1762" t="s">
        <v>1485</v>
      </c>
      <c r="J1762" t="s">
        <v>1485</v>
      </c>
      <c r="K1762" t="s">
        <v>1485</v>
      </c>
      <c r="M1762" t="str" cm="1">
        <f t="array" ref="M1762">LOOKUP(2,1/(C1762:L1762&lt;&gt;""),C1762:L1762)</f>
        <v>caviar</v>
      </c>
      <c r="N1762" t="s">
        <v>1485</v>
      </c>
      <c r="O1762" t="s">
        <v>23662</v>
      </c>
      <c r="P1762" t="s">
        <v>1485</v>
      </c>
      <c r="Q1762" t="s">
        <v>1485</v>
      </c>
      <c r="R1762" t="s">
        <v>23663</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23664</v>
      </c>
      <c r="C1763" t="s">
        <v>23632</v>
      </c>
      <c r="D1763" t="s">
        <v>23634</v>
      </c>
      <c r="E1763" t="s">
        <v>23638</v>
      </c>
      <c r="F1763" t="s">
        <v>23640</v>
      </c>
      <c r="G1763" t="s">
        <v>23665</v>
      </c>
      <c r="H1763" t="s">
        <v>1485</v>
      </c>
      <c r="I1763" t="s">
        <v>1485</v>
      </c>
      <c r="J1763" t="s">
        <v>1485</v>
      </c>
      <c r="K1763" t="s">
        <v>1485</v>
      </c>
      <c r="M1763" t="str" cm="1">
        <f t="array" ref="M1763">LOOKUP(2,1/(C1763:L1763&lt;&gt;""),C1763:L1763)</f>
        <v>eggs</v>
      </c>
      <c r="N1763" t="s">
        <v>1485</v>
      </c>
      <c r="O1763" t="s">
        <v>23643</v>
      </c>
      <c r="P1763" t="s">
        <v>1485</v>
      </c>
      <c r="Q1763" t="s">
        <v>1485</v>
      </c>
      <c r="R1763" t="s">
        <v>23644</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23666</v>
      </c>
      <c r="C1764" t="s">
        <v>23632</v>
      </c>
      <c r="D1764" t="s">
        <v>23634</v>
      </c>
      <c r="E1764" t="s">
        <v>23638</v>
      </c>
      <c r="F1764" t="s">
        <v>23640</v>
      </c>
      <c r="G1764" t="s">
        <v>23667</v>
      </c>
      <c r="H1764" t="s">
        <v>1485</v>
      </c>
      <c r="I1764" t="s">
        <v>1485</v>
      </c>
      <c r="J1764" t="s">
        <v>1485</v>
      </c>
      <c r="K1764" t="s">
        <v>1485</v>
      </c>
      <c r="M1764" t="str" cm="1">
        <f t="array" ref="M1764">LOOKUP(2,1/(C1764:L1764&lt;&gt;""),C1764:L1764)</f>
        <v>larvae</v>
      </c>
      <c r="N1764" t="s">
        <v>1485</v>
      </c>
      <c r="O1764" t="s">
        <v>23668</v>
      </c>
      <c r="P1764" t="s">
        <v>1485</v>
      </c>
      <c r="Q1764" t="s">
        <v>1485</v>
      </c>
      <c r="R1764" t="s">
        <v>23669</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23670</v>
      </c>
      <c r="C1765" t="s">
        <v>23632</v>
      </c>
      <c r="D1765" t="s">
        <v>23634</v>
      </c>
      <c r="E1765" t="s">
        <v>23638</v>
      </c>
      <c r="F1765" t="s">
        <v>23640</v>
      </c>
      <c r="G1765" t="s">
        <v>23667</v>
      </c>
      <c r="H1765" t="s">
        <v>23671</v>
      </c>
      <c r="I1765" t="s">
        <v>1485</v>
      </c>
      <c r="J1765" t="s">
        <v>1485</v>
      </c>
      <c r="K1765" t="s">
        <v>1485</v>
      </c>
      <c r="M1765" t="str" cm="1">
        <f t="array" ref="M1765">LOOKUP(2,1/(C1765:L1765&lt;&gt;""),C1765:L1765)</f>
        <v>domesticated larvae</v>
      </c>
      <c r="N1765" t="s">
        <v>1485</v>
      </c>
      <c r="O1765" t="s">
        <v>23672</v>
      </c>
      <c r="P1765" t="s">
        <v>1485</v>
      </c>
      <c r="Q1765" t="s">
        <v>1485</v>
      </c>
      <c r="R1765" t="s">
        <v>23673</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23674</v>
      </c>
      <c r="C1766" t="s">
        <v>23632</v>
      </c>
      <c r="D1766" t="s">
        <v>23634</v>
      </c>
      <c r="E1766" t="s">
        <v>23638</v>
      </c>
      <c r="F1766" t="s">
        <v>23640</v>
      </c>
      <c r="G1766" t="s">
        <v>23667</v>
      </c>
      <c r="H1766" t="s">
        <v>23675</v>
      </c>
      <c r="I1766" t="s">
        <v>1485</v>
      </c>
      <c r="J1766" t="s">
        <v>1485</v>
      </c>
      <c r="K1766" t="s">
        <v>1485</v>
      </c>
      <c r="M1766" t="str" cm="1">
        <f t="array" ref="M1766">LOOKUP(2,1/(C1766:L1766&lt;&gt;""),C1766:L1766)</f>
        <v>wild caught larvae</v>
      </c>
      <c r="N1766" t="s">
        <v>1485</v>
      </c>
      <c r="O1766" t="s">
        <v>23676</v>
      </c>
      <c r="P1766" t="s">
        <v>1485</v>
      </c>
      <c r="Q1766" t="s">
        <v>1485</v>
      </c>
      <c r="R1766" t="s">
        <v>23677</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23678</v>
      </c>
      <c r="C1767" t="s">
        <v>23632</v>
      </c>
      <c r="D1767" t="s">
        <v>23634</v>
      </c>
      <c r="E1767" t="s">
        <v>23638</v>
      </c>
      <c r="F1767" t="s">
        <v>23640</v>
      </c>
      <c r="G1767" t="s">
        <v>23679</v>
      </c>
      <c r="H1767" t="s">
        <v>1485</v>
      </c>
      <c r="I1767" t="s">
        <v>1485</v>
      </c>
      <c r="J1767" t="s">
        <v>1485</v>
      </c>
      <c r="K1767" t="s">
        <v>1485</v>
      </c>
      <c r="M1767" t="str" cm="1">
        <f t="array" ref="M1767">LOOKUP(2,1/(C1767:L1767&lt;&gt;""),C1767:L1767)</f>
        <v>meat</v>
      </c>
      <c r="N1767" t="s">
        <v>1485</v>
      </c>
      <c r="O1767" t="s">
        <v>23647</v>
      </c>
      <c r="P1767" t="s">
        <v>1485</v>
      </c>
      <c r="Q1767" t="s">
        <v>1485</v>
      </c>
      <c r="R1767" t="s">
        <v>23648</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23680</v>
      </c>
      <c r="C1768" t="s">
        <v>23632</v>
      </c>
      <c r="D1768" t="s">
        <v>23634</v>
      </c>
      <c r="E1768" t="s">
        <v>23638</v>
      </c>
      <c r="F1768" t="s">
        <v>23640</v>
      </c>
      <c r="G1768" t="s">
        <v>23681</v>
      </c>
      <c r="H1768" t="s">
        <v>1485</v>
      </c>
      <c r="I1768" t="s">
        <v>1485</v>
      </c>
      <c r="J1768" t="s">
        <v>1485</v>
      </c>
      <c r="K1768" t="s">
        <v>1485</v>
      </c>
      <c r="M1768" t="str" cm="1">
        <f t="array" ref="M1768">LOOKUP(2,1/(C1768:L1768&lt;&gt;""),C1768:L1768)</f>
        <v>reproducers</v>
      </c>
      <c r="N1768" t="s">
        <v>1485</v>
      </c>
      <c r="O1768" t="s">
        <v>23682</v>
      </c>
      <c r="P1768" t="s">
        <v>1485</v>
      </c>
      <c r="Q1768" t="s">
        <v>1485</v>
      </c>
      <c r="R1768" t="s">
        <v>23683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23684</v>
      </c>
      <c r="C1769" t="s">
        <v>23632</v>
      </c>
      <c r="D1769" t="s">
        <v>23634</v>
      </c>
      <c r="E1769" t="s">
        <v>23638</v>
      </c>
      <c r="F1769" t="s">
        <v>23640</v>
      </c>
      <c r="G1769" t="s">
        <v>23681</v>
      </c>
      <c r="H1769" t="s">
        <v>23685</v>
      </c>
      <c r="I1769" t="s">
        <v>1485</v>
      </c>
      <c r="J1769" t="s">
        <v>1485</v>
      </c>
      <c r="K1769" t="s">
        <v>1485</v>
      </c>
      <c r="M1769" t="str" cm="1">
        <f t="array" ref="M1769">LOOKUP(2,1/(C1769:L1769&lt;&gt;""),C1769:L1769)</f>
        <v>domesticated reproducers</v>
      </c>
      <c r="N1769" t="s">
        <v>1485</v>
      </c>
      <c r="O1769" t="s">
        <v>23686</v>
      </c>
      <c r="P1769" t="s">
        <v>1485</v>
      </c>
      <c r="Q1769" t="s">
        <v>1485</v>
      </c>
      <c r="R1769" t="s">
        <v>23658</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23687</v>
      </c>
      <c r="C1770" t="s">
        <v>23632</v>
      </c>
      <c r="D1770" t="s">
        <v>23634</v>
      </c>
      <c r="E1770" t="s">
        <v>23688</v>
      </c>
      <c r="F1770" t="s">
        <v>23640</v>
      </c>
      <c r="G1770" t="s">
        <v>23681</v>
      </c>
      <c r="H1770" t="s">
        <v>23689</v>
      </c>
      <c r="I1770" t="s">
        <v>1485</v>
      </c>
      <c r="J1770" t="s">
        <v>1485</v>
      </c>
      <c r="K1770" t="s">
        <v>1485</v>
      </c>
      <c r="M1770" t="str" cm="1">
        <f t="array" ref="M1770">LOOKUP(2,1/(C1770:L1770&lt;&gt;""),C1770:L1770)</f>
        <v>wild caught reproducers</v>
      </c>
      <c r="N1770" t="s">
        <v>1485</v>
      </c>
      <c r="O1770" t="s">
        <v>23690</v>
      </c>
      <c r="P1770" t="s">
        <v>1485</v>
      </c>
      <c r="Q1770" t="s">
        <v>1485</v>
      </c>
      <c r="R1770" t="s">
        <v>23691</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23692</v>
      </c>
      <c r="C1771" t="s">
        <v>23632</v>
      </c>
      <c r="D1771" t="s">
        <v>23634</v>
      </c>
      <c r="E1771" t="s">
        <v>23638</v>
      </c>
      <c r="F1771" t="s">
        <v>23693</v>
      </c>
      <c r="G1771" t="s">
        <v>1485</v>
      </c>
      <c r="H1771" t="s">
        <v>1485</v>
      </c>
      <c r="I1771" t="s">
        <v>1485</v>
      </c>
      <c r="J1771" t="s">
        <v>1485</v>
      </c>
      <c r="K1771" t="s">
        <v>1485</v>
      </c>
      <c r="M1771" t="str" cm="1">
        <f t="array" ref="M1771">LOOKUP(2,1/(C1771:L1771&lt;&gt;""),C1771:L1771)</f>
        <v>rearing stage</v>
      </c>
      <c r="N1771" t="s">
        <v>1485</v>
      </c>
      <c r="O1771" t="s">
        <v>23694</v>
      </c>
      <c r="P1771" t="s">
        <v>1485</v>
      </c>
      <c r="Q1771" t="s">
        <v>1485</v>
      </c>
      <c r="R1771" t="s">
        <v>23695</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23696</v>
      </c>
      <c r="C1772" t="s">
        <v>23632</v>
      </c>
      <c r="D1772" t="s">
        <v>23634</v>
      </c>
      <c r="E1772" t="s">
        <v>23638</v>
      </c>
      <c r="F1772" t="s">
        <v>23693</v>
      </c>
      <c r="G1772" t="s">
        <v>23697</v>
      </c>
      <c r="H1772" t="s">
        <v>1485</v>
      </c>
      <c r="I1772" t="s">
        <v>1485</v>
      </c>
      <c r="J1772" t="s">
        <v>1485</v>
      </c>
      <c r="K1772" t="s">
        <v>1485</v>
      </c>
      <c r="M1772" t="str" cm="1">
        <f t="array" ref="M1772">LOOKUP(2,1/(C1772:L1772&lt;&gt;""),C1772:L1772)</f>
        <v>broodstock</v>
      </c>
      <c r="N1772" t="s">
        <v>23698</v>
      </c>
      <c r="O1772" t="s">
        <v>23699</v>
      </c>
      <c r="P1772" t="s">
        <v>1485</v>
      </c>
      <c r="Q1772" t="s">
        <v>1485</v>
      </c>
      <c r="R1772" t="s">
        <v>23700</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23701</v>
      </c>
      <c r="C1773" t="s">
        <v>23632</v>
      </c>
      <c r="D1773" t="s">
        <v>23634</v>
      </c>
      <c r="E1773" t="s">
        <v>23638</v>
      </c>
      <c r="F1773" t="s">
        <v>23693</v>
      </c>
      <c r="G1773" t="s">
        <v>23702</v>
      </c>
      <c r="H1773" t="s">
        <v>1485</v>
      </c>
      <c r="I1773" t="s">
        <v>1485</v>
      </c>
      <c r="J1773" t="s">
        <v>1485</v>
      </c>
      <c r="K1773" t="s">
        <v>1485</v>
      </c>
      <c r="M1773" t="str" cm="1">
        <f t="array" ref="M1773">LOOKUP(2,1/(C1773:L1773&lt;&gt;""),C1773:L1773)</f>
        <v>growing</v>
      </c>
      <c r="N1773" t="s">
        <v>23703</v>
      </c>
      <c r="O1773" t="s">
        <v>23704</v>
      </c>
      <c r="P1773" t="s">
        <v>1485</v>
      </c>
      <c r="Q1773" t="s">
        <v>1485</v>
      </c>
      <c r="R1773" t="s">
        <v>23705</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23706</v>
      </c>
      <c r="C1774" t="s">
        <v>23632</v>
      </c>
      <c r="D1774" t="s">
        <v>23634</v>
      </c>
      <c r="E1774" t="s">
        <v>23638</v>
      </c>
      <c r="F1774" t="s">
        <v>23693</v>
      </c>
      <c r="G1774" t="s">
        <v>23702</v>
      </c>
      <c r="H1774" t="s">
        <v>23707</v>
      </c>
      <c r="I1774" t="s">
        <v>1485</v>
      </c>
      <c r="J1774" t="s">
        <v>1485</v>
      </c>
      <c r="K1774" t="s">
        <v>1485</v>
      </c>
      <c r="M1774" t="str" cm="1">
        <f t="array" ref="M1774">LOOKUP(2,1/(C1774:L1774&lt;&gt;""),C1774:L1774)</f>
        <v>grower-finisher</v>
      </c>
      <c r="N1774" t="s">
        <v>23708</v>
      </c>
      <c r="O1774" t="s">
        <v>23709</v>
      </c>
      <c r="P1774" t="s">
        <v>1485</v>
      </c>
      <c r="Q1774" t="s">
        <v>1485</v>
      </c>
      <c r="R1774" t="s">
        <v>23710</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23711</v>
      </c>
      <c r="C1775" t="s">
        <v>23632</v>
      </c>
      <c r="D1775" t="s">
        <v>23634</v>
      </c>
      <c r="E1775" t="s">
        <v>23638</v>
      </c>
      <c r="F1775" t="s">
        <v>23693</v>
      </c>
      <c r="G1775" t="s">
        <v>23712</v>
      </c>
      <c r="H1775" t="s">
        <v>1485</v>
      </c>
      <c r="I1775" t="s">
        <v>1485</v>
      </c>
      <c r="J1775" t="s">
        <v>1485</v>
      </c>
      <c r="K1775" t="s">
        <v>1485</v>
      </c>
      <c r="M1775" t="str" cm="1">
        <f t="array" ref="M1775">LOOKUP(2,1/(C1775:L1775&lt;&gt;""),C1775:L1775)</f>
        <v>juvenile</v>
      </c>
      <c r="N1775" t="s">
        <v>23713</v>
      </c>
      <c r="O1775" t="s">
        <v>23714</v>
      </c>
      <c r="P1775" t="s">
        <v>1485</v>
      </c>
      <c r="Q1775" t="s">
        <v>1485</v>
      </c>
      <c r="R1775" t="s">
        <v>23715</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23716</v>
      </c>
      <c r="C1776" t="s">
        <v>23632</v>
      </c>
      <c r="D1776" t="s">
        <v>23634</v>
      </c>
      <c r="E1776" t="s">
        <v>23638</v>
      </c>
      <c r="F1776" t="s">
        <v>23693</v>
      </c>
      <c r="G1776" t="s">
        <v>23712</v>
      </c>
      <c r="H1776" t="s">
        <v>23717</v>
      </c>
      <c r="I1776" t="s">
        <v>1485</v>
      </c>
      <c r="J1776" t="s">
        <v>1485</v>
      </c>
      <c r="K1776" t="s">
        <v>1485</v>
      </c>
      <c r="M1776" t="str" cm="1">
        <f t="array" ref="M1776">LOOKUP(2,1/(C1776:L1776&lt;&gt;""),C1776:L1776)</f>
        <v>domesticated juvenile</v>
      </c>
      <c r="N1776" t="s">
        <v>23718</v>
      </c>
      <c r="O1776" t="s">
        <v>23719</v>
      </c>
      <c r="P1776" t="s">
        <v>1485</v>
      </c>
      <c r="Q1776" t="s">
        <v>1485</v>
      </c>
      <c r="R1776" t="s">
        <v>23720</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23721</v>
      </c>
      <c r="C1777" t="s">
        <v>23632</v>
      </c>
      <c r="D1777" t="s">
        <v>23634</v>
      </c>
      <c r="E1777" t="s">
        <v>23638</v>
      </c>
      <c r="F1777" t="s">
        <v>23693</v>
      </c>
      <c r="G1777" t="s">
        <v>23712</v>
      </c>
      <c r="H1777" t="s">
        <v>23722</v>
      </c>
      <c r="I1777" t="s">
        <v>1485</v>
      </c>
      <c r="J1777" t="s">
        <v>1485</v>
      </c>
      <c r="K1777" t="s">
        <v>1485</v>
      </c>
      <c r="M1777" t="str" cm="1">
        <f t="array" ref="M1777">LOOKUP(2,1/(C1777:L1777&lt;&gt;""),C1777:L1777)</f>
        <v>wild caught juvenile</v>
      </c>
      <c r="N1777" t="s">
        <v>23723</v>
      </c>
      <c r="O1777" t="s">
        <v>23724</v>
      </c>
      <c r="P1777" t="s">
        <v>1485</v>
      </c>
      <c r="Q1777" t="s">
        <v>1485</v>
      </c>
      <c r="R1777" t="s">
        <v>23725</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23726</v>
      </c>
      <c r="C1778" t="s">
        <v>23632</v>
      </c>
      <c r="D1778" t="s">
        <v>23634</v>
      </c>
      <c r="E1778" t="s">
        <v>23638</v>
      </c>
      <c r="F1778" t="s">
        <v>23693</v>
      </c>
      <c r="G1778" t="s">
        <v>23727</v>
      </c>
      <c r="H1778" t="s">
        <v>1485</v>
      </c>
      <c r="I1778" t="s">
        <v>1485</v>
      </c>
      <c r="J1778" t="s">
        <v>1485</v>
      </c>
      <c r="K1778" t="s">
        <v>1485</v>
      </c>
      <c r="M1778" t="str" cm="1">
        <f t="array" ref="M1778">LOOKUP(2,1/(C1778:L1778&lt;&gt;""),C1778:L1778)</f>
        <v>newborn</v>
      </c>
      <c r="N1778" t="s">
        <v>23728</v>
      </c>
      <c r="O1778" t="s">
        <v>23729</v>
      </c>
      <c r="P1778" t="s">
        <v>1485</v>
      </c>
      <c r="Q1778" t="s">
        <v>1485</v>
      </c>
      <c r="R1778" t="s">
        <v>23730</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23731</v>
      </c>
      <c r="C1779" t="s">
        <v>23632</v>
      </c>
      <c r="D1779" t="s">
        <v>23634</v>
      </c>
      <c r="E1779" t="s">
        <v>23638</v>
      </c>
      <c r="F1779" t="s">
        <v>23693</v>
      </c>
      <c r="G1779" t="s">
        <v>23732</v>
      </c>
      <c r="H1779" t="s">
        <v>1485</v>
      </c>
      <c r="I1779" t="s">
        <v>1485</v>
      </c>
      <c r="J1779" t="s">
        <v>1485</v>
      </c>
      <c r="K1779" t="s">
        <v>1485</v>
      </c>
      <c r="M1779" t="str" cm="1">
        <f t="array" ref="M1779">LOOKUP(2,1/(C1779:L1779&lt;&gt;""),C1779:L1779)</f>
        <v>pre-growout</v>
      </c>
      <c r="N1779" t="s">
        <v>23733</v>
      </c>
      <c r="O1779" t="s">
        <v>23734</v>
      </c>
      <c r="P1779" t="s">
        <v>1485</v>
      </c>
      <c r="Q1779" t="s">
        <v>1485</v>
      </c>
      <c r="R1779" t="s">
        <v>23735</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23736</v>
      </c>
      <c r="C1780" t="s">
        <v>23632</v>
      </c>
      <c r="D1780" t="s">
        <v>23634</v>
      </c>
      <c r="E1780" t="s">
        <v>23636</v>
      </c>
      <c r="F1780" t="s">
        <v>23693</v>
      </c>
      <c r="G1780" t="s">
        <v>1485</v>
      </c>
      <c r="H1780" t="s">
        <v>1485</v>
      </c>
      <c r="I1780" t="s">
        <v>1485</v>
      </c>
      <c r="J1780" t="s">
        <v>1485</v>
      </c>
      <c r="K1780" t="s">
        <v>1485</v>
      </c>
      <c r="M1780" t="str" cm="1">
        <f t="array" ref="M1780">LOOKUP(2,1/(C1780:L1780&lt;&gt;""),C1780:L1780)</f>
        <v>rearing stage</v>
      </c>
      <c r="N1780" t="s">
        <v>1485</v>
      </c>
      <c r="O1780" t="s">
        <v>1485</v>
      </c>
      <c r="P1780" t="s">
        <v>1485</v>
      </c>
      <c r="Q1780" t="s">
        <v>1485</v>
      </c>
      <c r="R1780" t="s">
        <v>1485</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23737</v>
      </c>
      <c r="C1781" t="s">
        <v>23632</v>
      </c>
      <c r="D1781" t="s">
        <v>23634</v>
      </c>
      <c r="E1781" t="s">
        <v>23636</v>
      </c>
      <c r="F1781" t="s">
        <v>23693</v>
      </c>
      <c r="G1781" t="s">
        <v>23738</v>
      </c>
      <c r="H1781" t="s">
        <v>1485</v>
      </c>
      <c r="I1781" t="s">
        <v>1485</v>
      </c>
      <c r="J1781" t="s">
        <v>1485</v>
      </c>
      <c r="K1781" t="s">
        <v>1485</v>
      </c>
      <c r="M1781" t="str" cm="1">
        <f t="array" ref="M1781">LOOKUP(2,1/(C1781:L1781&lt;&gt;""),C1781:L1781)</f>
        <v>gestating</v>
      </c>
      <c r="N1781" t="s">
        <v>23739</v>
      </c>
      <c r="O1781" t="s">
        <v>23740</v>
      </c>
      <c r="P1781" t="s">
        <v>1485</v>
      </c>
      <c r="Q1781" t="s">
        <v>1485</v>
      </c>
      <c r="R1781" t="s">
        <v>23741</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23742</v>
      </c>
      <c r="C1782" t="s">
        <v>23632</v>
      </c>
      <c r="D1782" t="s">
        <v>23634</v>
      </c>
      <c r="E1782" t="s">
        <v>23636</v>
      </c>
      <c r="F1782" t="s">
        <v>23693</v>
      </c>
      <c r="G1782" t="s">
        <v>23702</v>
      </c>
      <c r="H1782" t="s">
        <v>1485</v>
      </c>
      <c r="I1782" t="s">
        <v>1485</v>
      </c>
      <c r="J1782" t="s">
        <v>1485</v>
      </c>
      <c r="K1782" t="s">
        <v>1485</v>
      </c>
      <c r="M1782" t="str" cm="1">
        <f t="array" ref="M1782">LOOKUP(2,1/(C1782:L1782&lt;&gt;""),C1782:L1782)</f>
        <v>growing</v>
      </c>
      <c r="N1782" t="s">
        <v>23703</v>
      </c>
      <c r="O1782" t="s">
        <v>23743</v>
      </c>
      <c r="P1782" t="s">
        <v>1485</v>
      </c>
      <c r="Q1782" t="s">
        <v>1485</v>
      </c>
      <c r="R1782" t="s">
        <v>23705</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23744</v>
      </c>
      <c r="C1783" t="s">
        <v>23632</v>
      </c>
      <c r="D1783" t="s">
        <v>23634</v>
      </c>
      <c r="E1783" t="s">
        <v>23636</v>
      </c>
      <c r="F1783" t="s">
        <v>23693</v>
      </c>
      <c r="G1783" t="s">
        <v>23702</v>
      </c>
      <c r="H1783" t="s">
        <v>23707</v>
      </c>
      <c r="I1783" t="s">
        <v>1485</v>
      </c>
      <c r="J1783" t="s">
        <v>1485</v>
      </c>
      <c r="K1783" t="s">
        <v>1485</v>
      </c>
      <c r="M1783" t="str" cm="1">
        <f t="array" ref="M1783">LOOKUP(2,1/(C1783:L1783&lt;&gt;""),C1783:L1783)</f>
        <v>grower-finisher</v>
      </c>
      <c r="N1783" t="s">
        <v>23708</v>
      </c>
      <c r="O1783" t="s">
        <v>23745</v>
      </c>
      <c r="P1783" t="s">
        <v>1485</v>
      </c>
      <c r="Q1783" t="s">
        <v>1485</v>
      </c>
      <c r="R1783" t="s">
        <v>23710</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23746</v>
      </c>
      <c r="C1784" t="s">
        <v>23632</v>
      </c>
      <c r="D1784" t="s">
        <v>23634</v>
      </c>
      <c r="E1784" t="s">
        <v>23636</v>
      </c>
      <c r="F1784" t="s">
        <v>23693</v>
      </c>
      <c r="G1784" t="s">
        <v>23712</v>
      </c>
      <c r="H1784" t="s">
        <v>1485</v>
      </c>
      <c r="I1784" t="s">
        <v>1485</v>
      </c>
      <c r="J1784" t="s">
        <v>1485</v>
      </c>
      <c r="K1784" t="s">
        <v>1485</v>
      </c>
      <c r="M1784" t="str" cm="1">
        <f t="array" ref="M1784">LOOKUP(2,1/(C1784:L1784&lt;&gt;""),C1784:L1784)</f>
        <v>juvenile</v>
      </c>
      <c r="N1784" t="s">
        <v>23713</v>
      </c>
      <c r="O1784" t="s">
        <v>23747</v>
      </c>
      <c r="P1784" t="s">
        <v>1485</v>
      </c>
      <c r="Q1784" t="s">
        <v>1485</v>
      </c>
      <c r="R1784" t="s">
        <v>23715</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23748</v>
      </c>
      <c r="C1785" t="s">
        <v>23632</v>
      </c>
      <c r="D1785" t="s">
        <v>23634</v>
      </c>
      <c r="E1785" t="s">
        <v>23636</v>
      </c>
      <c r="F1785" t="s">
        <v>23693</v>
      </c>
      <c r="G1785" t="s">
        <v>23712</v>
      </c>
      <c r="H1785" t="s">
        <v>23717</v>
      </c>
      <c r="I1785" t="s">
        <v>1485</v>
      </c>
      <c r="J1785" t="s">
        <v>1485</v>
      </c>
      <c r="K1785" t="s">
        <v>1485</v>
      </c>
      <c r="M1785" t="str" cm="1">
        <f t="array" ref="M1785">LOOKUP(2,1/(C1785:L1785&lt;&gt;""),C1785:L1785)</f>
        <v>domesticated juvenile</v>
      </c>
      <c r="N1785" t="s">
        <v>23718</v>
      </c>
      <c r="O1785" t="s">
        <v>23749</v>
      </c>
      <c r="P1785" t="s">
        <v>1485</v>
      </c>
      <c r="Q1785" t="s">
        <v>1485</v>
      </c>
      <c r="R1785" t="s">
        <v>23720</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23750</v>
      </c>
      <c r="C1786" t="s">
        <v>23632</v>
      </c>
      <c r="D1786" t="s">
        <v>23634</v>
      </c>
      <c r="E1786" t="s">
        <v>23636</v>
      </c>
      <c r="F1786" t="s">
        <v>23693</v>
      </c>
      <c r="G1786" t="s">
        <v>23712</v>
      </c>
      <c r="H1786" t="s">
        <v>23722</v>
      </c>
      <c r="I1786" t="s">
        <v>1485</v>
      </c>
      <c r="J1786" t="s">
        <v>1485</v>
      </c>
      <c r="K1786" t="s">
        <v>1485</v>
      </c>
      <c r="M1786" t="str" cm="1">
        <f t="array" ref="M1786">LOOKUP(2,1/(C1786:L1786&lt;&gt;""),C1786:L1786)</f>
        <v>wild caught juvenile</v>
      </c>
      <c r="N1786" t="s">
        <v>23751</v>
      </c>
      <c r="O1786" t="s">
        <v>23752</v>
      </c>
      <c r="P1786" t="s">
        <v>1485</v>
      </c>
      <c r="Q1786" t="s">
        <v>1485</v>
      </c>
      <c r="R1786" t="s">
        <v>23725</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23753</v>
      </c>
      <c r="C1787" t="s">
        <v>23632</v>
      </c>
      <c r="D1787" t="s">
        <v>23634</v>
      </c>
      <c r="E1787" t="s">
        <v>23636</v>
      </c>
      <c r="F1787" t="s">
        <v>23693</v>
      </c>
      <c r="G1787" t="s">
        <v>23754</v>
      </c>
      <c r="H1787" t="s">
        <v>1485</v>
      </c>
      <c r="I1787" t="s">
        <v>1485</v>
      </c>
      <c r="J1787" t="s">
        <v>1485</v>
      </c>
      <c r="K1787" t="s">
        <v>1485</v>
      </c>
      <c r="M1787" t="str" cm="1">
        <f t="array" ref="M1787">LOOKUP(2,1/(C1787:L1787&lt;&gt;""),C1787:L1787)</f>
        <v>lactating</v>
      </c>
      <c r="N1787" t="s">
        <v>1485</v>
      </c>
      <c r="O1787" t="s">
        <v>23755</v>
      </c>
      <c r="P1787" t="s">
        <v>1485</v>
      </c>
      <c r="Q1787" t="s">
        <v>1485</v>
      </c>
      <c r="R1787" t="s">
        <v>23756</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23757</v>
      </c>
      <c r="C1788" t="s">
        <v>23632</v>
      </c>
      <c r="D1788" t="s">
        <v>23634</v>
      </c>
      <c r="E1788" t="s">
        <v>23636</v>
      </c>
      <c r="F1788" t="s">
        <v>23693</v>
      </c>
      <c r="G1788" t="s">
        <v>23758</v>
      </c>
      <c r="H1788" t="s">
        <v>1485</v>
      </c>
      <c r="I1788" t="s">
        <v>1485</v>
      </c>
      <c r="J1788" t="s">
        <v>1485</v>
      </c>
      <c r="K1788" t="s">
        <v>1485</v>
      </c>
      <c r="M1788" t="str" cm="1">
        <f t="array" ref="M1788">LOOKUP(2,1/(C1788:L1788&lt;&gt;""),C1788:L1788)</f>
        <v>laying hens</v>
      </c>
      <c r="N1788" t="s">
        <v>1485</v>
      </c>
      <c r="O1788" t="s">
        <v>23759</v>
      </c>
      <c r="P1788" t="s">
        <v>1485</v>
      </c>
      <c r="Q1788" t="s">
        <v>1485</v>
      </c>
      <c r="R1788" t="s">
        <v>23760</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23761</v>
      </c>
      <c r="C1789" t="s">
        <v>23632</v>
      </c>
      <c r="D1789" t="s">
        <v>23634</v>
      </c>
      <c r="E1789" t="s">
        <v>23636</v>
      </c>
      <c r="F1789" t="s">
        <v>23693</v>
      </c>
      <c r="G1789" t="s">
        <v>23727</v>
      </c>
      <c r="H1789" t="s">
        <v>1485</v>
      </c>
      <c r="I1789" t="s">
        <v>1485</v>
      </c>
      <c r="J1789" t="s">
        <v>1485</v>
      </c>
      <c r="K1789" t="s">
        <v>1485</v>
      </c>
      <c r="M1789" t="str" cm="1">
        <f t="array" ref="M1789">LOOKUP(2,1/(C1789:L1789&lt;&gt;""),C1789:L1789)</f>
        <v>newborn</v>
      </c>
      <c r="N1789" t="s">
        <v>23762</v>
      </c>
      <c r="O1789" t="s">
        <v>23763</v>
      </c>
      <c r="P1789" t="s">
        <v>1485</v>
      </c>
      <c r="Q1789" t="s">
        <v>1485</v>
      </c>
      <c r="R1789" t="s">
        <v>23730</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23764</v>
      </c>
      <c r="C1790" t="s">
        <v>23632</v>
      </c>
      <c r="D1790" t="s">
        <v>23634</v>
      </c>
      <c r="E1790" t="s">
        <v>23636</v>
      </c>
      <c r="F1790" t="s">
        <v>23693</v>
      </c>
      <c r="G1790" t="s">
        <v>23732</v>
      </c>
      <c r="H1790" t="s">
        <v>1485</v>
      </c>
      <c r="I1790" t="s">
        <v>1485</v>
      </c>
      <c r="J1790" t="s">
        <v>1485</v>
      </c>
      <c r="K1790" t="s">
        <v>1485</v>
      </c>
      <c r="M1790" t="str" cm="1">
        <f t="array" ref="M1790">LOOKUP(2,1/(C1790:L1790&lt;&gt;""),C1790:L1790)</f>
        <v>pre-growout</v>
      </c>
      <c r="N1790" t="s">
        <v>23733</v>
      </c>
      <c r="O1790" t="s">
        <v>23765</v>
      </c>
      <c r="P1790" t="s">
        <v>1485</v>
      </c>
      <c r="Q1790" t="s">
        <v>1485</v>
      </c>
      <c r="R1790" t="s">
        <v>23735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23766</v>
      </c>
      <c r="C1791" t="s">
        <v>23632</v>
      </c>
      <c r="D1791" t="s">
        <v>23634</v>
      </c>
      <c r="E1791" t="s">
        <v>23638</v>
      </c>
      <c r="F1791" t="s">
        <v>23767</v>
      </c>
      <c r="G1791" t="s">
        <v>1485</v>
      </c>
      <c r="H1791" t="s">
        <v>1485</v>
      </c>
      <c r="I1791" t="s">
        <v>1485</v>
      </c>
      <c r="J1791" t="s">
        <v>1485</v>
      </c>
      <c r="K1791" t="s">
        <v>1485</v>
      </c>
      <c r="M1791" t="str" cm="1">
        <f t="array" ref="M1791">LOOKUP(2,1/(C1791:L1791&lt;&gt;""),C1791:L1791)</f>
        <v>living environment</v>
      </c>
      <c r="N1791" t="s">
        <v>1485</v>
      </c>
      <c r="O1791" t="s">
        <v>1485</v>
      </c>
      <c r="P1791" t="s">
        <v>1485</v>
      </c>
      <c r="Q1791" t="s">
        <v>1485</v>
      </c>
      <c r="R1791" t="s">
        <v>1485</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23768</v>
      </c>
      <c r="C1792" t="s">
        <v>23632</v>
      </c>
      <c r="D1792" t="s">
        <v>23634</v>
      </c>
      <c r="E1792" t="s">
        <v>23638</v>
      </c>
      <c r="F1792" t="s">
        <v>23767</v>
      </c>
      <c r="G1792" t="s">
        <v>23769</v>
      </c>
      <c r="H1792" t="s">
        <v>1485</v>
      </c>
      <c r="I1792" t="s">
        <v>1485</v>
      </c>
      <c r="J1792" t="s">
        <v>1485</v>
      </c>
      <c r="K1792" t="s">
        <v>1485</v>
      </c>
      <c r="M1792" t="str" cm="1">
        <f t="array" ref="M1792">LOOKUP(2,1/(C1792:L1792&lt;&gt;""),C1792:L1792)</f>
        <v>closed water</v>
      </c>
      <c r="N1792" t="s">
        <v>1485</v>
      </c>
      <c r="O1792" t="s">
        <v>23770</v>
      </c>
      <c r="P1792" t="s">
        <v>1485</v>
      </c>
      <c r="Q1792" t="s">
        <v>1485</v>
      </c>
      <c r="R1792" t="s">
        <v>23771</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23772</v>
      </c>
      <c r="C1793" t="s">
        <v>23632</v>
      </c>
      <c r="D1793" t="s">
        <v>23634</v>
      </c>
      <c r="E1793" t="s">
        <v>23638</v>
      </c>
      <c r="F1793" t="s">
        <v>23767</v>
      </c>
      <c r="G1793" t="s">
        <v>23769</v>
      </c>
      <c r="H1793" t="s">
        <v>23773</v>
      </c>
      <c r="I1793" t="s">
        <v>1485</v>
      </c>
      <c r="J1793" t="s">
        <v>1485</v>
      </c>
      <c r="K1793" t="s">
        <v>1485</v>
      </c>
      <c r="M1793" t="str" cm="1">
        <f t="array" ref="M1793">LOOKUP(2,1/(C1793:L1793&lt;&gt;""),C1793:L1793)</f>
        <v>tank</v>
      </c>
      <c r="N1793" t="s">
        <v>23774</v>
      </c>
      <c r="O1793" t="s">
        <v>23775</v>
      </c>
      <c r="P1793" t="s">
        <v>1485</v>
      </c>
      <c r="Q1793" t="s">
        <v>1485</v>
      </c>
      <c r="R1793" t="s">
        <v>23776</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23777</v>
      </c>
      <c r="C1794" t="s">
        <v>23632</v>
      </c>
      <c r="D1794" t="s">
        <v>23634</v>
      </c>
      <c r="E1794" t="s">
        <v>23638</v>
      </c>
      <c r="F1794" t="s">
        <v>23767</v>
      </c>
      <c r="G1794" t="s">
        <v>23769</v>
      </c>
      <c r="H1794" t="s">
        <v>23778</v>
      </c>
      <c r="I1794" t="s">
        <v>1485</v>
      </c>
      <c r="J1794" t="s">
        <v>1485</v>
      </c>
      <c r="K1794" t="s">
        <v>1485</v>
      </c>
      <c r="M1794" t="str" cm="1">
        <f t="array" ref="M1794">LOOKUP(2,1/(C1794:L1794&lt;&gt;""),C1794:L1794)</f>
        <v>pond</v>
      </c>
      <c r="N1794" t="s">
        <v>23779</v>
      </c>
      <c r="O1794" t="s">
        <v>23780</v>
      </c>
      <c r="P1794" t="s">
        <v>1485</v>
      </c>
      <c r="Q1794" t="s">
        <v>1485</v>
      </c>
      <c r="R1794" t="s">
        <v>23781</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23782</v>
      </c>
      <c r="C1795" t="s">
        <v>23632</v>
      </c>
      <c r="D1795" t="s">
        <v>23634</v>
      </c>
      <c r="E1795" t="s">
        <v>23638</v>
      </c>
      <c r="F1795" t="s">
        <v>23767</v>
      </c>
      <c r="G1795" t="s">
        <v>23783</v>
      </c>
      <c r="H1795" t="s">
        <v>1485</v>
      </c>
      <c r="I1795" t="s">
        <v>1485</v>
      </c>
      <c r="J1795" t="s">
        <v>1485</v>
      </c>
      <c r="K1795" t="s">
        <v>1485</v>
      </c>
      <c r="M1795" t="str" cm="1">
        <f t="array" ref="M1795">LOOKUP(2,1/(C1795:L1795&lt;&gt;""),C1795:L1795)</f>
        <v>open water</v>
      </c>
      <c r="N1795" t="s">
        <v>1485</v>
      </c>
      <c r="O1795" t="s">
        <v>23784</v>
      </c>
      <c r="P1795" t="s">
        <v>1485</v>
      </c>
      <c r="Q1795" t="s">
        <v>1485</v>
      </c>
      <c r="R1795" t="s">
        <v>23785</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23786</v>
      </c>
      <c r="C1796" t="s">
        <v>23632</v>
      </c>
      <c r="D1796" t="s">
        <v>23634</v>
      </c>
      <c r="E1796" t="s">
        <v>23638</v>
      </c>
      <c r="F1796" t="s">
        <v>23767</v>
      </c>
      <c r="G1796" t="s">
        <v>23783</v>
      </c>
      <c r="H1796" t="s">
        <v>23787</v>
      </c>
      <c r="I1796" t="s">
        <v>1485</v>
      </c>
      <c r="J1796" t="s">
        <v>1485</v>
      </c>
      <c r="K1796" t="s">
        <v>1485</v>
      </c>
      <c r="M1796" t="str" cm="1">
        <f t="array" ref="M1796">LOOKUP(2,1/(C1796:L1796&lt;&gt;""),C1796:L1796)</f>
        <v>cage</v>
      </c>
      <c r="N1796" t="s">
        <v>23788</v>
      </c>
      <c r="O1796" t="s">
        <v>23789</v>
      </c>
      <c r="P1796" t="s">
        <v>1485</v>
      </c>
      <c r="Q1796" t="s">
        <v>1485</v>
      </c>
      <c r="R1796" t="s">
        <v>23790</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23791</v>
      </c>
      <c r="C1797" t="s">
        <v>23632</v>
      </c>
      <c r="D1797" t="s">
        <v>23634</v>
      </c>
      <c r="E1797" t="s">
        <v>23638</v>
      </c>
      <c r="F1797" t="s">
        <v>23767</v>
      </c>
      <c r="G1797" t="s">
        <v>23783</v>
      </c>
      <c r="H1797" t="s">
        <v>23787</v>
      </c>
      <c r="I1797" t="s">
        <v>23792</v>
      </c>
      <c r="J1797" t="s">
        <v>1485</v>
      </c>
      <c r="K1797" t="s">
        <v>1485</v>
      </c>
      <c r="M1797" t="str" cm="1">
        <f t="array" ref="M1797">LOOKUP(2,1/(C1797:L1797&lt;&gt;""),C1797:L1797)</f>
        <v>floating cage</v>
      </c>
      <c r="N1797" t="s">
        <v>1485</v>
      </c>
      <c r="O1797" t="s">
        <v>23793</v>
      </c>
      <c r="P1797" t="s">
        <v>1485</v>
      </c>
      <c r="Q1797" t="s">
        <v>1485</v>
      </c>
      <c r="R1797" t="s">
        <v>23794</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23795</v>
      </c>
      <c r="C1798" t="s">
        <v>23632</v>
      </c>
      <c r="D1798" t="s">
        <v>23634</v>
      </c>
      <c r="E1798" t="s">
        <v>23638</v>
      </c>
      <c r="F1798" t="s">
        <v>23767</v>
      </c>
      <c r="G1798" t="s">
        <v>23783</v>
      </c>
      <c r="H1798" t="s">
        <v>23787</v>
      </c>
      <c r="I1798" t="s">
        <v>23796</v>
      </c>
      <c r="J1798" t="s">
        <v>1485</v>
      </c>
      <c r="K1798" t="s">
        <v>1485</v>
      </c>
      <c r="M1798" t="str" cm="1">
        <f t="array" ref="M1798">LOOKUP(2,1/(C1798:L1798&lt;&gt;""),C1798:L1798)</f>
        <v>submerged cage</v>
      </c>
      <c r="N1798" t="s">
        <v>1485</v>
      </c>
      <c r="O1798" t="s">
        <v>23797</v>
      </c>
      <c r="P1798" t="s">
        <v>1485</v>
      </c>
      <c r="Q1798" t="s">
        <v>1485</v>
      </c>
      <c r="R1798" t="s">
        <v>23798</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23799</v>
      </c>
      <c r="C1799" t="s">
        <v>23632</v>
      </c>
      <c r="D1799" t="s">
        <v>23634</v>
      </c>
      <c r="E1799" t="s">
        <v>23638</v>
      </c>
      <c r="F1799" t="s">
        <v>23800</v>
      </c>
      <c r="G1799" t="s">
        <v>1485</v>
      </c>
      <c r="H1799" t="s">
        <v>1485</v>
      </c>
      <c r="I1799" t="s">
        <v>1485</v>
      </c>
      <c r="J1799" t="s">
        <v>1485</v>
      </c>
      <c r="K1799" t="s">
        <v>1485</v>
      </c>
      <c r="M1799" t="str" cm="1">
        <f t="array" ref="M1799">LOOKUP(2,1/(C1799:L1799&lt;&gt;""),C1799:L1799)</f>
        <v>species associations</v>
      </c>
      <c r="N1799" t="s">
        <v>1485</v>
      </c>
      <c r="O1799" t="s">
        <v>1485</v>
      </c>
      <c r="P1799" t="s">
        <v>1485</v>
      </c>
      <c r="Q1799" t="s">
        <v>1485</v>
      </c>
      <c r="R1799" t="s">
        <v>1485</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B1800" t="s">
        <v>23801</v>
      </c>
      <c r="C1800" t="s">
        <v>23632</v>
      </c>
      <c r="D1800" t="s">
        <v>23634</v>
      </c>
      <c r="E1800" t="s">
        <v>23638</v>
      </c>
      <c r="F1800" t="s">
        <v>23800</v>
      </c>
      <c r="G1800" t="s">
        <v>3607</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23802</v>
      </c>
      <c r="C1801" t="s">
        <v>23632</v>
      </c>
      <c r="D1801" t="s">
        <v>23634</v>
      </c>
      <c r="E1801" t="s">
        <v>23638</v>
      </c>
      <c r="F1801" t="s">
        <v>23800</v>
      </c>
      <c r="G1801" t="s">
        <v>23803</v>
      </c>
      <c r="H1801" t="s">
        <v>1485</v>
      </c>
      <c r="I1801" t="s">
        <v>1485</v>
      </c>
      <c r="J1801" t="s">
        <v>1485</v>
      </c>
      <c r="K1801" t="s">
        <v>1485</v>
      </c>
      <c r="M1801" t="str" cm="1">
        <f t="array" ref="M1801">LOOKUP(2,1/(C1801:L1801&lt;&gt;""),C1801:L1801)</f>
        <v>mono-species</v>
      </c>
      <c r="N1801" t="s">
        <v>23804</v>
      </c>
      <c r="O1801" t="s">
        <v>23805</v>
      </c>
      <c r="P1801" t="s">
        <v>1485</v>
      </c>
      <c r="Q1801" t="s">
        <v>1485</v>
      </c>
      <c r="R1801" t="s">
        <v>23806</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23807</v>
      </c>
      <c r="C1802" t="s">
        <v>23632</v>
      </c>
      <c r="D1802" t="s">
        <v>23634</v>
      </c>
      <c r="E1802" t="s">
        <v>23638</v>
      </c>
      <c r="F1802" t="s">
        <v>23800</v>
      </c>
      <c r="G1802" t="s">
        <v>23803</v>
      </c>
      <c r="H1802" t="s">
        <v>23808</v>
      </c>
      <c r="I1802" t="s">
        <v>1485</v>
      </c>
      <c r="J1802" t="s">
        <v>1485</v>
      </c>
      <c r="K1802" t="s">
        <v>1485</v>
      </c>
      <c r="M1802" t="str" cm="1">
        <f t="array" ref="M1802">LOOKUP(2,1/(C1802:L1802&lt;&gt;""),C1802:L1802)</f>
        <v>group-housing</v>
      </c>
      <c r="N1802" t="s">
        <v>1485</v>
      </c>
      <c r="O1802" t="s">
        <v>23809</v>
      </c>
      <c r="P1802" t="s">
        <v>1485</v>
      </c>
      <c r="Q1802" t="s">
        <v>1485</v>
      </c>
      <c r="R1802" t="s">
        <v>23810</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23811</v>
      </c>
      <c r="C1803" t="s">
        <v>23632</v>
      </c>
      <c r="D1803" t="s">
        <v>23634</v>
      </c>
      <c r="E1803" t="s">
        <v>23638</v>
      </c>
      <c r="F1803" t="s">
        <v>23800</v>
      </c>
      <c r="G1803" t="s">
        <v>23803</v>
      </c>
      <c r="H1803" t="s">
        <v>23812</v>
      </c>
      <c r="I1803" t="s">
        <v>1485</v>
      </c>
      <c r="J1803" t="s">
        <v>1485</v>
      </c>
      <c r="K1803" t="s">
        <v>1485</v>
      </c>
      <c r="M1803" t="str" cm="1">
        <f t="array" ref="M1803">LOOKUP(2,1/(C1803:L1803&lt;&gt;""),C1803:L1803)</f>
        <v>individual housing</v>
      </c>
      <c r="N1803" t="s">
        <v>1485</v>
      </c>
      <c r="O1803" t="s">
        <v>23813</v>
      </c>
      <c r="P1803" t="s">
        <v>1485</v>
      </c>
      <c r="Q1803" t="s">
        <v>1485</v>
      </c>
      <c r="R1803" t="s">
        <v>23814</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23815</v>
      </c>
      <c r="C1804" t="s">
        <v>23632</v>
      </c>
      <c r="D1804" t="s">
        <v>23634</v>
      </c>
      <c r="E1804" t="s">
        <v>23638</v>
      </c>
      <c r="F1804" t="s">
        <v>23800</v>
      </c>
      <c r="G1804" t="s">
        <v>23816</v>
      </c>
      <c r="H1804" t="s">
        <v>1485</v>
      </c>
      <c r="I1804" t="s">
        <v>1485</v>
      </c>
      <c r="J1804" t="s">
        <v>1485</v>
      </c>
      <c r="K1804" t="s">
        <v>1485</v>
      </c>
      <c r="M1804" t="str" cm="1">
        <f t="array" ref="M1804">LOOKUP(2,1/(C1804:L1804&lt;&gt;""),C1804:L1804)</f>
        <v>multi-species</v>
      </c>
      <c r="N1804" t="s">
        <v>23817</v>
      </c>
      <c r="O1804" t="s">
        <v>23818</v>
      </c>
      <c r="P1804" t="s">
        <v>1485</v>
      </c>
      <c r="Q1804" t="s">
        <v>1485</v>
      </c>
      <c r="R1804" t="s">
        <v>23819</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23820</v>
      </c>
      <c r="C1805" t="s">
        <v>23632</v>
      </c>
      <c r="D1805" t="s">
        <v>23634</v>
      </c>
      <c r="E1805" t="s">
        <v>23638</v>
      </c>
      <c r="F1805" t="s">
        <v>23800</v>
      </c>
      <c r="G1805" t="s">
        <v>23816</v>
      </c>
      <c r="H1805" t="s">
        <v>23821</v>
      </c>
      <c r="I1805" t="s">
        <v>1485</v>
      </c>
      <c r="J1805" t="s">
        <v>1485</v>
      </c>
      <c r="K1805" t="s">
        <v>1485</v>
      </c>
      <c r="M1805" t="str" cm="1">
        <f t="array" ref="M1805">LOOKUP(2,1/(C1805:L1805&lt;&gt;""),C1805:L1805)</f>
        <v>integrated system</v>
      </c>
      <c r="N1805" t="s">
        <v>23822</v>
      </c>
      <c r="O1805" t="s">
        <v>23823</v>
      </c>
      <c r="P1805" t="s">
        <v>1485</v>
      </c>
      <c r="Q1805" t="s">
        <v>1485</v>
      </c>
      <c r="R1805" t="s">
        <v>23824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23825</v>
      </c>
      <c r="C1806" t="s">
        <v>23632</v>
      </c>
      <c r="D1806" t="s">
        <v>23634</v>
      </c>
      <c r="E1806" t="s">
        <v>23638</v>
      </c>
      <c r="F1806" t="s">
        <v>23800</v>
      </c>
      <c r="G1806" t="s">
        <v>23816</v>
      </c>
      <c r="H1806" t="s">
        <v>23821</v>
      </c>
      <c r="I1806" t="s">
        <v>23826</v>
      </c>
      <c r="J1806" t="s">
        <v>1485</v>
      </c>
      <c r="K1806" t="s">
        <v>1485</v>
      </c>
      <c r="M1806" t="str" cm="1">
        <f t="array" ref="M1806">LOOKUP(2,1/(C1806:L1806&lt;&gt;""),C1806:L1806)</f>
        <v>aquaponic system_x000D_</v>
      </c>
      <c r="N1806" t="s">
        <v>1485</v>
      </c>
      <c r="O1806" t="s">
        <v>23827</v>
      </c>
      <c r="P1806" t="s">
        <v>1485</v>
      </c>
      <c r="Q1806" t="s">
        <v>1485</v>
      </c>
      <c r="R1806" t="s">
        <v>23828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23829</v>
      </c>
      <c r="C1807" t="s">
        <v>23632</v>
      </c>
      <c r="D1807" t="s">
        <v>23634</v>
      </c>
      <c r="E1807" t="s">
        <v>23636</v>
      </c>
      <c r="F1807" t="s">
        <v>23767</v>
      </c>
      <c r="G1807" t="s">
        <v>1485</v>
      </c>
      <c r="H1807" t="s">
        <v>1485</v>
      </c>
      <c r="I1807" t="s">
        <v>1485</v>
      </c>
      <c r="J1807" t="s">
        <v>1485</v>
      </c>
      <c r="K1807" t="s">
        <v>1485</v>
      </c>
      <c r="M1807" t="str" cm="1">
        <f t="array" ref="M1807">LOOKUP(2,1/(C1807:L1807&lt;&gt;""),C1807:L1807)</f>
        <v>living environment</v>
      </c>
      <c r="N1807" t="s">
        <v>1485</v>
      </c>
      <c r="O1807" t="s">
        <v>1485</v>
      </c>
      <c r="P1807" t="s">
        <v>1485</v>
      </c>
      <c r="Q1807" t="s">
        <v>1485</v>
      </c>
      <c r="R1807" t="s">
        <v>1485</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B1808" t="s">
        <v>23830</v>
      </c>
      <c r="C1808" t="s">
        <v>23632</v>
      </c>
      <c r="D1808" t="s">
        <v>23634</v>
      </c>
      <c r="E1808" t="s">
        <v>23636</v>
      </c>
      <c r="F1808" t="s">
        <v>23767</v>
      </c>
      <c r="G1808" t="s">
        <v>23831</v>
      </c>
      <c r="M1808" t="str" cm="1">
        <f t="array" ref="M1808">LOOKUP(2,1/(C1808:L1808&lt;&gt;""),C1808:L1808)</f>
        <v>rearing or housing system</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B1809" t="s">
        <v>23832</v>
      </c>
      <c r="C1809" t="s">
        <v>23632</v>
      </c>
      <c r="D1809" t="s">
        <v>23634</v>
      </c>
      <c r="E1809" t="s">
        <v>23636</v>
      </c>
      <c r="F1809" t="s">
        <v>23767</v>
      </c>
      <c r="G1809" t="s">
        <v>23831</v>
      </c>
      <c r="H1809" t="s">
        <v>3607</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23833</v>
      </c>
      <c r="C1810" t="s">
        <v>23632</v>
      </c>
      <c r="D1810" t="s">
        <v>23634</v>
      </c>
      <c r="E1810" t="s">
        <v>23636</v>
      </c>
      <c r="F1810" t="s">
        <v>23767</v>
      </c>
      <c r="G1810" t="s">
        <v>23831</v>
      </c>
      <c r="H1810" t="s">
        <v>23834</v>
      </c>
      <c r="I1810" t="s">
        <v>1485</v>
      </c>
      <c r="J1810" t="s">
        <v>1485</v>
      </c>
      <c r="K1810" t="s">
        <v>1485</v>
      </c>
      <c r="M1810" t="str" cm="1">
        <f t="array" ref="M1810">LOOKUP(2,1/(C1810:L1810&lt;&gt;""),C1810:L1810)</f>
        <v>free-range system</v>
      </c>
      <c r="N1810" t="s">
        <v>23835</v>
      </c>
      <c r="O1810" t="s">
        <v>23836</v>
      </c>
      <c r="P1810" t="s">
        <v>1485</v>
      </c>
      <c r="Q1810" t="s">
        <v>1485</v>
      </c>
      <c r="R1810" t="s">
        <v>23837</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23838</v>
      </c>
      <c r="C1811" t="s">
        <v>23632</v>
      </c>
      <c r="D1811" t="s">
        <v>23634</v>
      </c>
      <c r="E1811" t="s">
        <v>23636</v>
      </c>
      <c r="F1811" t="s">
        <v>23767</v>
      </c>
      <c r="G1811" t="s">
        <v>23831</v>
      </c>
      <c r="H1811" t="s">
        <v>23839</v>
      </c>
      <c r="I1811" t="s">
        <v>1485</v>
      </c>
      <c r="J1811" t="s">
        <v>1485</v>
      </c>
      <c r="K1811" t="s">
        <v>1485</v>
      </c>
      <c r="M1811" t="str" cm="1">
        <f t="array" ref="M1811">LOOKUP(2,1/(C1811:L1811&lt;&gt;""),C1811:L1811)</f>
        <v>indoor rearing system</v>
      </c>
      <c r="N1811" t="s">
        <v>23840</v>
      </c>
      <c r="O1811" t="s">
        <v>23841</v>
      </c>
      <c r="P1811" t="s">
        <v>1485</v>
      </c>
      <c r="Q1811" t="s">
        <v>1485</v>
      </c>
      <c r="R1811" t="s">
        <v>23842</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23843</v>
      </c>
      <c r="C1812" t="s">
        <v>23632</v>
      </c>
      <c r="D1812" t="s">
        <v>23634</v>
      </c>
      <c r="E1812" t="s">
        <v>23636</v>
      </c>
      <c r="F1812" t="s">
        <v>23767</v>
      </c>
      <c r="G1812" t="s">
        <v>23831</v>
      </c>
      <c r="H1812" t="s">
        <v>23839</v>
      </c>
      <c r="I1812" t="s">
        <v>23844</v>
      </c>
      <c r="J1812" t="s">
        <v>1485</v>
      </c>
      <c r="K1812" t="s">
        <v>1485</v>
      </c>
      <c r="M1812" t="str" cm="1">
        <f t="array" ref="M1812">LOOKUP(2,1/(C1812:L1812&lt;&gt;""),C1812:L1812)</f>
        <v>battery cage system</v>
      </c>
      <c r="N1812" t="s">
        <v>23845</v>
      </c>
      <c r="O1812" t="s">
        <v>23846</v>
      </c>
      <c r="P1812" t="s">
        <v>1485</v>
      </c>
      <c r="Q1812" t="s">
        <v>1485</v>
      </c>
      <c r="R1812" t="s">
        <v>23847</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23848</v>
      </c>
      <c r="C1813" t="s">
        <v>23632</v>
      </c>
      <c r="D1813" t="s">
        <v>23634</v>
      </c>
      <c r="E1813" t="s">
        <v>23636</v>
      </c>
      <c r="F1813" t="s">
        <v>23767</v>
      </c>
      <c r="G1813" t="s">
        <v>23831</v>
      </c>
      <c r="H1813" t="s">
        <v>23839</v>
      </c>
      <c r="I1813" t="s">
        <v>23844</v>
      </c>
      <c r="J1813" t="s">
        <v>23849</v>
      </c>
      <c r="K1813" t="s">
        <v>1485</v>
      </c>
      <c r="M1813" t="str" cm="1">
        <f t="array" ref="M1813">LOOKUP(2,1/(C1813:L1813&lt;&gt;""),C1813:L1813)</f>
        <v>enriched cage system</v>
      </c>
      <c r="N1813" t="s">
        <v>1485</v>
      </c>
      <c r="O1813" t="s">
        <v>23850</v>
      </c>
      <c r="P1813" t="s">
        <v>1485</v>
      </c>
      <c r="Q1813" t="s">
        <v>1485</v>
      </c>
      <c r="R1813" t="s">
        <v>23851</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B1814" t="s">
        <v>23852</v>
      </c>
      <c r="C1814" t="s">
        <v>23632</v>
      </c>
      <c r="D1814" t="s">
        <v>23634</v>
      </c>
      <c r="E1814" t="s">
        <v>23636</v>
      </c>
      <c r="F1814" t="s">
        <v>23767</v>
      </c>
      <c r="G1814" t="s">
        <v>23831</v>
      </c>
      <c r="H1814" t="s">
        <v>23839</v>
      </c>
      <c r="I1814" t="s">
        <v>23853</v>
      </c>
      <c r="M1814" t="str" cm="1">
        <f t="array" ref="M1814">LOOKUP(2,1/(C1814:L1814&lt;&gt;""),C1814:L1814)</f>
        <v>crate system</v>
      </c>
      <c r="N1814" t="s">
        <v>23854</v>
      </c>
      <c r="O1814" t="s">
        <v>23855</v>
      </c>
      <c r="R1814" t="s">
        <v>23856</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B1815" t="s">
        <v>23857</v>
      </c>
      <c r="C1815" t="s">
        <v>23632</v>
      </c>
      <c r="D1815" t="s">
        <v>23634</v>
      </c>
      <c r="E1815" t="s">
        <v>23636</v>
      </c>
      <c r="F1815" t="s">
        <v>23767</v>
      </c>
      <c r="G1815" t="s">
        <v>23831</v>
      </c>
      <c r="H1815" t="s">
        <v>23839</v>
      </c>
      <c r="I1815" t="s">
        <v>23853</v>
      </c>
      <c r="J1815" t="s">
        <v>23858</v>
      </c>
      <c r="M1815" t="str" cm="1">
        <f t="array" ref="M1815">LOOKUP(2,1/(C1815:L1815&lt;&gt;""),C1815:L1815)</f>
        <v>digestibility crate system</v>
      </c>
      <c r="O1815" t="s">
        <v>23859</v>
      </c>
      <c r="R1815" t="s">
        <v>23860</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B1816" t="s">
        <v>23861</v>
      </c>
      <c r="C1816" t="s">
        <v>23632</v>
      </c>
      <c r="D1816" t="s">
        <v>23634</v>
      </c>
      <c r="E1816" t="s">
        <v>23636</v>
      </c>
      <c r="F1816" t="s">
        <v>23767</v>
      </c>
      <c r="G1816" t="s">
        <v>23831</v>
      </c>
      <c r="H1816" t="s">
        <v>23839</v>
      </c>
      <c r="I1816" t="s">
        <v>23862</v>
      </c>
      <c r="M1816" t="str" cm="1">
        <f t="array" ref="M1816">LOOKUP(2,1/(C1816:L1816&lt;&gt;""),C1816:L1816)</f>
        <v>non-cage housing system</v>
      </c>
      <c r="O1816" t="s">
        <v>23863</v>
      </c>
      <c r="R1816" t="s">
        <v>23864</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23865</v>
      </c>
      <c r="C1817" t="s">
        <v>23632</v>
      </c>
      <c r="D1817" t="s">
        <v>23634</v>
      </c>
      <c r="E1817" t="s">
        <v>23636</v>
      </c>
      <c r="F1817" t="s">
        <v>23767</v>
      </c>
      <c r="G1817" t="s">
        <v>23831</v>
      </c>
      <c r="H1817" t="s">
        <v>23839</v>
      </c>
      <c r="I1817" t="s">
        <v>23866</v>
      </c>
      <c r="J1817" t="s">
        <v>1485</v>
      </c>
      <c r="K1817" t="s">
        <v>1485</v>
      </c>
      <c r="M1817" t="str" cm="1">
        <f t="array" ref="M1817">LOOKUP(2,1/(C1817:L1817&lt;&gt;""),C1817:L1817)</f>
        <v>larger space</v>
      </c>
      <c r="N1817" t="s">
        <v>1485</v>
      </c>
      <c r="O1817" t="s">
        <v>23867</v>
      </c>
      <c r="P1817" t="s">
        <v>1485</v>
      </c>
      <c r="Q1817" t="s">
        <v>1485</v>
      </c>
      <c r="R1817" t="s">
        <v>23864</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23868</v>
      </c>
      <c r="C1818" t="s">
        <v>23632</v>
      </c>
      <c r="D1818" t="s">
        <v>23634</v>
      </c>
      <c r="E1818" t="s">
        <v>23636</v>
      </c>
      <c r="F1818" t="s">
        <v>23767</v>
      </c>
      <c r="G1818" t="s">
        <v>23831</v>
      </c>
      <c r="H1818" t="s">
        <v>23839</v>
      </c>
      <c r="I1818" t="s">
        <v>23866</v>
      </c>
      <c r="J1818" t="s">
        <v>23869</v>
      </c>
      <c r="K1818" t="s">
        <v>1485</v>
      </c>
      <c r="M1818" t="str" cm="1">
        <f t="array" ref="M1818">LOOKUP(2,1/(C1818:L1818&lt;&gt;""),C1818:L1818)</f>
        <v>aviary system</v>
      </c>
      <c r="N1818" t="s">
        <v>23870</v>
      </c>
      <c r="O1818" t="s">
        <v>23871</v>
      </c>
      <c r="P1818" t="s">
        <v>1485</v>
      </c>
      <c r="Q1818" t="s">
        <v>1485</v>
      </c>
      <c r="R1818" t="s">
        <v>23872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23873</v>
      </c>
      <c r="C1819" t="s">
        <v>23632</v>
      </c>
      <c r="D1819" t="s">
        <v>23634</v>
      </c>
      <c r="E1819" t="s">
        <v>23636</v>
      </c>
      <c r="F1819" t="s">
        <v>23767</v>
      </c>
      <c r="G1819" t="s">
        <v>23831</v>
      </c>
      <c r="H1819" t="s">
        <v>23839</v>
      </c>
      <c r="I1819" t="s">
        <v>23866</v>
      </c>
      <c r="J1819" t="s">
        <v>23874</v>
      </c>
      <c r="K1819" t="s">
        <v>1485</v>
      </c>
      <c r="M1819" t="str" cm="1">
        <f t="array" ref="M1819">LOOKUP(2,1/(C1819:L1819&lt;&gt;""),C1819:L1819)</f>
        <v>barn rearing system</v>
      </c>
      <c r="N1819" t="s">
        <v>23875</v>
      </c>
      <c r="O1819" t="s">
        <v>23876</v>
      </c>
      <c r="P1819" t="s">
        <v>1485</v>
      </c>
      <c r="Q1819" t="s">
        <v>1485</v>
      </c>
      <c r="R1819" t="s">
        <v>23877</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23878</v>
      </c>
      <c r="C1820" t="s">
        <v>23632</v>
      </c>
      <c r="D1820" t="s">
        <v>23634</v>
      </c>
      <c r="E1820" t="s">
        <v>23636</v>
      </c>
      <c r="F1820" t="s">
        <v>23767</v>
      </c>
      <c r="G1820" t="s">
        <v>23831</v>
      </c>
      <c r="H1820" t="s">
        <v>23839</v>
      </c>
      <c r="I1820" t="s">
        <v>23866</v>
      </c>
      <c r="J1820" t="s">
        <v>23879</v>
      </c>
      <c r="K1820" t="s">
        <v>1485</v>
      </c>
      <c r="M1820" t="str" cm="1">
        <f t="array" ref="M1820">LOOKUP(2,1/(C1820:L1820&lt;&gt;""),C1820:L1820)</f>
        <v xml:space="preserve">pen rearing system </v>
      </c>
      <c r="N1820" t="s">
        <v>1485</v>
      </c>
      <c r="O1820" t="s">
        <v>23880</v>
      </c>
      <c r="P1820" t="s">
        <v>1485</v>
      </c>
      <c r="Q1820" t="s">
        <v>1485</v>
      </c>
      <c r="R1820" t="s">
        <v>23881</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23882</v>
      </c>
      <c r="C1821" t="s">
        <v>23632</v>
      </c>
      <c r="D1821" t="s">
        <v>23634</v>
      </c>
      <c r="E1821" t="s">
        <v>23636</v>
      </c>
      <c r="F1821" t="s">
        <v>23767</v>
      </c>
      <c r="G1821" t="s">
        <v>23831</v>
      </c>
      <c r="H1821" t="s">
        <v>23883</v>
      </c>
      <c r="I1821" t="s">
        <v>1485</v>
      </c>
      <c r="J1821" t="s">
        <v>1485</v>
      </c>
      <c r="K1821" t="s">
        <v>1485</v>
      </c>
      <c r="M1821" t="str" cm="1">
        <f t="array" ref="M1821">LOOKUP(2,1/(C1821:L1821&lt;&gt;""),C1821:L1821)</f>
        <v xml:space="preserve">migratory herding system </v>
      </c>
      <c r="N1821" t="s">
        <v>1485</v>
      </c>
      <c r="O1821" t="s">
        <v>23884</v>
      </c>
      <c r="P1821" t="s">
        <v>1485</v>
      </c>
      <c r="Q1821" t="s">
        <v>1485</v>
      </c>
      <c r="R1821" t="s">
        <v>23885</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23886</v>
      </c>
      <c r="C1822" t="s">
        <v>23632</v>
      </c>
      <c r="D1822" t="s">
        <v>23634</v>
      </c>
      <c r="E1822" t="s">
        <v>23636</v>
      </c>
      <c r="F1822" t="s">
        <v>23767</v>
      </c>
      <c r="G1822" t="s">
        <v>23831</v>
      </c>
      <c r="H1822" t="s">
        <v>23883</v>
      </c>
      <c r="I1822" t="s">
        <v>23887</v>
      </c>
      <c r="J1822" t="s">
        <v>1485</v>
      </c>
      <c r="K1822" t="s">
        <v>1485</v>
      </c>
      <c r="M1822" t="str" cm="1">
        <f t="array" ref="M1822">LOOKUP(2,1/(C1822:L1822&lt;&gt;""),C1822:L1822)</f>
        <v>pastoralism system</v>
      </c>
      <c r="N1822" t="s">
        <v>1485</v>
      </c>
      <c r="O1822" t="s">
        <v>23888</v>
      </c>
      <c r="P1822" t="s">
        <v>1485</v>
      </c>
      <c r="Q1822" t="s">
        <v>1485</v>
      </c>
      <c r="R1822" t="s">
        <v>23889</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23890</v>
      </c>
      <c r="C1823" t="s">
        <v>23632</v>
      </c>
      <c r="D1823" t="s">
        <v>23634</v>
      </c>
      <c r="E1823" t="s">
        <v>23636</v>
      </c>
      <c r="F1823" t="s">
        <v>23767</v>
      </c>
      <c r="G1823" t="s">
        <v>23831</v>
      </c>
      <c r="H1823" t="s">
        <v>23883</v>
      </c>
      <c r="I1823" t="s">
        <v>23891</v>
      </c>
      <c r="J1823" t="s">
        <v>1485</v>
      </c>
      <c r="K1823" t="s">
        <v>1485</v>
      </c>
      <c r="M1823" t="str" cm="1">
        <f t="array" ref="M1823">LOOKUP(2,1/(C1823:L1823&lt;&gt;""),C1823:L1823)</f>
        <v>pastoral nomadism system</v>
      </c>
      <c r="N1823" t="s">
        <v>1485</v>
      </c>
      <c r="O1823" t="s">
        <v>23892</v>
      </c>
      <c r="P1823" t="s">
        <v>1485</v>
      </c>
      <c r="Q1823" t="s">
        <v>1485</v>
      </c>
      <c r="R1823" t="s">
        <v>23893</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23894</v>
      </c>
      <c r="C1824" t="s">
        <v>23632</v>
      </c>
      <c r="D1824" t="s">
        <v>23634</v>
      </c>
      <c r="E1824" t="s">
        <v>23636</v>
      </c>
      <c r="F1824" t="s">
        <v>23767</v>
      </c>
      <c r="G1824" t="s">
        <v>23831</v>
      </c>
      <c r="H1824" t="s">
        <v>23895</v>
      </c>
      <c r="I1824" t="s">
        <v>1485</v>
      </c>
      <c r="J1824" t="s">
        <v>1485</v>
      </c>
      <c r="K1824" t="s">
        <v>1485</v>
      </c>
      <c r="M1824" t="str" cm="1">
        <f t="array" ref="M1824">LOOKUP(2,1/(C1824:L1824&lt;&gt;""),C1824:L1824)</f>
        <v>mixed indoor-outdoor</v>
      </c>
      <c r="N1824" t="s">
        <v>1485</v>
      </c>
      <c r="O1824" t="s">
        <v>23896</v>
      </c>
      <c r="P1824" t="s">
        <v>1485</v>
      </c>
      <c r="Q1824" t="s">
        <v>1485</v>
      </c>
      <c r="R1824" t="s">
        <v>23897</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B1825" t="s">
        <v>28778</v>
      </c>
      <c r="C1825" t="s">
        <v>23632</v>
      </c>
      <c r="D1825" t="s">
        <v>23634</v>
      </c>
      <c r="E1825" t="s">
        <v>23636</v>
      </c>
      <c r="F1825" t="s">
        <v>23767</v>
      </c>
      <c r="G1825" t="s">
        <v>23831</v>
      </c>
      <c r="H1825" t="s">
        <v>23895</v>
      </c>
      <c r="I1825" t="s">
        <v>28779</v>
      </c>
      <c r="M1825" t="str" cm="1">
        <f t="array" ref="M1825">LOOKUP(2,1/(C1825:L1825&lt;&gt;""),C1825:L1825)</f>
        <v>semi-roofed yard</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23898</v>
      </c>
      <c r="C1826" t="s">
        <v>23632</v>
      </c>
      <c r="D1826" t="s">
        <v>23634</v>
      </c>
      <c r="E1826" t="s">
        <v>23636</v>
      </c>
      <c r="F1826" t="s">
        <v>23767</v>
      </c>
      <c r="G1826" t="s">
        <v>23831</v>
      </c>
      <c r="H1826" t="s">
        <v>23899</v>
      </c>
      <c r="I1826" t="s">
        <v>1485</v>
      </c>
      <c r="J1826" t="s">
        <v>1485</v>
      </c>
      <c r="K1826" t="s">
        <v>1485</v>
      </c>
      <c r="M1826" t="str" cm="1">
        <f t="array" ref="M1826">LOOKUP(2,1/(C1826:L1826&lt;&gt;""),C1826:L1826)</f>
        <v>open-front housing system</v>
      </c>
      <c r="N1826" t="s">
        <v>1485</v>
      </c>
      <c r="O1826" t="s">
        <v>23900</v>
      </c>
      <c r="P1826" t="s">
        <v>1485</v>
      </c>
      <c r="Q1826" t="s">
        <v>1485</v>
      </c>
      <c r="R1826" t="s">
        <v>23901</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23902</v>
      </c>
      <c r="C1827" t="s">
        <v>23632</v>
      </c>
      <c r="D1827" t="s">
        <v>23634</v>
      </c>
      <c r="E1827" t="s">
        <v>23636</v>
      </c>
      <c r="F1827" t="s">
        <v>23767</v>
      </c>
      <c r="G1827" t="s">
        <v>23831</v>
      </c>
      <c r="H1827" t="s">
        <v>23903</v>
      </c>
      <c r="I1827" t="s">
        <v>1485</v>
      </c>
      <c r="J1827" t="s">
        <v>1485</v>
      </c>
      <c r="K1827" t="s">
        <v>1485</v>
      </c>
      <c r="M1827" t="str" cm="1">
        <f t="array" ref="M1827">LOOKUP(2,1/(C1827:L1827&lt;&gt;""),C1827:L1827)</f>
        <v>outdoor rearing system</v>
      </c>
      <c r="N1827" t="s">
        <v>1485</v>
      </c>
      <c r="O1827" t="s">
        <v>23904</v>
      </c>
      <c r="P1827" t="s">
        <v>1485</v>
      </c>
      <c r="Q1827" t="s">
        <v>1485</v>
      </c>
      <c r="R1827" t="s">
        <v>23905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A1828" t="s">
        <v>1485</v>
      </c>
      <c r="B1828" t="s">
        <v>23906</v>
      </c>
      <c r="C1828" t="s">
        <v>23632</v>
      </c>
      <c r="D1828" t="s">
        <v>23634</v>
      </c>
      <c r="E1828" t="s">
        <v>23636</v>
      </c>
      <c r="F1828" t="s">
        <v>23767</v>
      </c>
      <c r="G1828" t="s">
        <v>23831</v>
      </c>
      <c r="H1828" t="s">
        <v>23903</v>
      </c>
      <c r="I1828" t="s">
        <v>23907</v>
      </c>
      <c r="J1828" t="s">
        <v>1485</v>
      </c>
      <c r="K1828" t="s">
        <v>1485</v>
      </c>
      <c r="M1828" t="str" cm="1">
        <f t="array" ref="M1828">LOOKUP(2,1/(C1828:L1828&lt;&gt;""),C1828:L1828)</f>
        <v>feedlot system</v>
      </c>
      <c r="N1828" t="s">
        <v>23908</v>
      </c>
      <c r="O1828" t="s">
        <v>23909</v>
      </c>
      <c r="P1828" t="s">
        <v>1485</v>
      </c>
      <c r="Q1828" t="s">
        <v>1485</v>
      </c>
      <c r="R1828" t="s">
        <v>23910</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B1829" t="s">
        <v>23911</v>
      </c>
      <c r="C1829" t="s">
        <v>23632</v>
      </c>
      <c r="D1829" t="s">
        <v>23634</v>
      </c>
      <c r="E1829" t="s">
        <v>23636</v>
      </c>
      <c r="F1829" t="s">
        <v>23767</v>
      </c>
      <c r="G1829" t="s">
        <v>23912</v>
      </c>
      <c r="H1829" t="s">
        <v>23913</v>
      </c>
      <c r="M1829" t="str" cm="1">
        <f t="array" ref="M1829">LOOKUP(2,1/(C1829:L1829&lt;&gt;""),C1829:L1829)</f>
        <v>production unit structure</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B1830" t="s">
        <v>23914</v>
      </c>
      <c r="C1830" t="s">
        <v>23632</v>
      </c>
      <c r="D1830" t="s">
        <v>23634</v>
      </c>
      <c r="E1830" t="s">
        <v>23636</v>
      </c>
      <c r="F1830" t="s">
        <v>23767</v>
      </c>
      <c r="G1830" t="s">
        <v>23912</v>
      </c>
      <c r="H1830" t="s">
        <v>23913</v>
      </c>
      <c r="I1830" t="s">
        <v>23915</v>
      </c>
      <c r="M1830" t="str" cm="1">
        <f t="array" ref="M1830">LOOKUP(2,1/(C1830:L1830&lt;&gt;""),C1830:L1830)</f>
        <v>indoor rearing structure</v>
      </c>
      <c r="O1830" t="s">
        <v>23916</v>
      </c>
      <c r="R1830" t="s">
        <v>23917</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23918</v>
      </c>
      <c r="C1831" t="s">
        <v>23632</v>
      </c>
      <c r="D1831" t="s">
        <v>23634</v>
      </c>
      <c r="E1831" t="s">
        <v>23636</v>
      </c>
      <c r="F1831" t="s">
        <v>23767</v>
      </c>
      <c r="G1831" t="s">
        <v>23912</v>
      </c>
      <c r="H1831" t="s">
        <v>23913</v>
      </c>
      <c r="I1831" t="s">
        <v>23915</v>
      </c>
      <c r="J1831" t="s">
        <v>23919</v>
      </c>
      <c r="K1831" t="s">
        <v>1485</v>
      </c>
      <c r="L1831" t="s">
        <v>1485</v>
      </c>
      <c r="M1831" t="str" cm="1">
        <f t="array" ref="M1831">LOOKUP(2,1/(C1831:L1831&lt;&gt;""),C1831:L1831)</f>
        <v>stall</v>
      </c>
      <c r="N1831" t="s">
        <v>23920</v>
      </c>
      <c r="O1831" t="s">
        <v>23921</v>
      </c>
      <c r="P1831" t="s">
        <v>1485</v>
      </c>
      <c r="Q1831" t="s">
        <v>1485</v>
      </c>
      <c r="R1831" t="s">
        <v>23922</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23923</v>
      </c>
      <c r="C1832" t="s">
        <v>23632</v>
      </c>
      <c r="D1832" t="s">
        <v>23634</v>
      </c>
      <c r="E1832" t="s">
        <v>23636</v>
      </c>
      <c r="F1832" t="s">
        <v>23767</v>
      </c>
      <c r="G1832" t="s">
        <v>23912</v>
      </c>
      <c r="H1832" t="s">
        <v>23913</v>
      </c>
      <c r="I1832" t="s">
        <v>23915</v>
      </c>
      <c r="J1832" t="s">
        <v>23919</v>
      </c>
      <c r="K1832" t="s">
        <v>23924</v>
      </c>
      <c r="L1832" t="s">
        <v>1485</v>
      </c>
      <c r="M1832" t="str" cm="1">
        <f t="array" ref="M1832">LOOKUP(2,1/(C1832:L1832&lt;&gt;""),C1832:L1832)</f>
        <v>semi-tied stall</v>
      </c>
      <c r="N1832" t="s">
        <v>1485</v>
      </c>
      <c r="O1832" t="s">
        <v>23925</v>
      </c>
      <c r="P1832" t="s">
        <v>1485</v>
      </c>
      <c r="Q1832" t="s">
        <v>1485</v>
      </c>
      <c r="R1832" t="s">
        <v>23926</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23927</v>
      </c>
      <c r="C1833" t="s">
        <v>23632</v>
      </c>
      <c r="D1833" t="s">
        <v>23634</v>
      </c>
      <c r="E1833" t="s">
        <v>23636</v>
      </c>
      <c r="F1833" t="s">
        <v>23767</v>
      </c>
      <c r="G1833" t="s">
        <v>23912</v>
      </c>
      <c r="H1833" t="s">
        <v>23913</v>
      </c>
      <c r="I1833" t="s">
        <v>23915</v>
      </c>
      <c r="J1833" t="s">
        <v>23919</v>
      </c>
      <c r="K1833" t="s">
        <v>23928</v>
      </c>
      <c r="L1833" t="s">
        <v>1485</v>
      </c>
      <c r="M1833" t="str" cm="1">
        <f t="array" ref="M1833">LOOKUP(2,1/(C1833:L1833&lt;&gt;""),C1833:L1833)</f>
        <v>tied stall</v>
      </c>
      <c r="N1833" t="s">
        <v>23929</v>
      </c>
      <c r="O1833" t="s">
        <v>23930</v>
      </c>
      <c r="P1833" t="s">
        <v>1485</v>
      </c>
      <c r="Q1833" t="s">
        <v>1485</v>
      </c>
      <c r="R1833" t="s">
        <v>23931</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23932</v>
      </c>
      <c r="C1834" t="s">
        <v>23632</v>
      </c>
      <c r="D1834" t="s">
        <v>23634</v>
      </c>
      <c r="E1834" t="s">
        <v>23636</v>
      </c>
      <c r="F1834" t="s">
        <v>23767</v>
      </c>
      <c r="G1834" t="s">
        <v>23912</v>
      </c>
      <c r="H1834" t="s">
        <v>23913</v>
      </c>
      <c r="I1834" t="s">
        <v>23915</v>
      </c>
      <c r="J1834" t="s">
        <v>23919</v>
      </c>
      <c r="K1834" t="s">
        <v>23933</v>
      </c>
      <c r="L1834" t="s">
        <v>1485</v>
      </c>
      <c r="M1834" t="str" cm="1">
        <f t="array" ref="M1834">LOOKUP(2,1/(C1834:L1834&lt;&gt;""),C1834:L1834)</f>
        <v>digestibility stall</v>
      </c>
      <c r="N1834" t="s">
        <v>23934</v>
      </c>
      <c r="O1834" t="s">
        <v>23859</v>
      </c>
      <c r="P1834" t="s">
        <v>1485</v>
      </c>
      <c r="Q1834" t="s">
        <v>1485</v>
      </c>
      <c r="R1834" t="s">
        <v>23860</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23935</v>
      </c>
      <c r="C1835" t="s">
        <v>23632</v>
      </c>
      <c r="D1835" t="s">
        <v>23634</v>
      </c>
      <c r="E1835" t="s">
        <v>23636</v>
      </c>
      <c r="F1835" t="s">
        <v>23767</v>
      </c>
      <c r="G1835" t="s">
        <v>23912</v>
      </c>
      <c r="H1835" t="s">
        <v>23913</v>
      </c>
      <c r="I1835" t="s">
        <v>23915</v>
      </c>
      <c r="J1835" t="s">
        <v>23866</v>
      </c>
      <c r="K1835" t="s">
        <v>23874</v>
      </c>
      <c r="L1835" t="s">
        <v>23936</v>
      </c>
      <c r="M1835" t="str" cm="1">
        <f t="array" ref="M1835">LOOKUP(2,1/(C1835:L1835&lt;&gt;""),C1835:L1835)</f>
        <v>cubicle house</v>
      </c>
      <c r="N1835" t="s">
        <v>1485</v>
      </c>
      <c r="O1835" t="s">
        <v>23937</v>
      </c>
      <c r="P1835" t="s">
        <v>1485</v>
      </c>
      <c r="Q1835" t="s">
        <v>1485</v>
      </c>
      <c r="R1835" t="s">
        <v>23938</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B1836" t="s">
        <v>23939</v>
      </c>
      <c r="C1836" t="s">
        <v>23632</v>
      </c>
      <c r="D1836" t="s">
        <v>23634</v>
      </c>
      <c r="E1836" t="s">
        <v>23636</v>
      </c>
      <c r="F1836" t="s">
        <v>23767</v>
      </c>
      <c r="G1836" t="s">
        <v>23912</v>
      </c>
      <c r="H1836" t="s">
        <v>23913</v>
      </c>
      <c r="I1836" t="s">
        <v>23915</v>
      </c>
      <c r="J1836" t="s">
        <v>23940</v>
      </c>
      <c r="M1836" t="str" cm="1">
        <f t="array" ref="M1836">LOOKUP(2,1/(C1836:L1836&lt;&gt;""),C1836:L1836)</f>
        <v>pen</v>
      </c>
      <c r="O1836" t="s">
        <v>23941</v>
      </c>
      <c r="R1836" t="s">
        <v>23942</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B1837" t="s">
        <v>23943</v>
      </c>
      <c r="C1837" t="s">
        <v>23632</v>
      </c>
      <c r="D1837" t="s">
        <v>23634</v>
      </c>
      <c r="E1837" t="s">
        <v>23636</v>
      </c>
      <c r="F1837" t="s">
        <v>23767</v>
      </c>
      <c r="G1837" t="s">
        <v>23912</v>
      </c>
      <c r="H1837" t="s">
        <v>23913</v>
      </c>
      <c r="I1837" t="s">
        <v>23915</v>
      </c>
      <c r="J1837" t="s">
        <v>23944</v>
      </c>
      <c r="M1837" t="str" cm="1">
        <f t="array" ref="M1837">LOOKUP(2,1/(C1837:L1837&lt;&gt;""),C1837:L1837)</f>
        <v>barn</v>
      </c>
      <c r="O1837" t="s">
        <v>23945</v>
      </c>
      <c r="R1837" t="s">
        <v>23946</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23947</v>
      </c>
      <c r="C1838" t="s">
        <v>23632</v>
      </c>
      <c r="D1838" t="s">
        <v>23634</v>
      </c>
      <c r="E1838" t="s">
        <v>23636</v>
      </c>
      <c r="F1838" t="s">
        <v>23767</v>
      </c>
      <c r="G1838" t="s">
        <v>23912</v>
      </c>
      <c r="H1838" t="s">
        <v>23913</v>
      </c>
      <c r="I1838" t="s">
        <v>23948</v>
      </c>
      <c r="K1838" t="s">
        <v>1485</v>
      </c>
      <c r="L1838" t="s">
        <v>1485</v>
      </c>
      <c r="M1838" t="str" cm="1">
        <f t="array" ref="M1838">LOOKUP(2,1/(C1838:L1838&lt;&gt;""),C1838:L1838)</f>
        <v>open housing</v>
      </c>
      <c r="N1838" t="s">
        <v>23949</v>
      </c>
      <c r="O1838" t="s">
        <v>23950</v>
      </c>
      <c r="P1838" t="s">
        <v>1485</v>
      </c>
      <c r="Q1838" t="s">
        <v>1485</v>
      </c>
      <c r="R1838" t="s">
        <v>23951</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B1839" t="s">
        <v>23952</v>
      </c>
      <c r="C1839" t="s">
        <v>23632</v>
      </c>
      <c r="D1839" t="s">
        <v>23634</v>
      </c>
      <c r="E1839" t="s">
        <v>23636</v>
      </c>
      <c r="F1839" t="s">
        <v>23767</v>
      </c>
      <c r="G1839" t="s">
        <v>23912</v>
      </c>
      <c r="H1839" t="s">
        <v>23913</v>
      </c>
      <c r="I1839" t="s">
        <v>23953</v>
      </c>
      <c r="M1839" t="str" cm="1">
        <f t="array" ref="M1839">LOOKUP(2,1/(C1839:L1839&lt;&gt;""),C1839:L1839)</f>
        <v>loafing area</v>
      </c>
      <c r="N1839" t="s">
        <v>23954</v>
      </c>
      <c r="O1839" t="s">
        <v>23955</v>
      </c>
      <c r="R1839" t="s">
        <v>23956</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B1840" t="s">
        <v>23957</v>
      </c>
      <c r="C1840" t="s">
        <v>23632</v>
      </c>
      <c r="D1840" t="s">
        <v>23634</v>
      </c>
      <c r="E1840" t="s">
        <v>23636</v>
      </c>
      <c r="F1840" t="s">
        <v>23767</v>
      </c>
      <c r="G1840" t="s">
        <v>23912</v>
      </c>
      <c r="H1840" t="s">
        <v>23913</v>
      </c>
      <c r="I1840" t="s">
        <v>23958</v>
      </c>
      <c r="M1840" t="str" cm="1">
        <f t="array" ref="M1840">LOOKUP(2,1/(C1840:L1840&lt;&gt;""),C1840:L1840)</f>
        <v>outdoor rearing structure</v>
      </c>
      <c r="N1840" t="s">
        <v>23959</v>
      </c>
      <c r="O1840" t="s">
        <v>23960</v>
      </c>
      <c r="R1840" t="s">
        <v>23961</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B1841" t="s">
        <v>23962</v>
      </c>
      <c r="C1841" t="s">
        <v>23632</v>
      </c>
      <c r="D1841" t="s">
        <v>23634</v>
      </c>
      <c r="E1841" t="s">
        <v>23636</v>
      </c>
      <c r="F1841" t="s">
        <v>23767</v>
      </c>
      <c r="G1841" t="s">
        <v>23912</v>
      </c>
      <c r="H1841" t="s">
        <v>23913</v>
      </c>
      <c r="I1841" t="s">
        <v>23963</v>
      </c>
      <c r="M1841" t="str" cm="1">
        <f t="array" ref="M1841">LOOKUP(2,1/(C1841:L1841&lt;&gt;""),C1841:L1841)</f>
        <v>terrestrial cage</v>
      </c>
      <c r="O1841" t="s">
        <v>23964</v>
      </c>
      <c r="R1841" t="s">
        <v>23965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B1842" t="s">
        <v>23966</v>
      </c>
      <c r="C1842" t="s">
        <v>23632</v>
      </c>
      <c r="D1842" t="s">
        <v>23634</v>
      </c>
      <c r="E1842" t="s">
        <v>23636</v>
      </c>
      <c r="F1842" t="s">
        <v>23767</v>
      </c>
      <c r="G1842" t="s">
        <v>23912</v>
      </c>
      <c r="H1842" t="s">
        <v>23913</v>
      </c>
      <c r="I1842" t="s">
        <v>3607</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23967</v>
      </c>
      <c r="C1843" t="s">
        <v>23632</v>
      </c>
      <c r="D1843" t="s">
        <v>23634</v>
      </c>
      <c r="E1843" t="s">
        <v>23636</v>
      </c>
      <c r="F1843" t="s">
        <v>23800</v>
      </c>
      <c r="G1843" t="s">
        <v>1485</v>
      </c>
      <c r="H1843" t="s">
        <v>1485</v>
      </c>
      <c r="I1843" t="s">
        <v>1485</v>
      </c>
      <c r="J1843" t="s">
        <v>1485</v>
      </c>
      <c r="K1843" t="s">
        <v>1485</v>
      </c>
      <c r="M1843" t="str" cm="1">
        <f t="array" ref="M1843">LOOKUP(2,1/(C1843:L1843&lt;&gt;""),C1843:L1843)</f>
        <v>species associations</v>
      </c>
      <c r="N1843" t="s">
        <v>1485</v>
      </c>
      <c r="O1843" t="s">
        <v>23968</v>
      </c>
      <c r="P1843" t="s">
        <v>1485</v>
      </c>
      <c r="Q1843" t="s">
        <v>1485</v>
      </c>
      <c r="R1843" t="s">
        <v>23951</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23969</v>
      </c>
      <c r="C1844" t="s">
        <v>23632</v>
      </c>
      <c r="D1844" t="s">
        <v>23634</v>
      </c>
      <c r="E1844" t="s">
        <v>23636</v>
      </c>
      <c r="F1844" t="s">
        <v>23800</v>
      </c>
      <c r="G1844" t="s">
        <v>23803</v>
      </c>
      <c r="H1844" t="s">
        <v>1485</v>
      </c>
      <c r="I1844" t="s">
        <v>1485</v>
      </c>
      <c r="J1844" t="s">
        <v>1485</v>
      </c>
      <c r="K1844" t="s">
        <v>1485</v>
      </c>
      <c r="M1844" t="str" cm="1">
        <f t="array" ref="M1844">LOOKUP(2,1/(C1844:L1844&lt;&gt;""),C1844:L1844)</f>
        <v>mono-species</v>
      </c>
      <c r="N1844" t="s">
        <v>23804</v>
      </c>
      <c r="O1844" t="s">
        <v>23805</v>
      </c>
      <c r="P1844" t="s">
        <v>1485</v>
      </c>
      <c r="Q1844" t="s">
        <v>1485</v>
      </c>
      <c r="R1844" t="s">
        <v>23806</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23970</v>
      </c>
      <c r="C1845" t="s">
        <v>23632</v>
      </c>
      <c r="D1845" t="s">
        <v>23634</v>
      </c>
      <c r="E1845" t="s">
        <v>23636</v>
      </c>
      <c r="F1845" t="s">
        <v>23800</v>
      </c>
      <c r="G1845" t="s">
        <v>23803</v>
      </c>
      <c r="H1845" t="s">
        <v>23808</v>
      </c>
      <c r="I1845" t="s">
        <v>1485</v>
      </c>
      <c r="J1845" t="s">
        <v>1485</v>
      </c>
      <c r="K1845" t="s">
        <v>1485</v>
      </c>
      <c r="M1845" t="str" cm="1">
        <f t="array" ref="M1845">LOOKUP(2,1/(C1845:L1845&lt;&gt;""),C1845:L1845)</f>
        <v>group-housing</v>
      </c>
      <c r="N1845" t="s">
        <v>1485</v>
      </c>
      <c r="O1845" t="s">
        <v>23809</v>
      </c>
      <c r="P1845" t="s">
        <v>1485</v>
      </c>
      <c r="Q1845" t="s">
        <v>1485</v>
      </c>
      <c r="R1845" t="s">
        <v>23810</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23971</v>
      </c>
      <c r="C1846" t="s">
        <v>23632</v>
      </c>
      <c r="D1846" t="s">
        <v>23634</v>
      </c>
      <c r="E1846" t="s">
        <v>23636</v>
      </c>
      <c r="F1846" t="s">
        <v>23800</v>
      </c>
      <c r="G1846" t="s">
        <v>23803</v>
      </c>
      <c r="H1846" t="s">
        <v>23812</v>
      </c>
      <c r="I1846" t="s">
        <v>1485</v>
      </c>
      <c r="J1846" t="s">
        <v>1485</v>
      </c>
      <c r="K1846" t="s">
        <v>1485</v>
      </c>
      <c r="M1846" t="str" cm="1">
        <f t="array" ref="M1846">LOOKUP(2,1/(C1846:L1846&lt;&gt;""),C1846:L1846)</f>
        <v>individual housing</v>
      </c>
      <c r="N1846" t="s">
        <v>1485</v>
      </c>
      <c r="O1846" t="s">
        <v>23813</v>
      </c>
      <c r="P1846" t="s">
        <v>1485</v>
      </c>
      <c r="Q1846" t="s">
        <v>1485</v>
      </c>
      <c r="R1846" t="s">
        <v>23814</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23972</v>
      </c>
      <c r="C1847" t="s">
        <v>23632</v>
      </c>
      <c r="D1847" t="s">
        <v>23634</v>
      </c>
      <c r="E1847" t="s">
        <v>23636</v>
      </c>
      <c r="F1847" t="s">
        <v>23800</v>
      </c>
      <c r="G1847" t="s">
        <v>23816</v>
      </c>
      <c r="H1847" t="s">
        <v>1485</v>
      </c>
      <c r="I1847" t="s">
        <v>1485</v>
      </c>
      <c r="J1847" t="s">
        <v>1485</v>
      </c>
      <c r="K1847" t="s">
        <v>1485</v>
      </c>
      <c r="M1847" t="str" cm="1">
        <f t="array" ref="M1847">LOOKUP(2,1/(C1847:L1847&lt;&gt;""),C1847:L1847)</f>
        <v>multi-species</v>
      </c>
      <c r="N1847" t="s">
        <v>23817</v>
      </c>
      <c r="O1847" t="s">
        <v>23818</v>
      </c>
      <c r="P1847" t="s">
        <v>1485</v>
      </c>
      <c r="Q1847" t="s">
        <v>1485</v>
      </c>
      <c r="R1847" t="s">
        <v>23819</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23973</v>
      </c>
      <c r="C1848" t="s">
        <v>23632</v>
      </c>
      <c r="D1848" t="s">
        <v>23634</v>
      </c>
      <c r="E1848" t="s">
        <v>23636</v>
      </c>
      <c r="F1848" t="s">
        <v>23800</v>
      </c>
      <c r="G1848" t="s">
        <v>23816</v>
      </c>
      <c r="H1848" t="s">
        <v>23821</v>
      </c>
      <c r="I1848" t="s">
        <v>1485</v>
      </c>
      <c r="J1848" t="s">
        <v>1485</v>
      </c>
      <c r="K1848" t="s">
        <v>1485</v>
      </c>
      <c r="M1848" t="str" cm="1">
        <f t="array" ref="M1848">LOOKUP(2,1/(C1848:L1848&lt;&gt;""),C1848:L1848)</f>
        <v>integrated system</v>
      </c>
      <c r="N1848" t="s">
        <v>23822</v>
      </c>
      <c r="O1848" t="s">
        <v>23823</v>
      </c>
      <c r="P1848" t="s">
        <v>1485</v>
      </c>
      <c r="Q1848" t="s">
        <v>1485</v>
      </c>
      <c r="R1848" t="s">
        <v>23824</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23974</v>
      </c>
      <c r="C1849" t="s">
        <v>23632</v>
      </c>
      <c r="D1849" t="s">
        <v>23634</v>
      </c>
      <c r="E1849" t="s">
        <v>23975</v>
      </c>
      <c r="F1849" t="s">
        <v>1485</v>
      </c>
      <c r="G1849" t="s">
        <v>1485</v>
      </c>
      <c r="H1849" t="s">
        <v>1485</v>
      </c>
      <c r="I1849" t="s">
        <v>1485</v>
      </c>
      <c r="J1849" t="s">
        <v>1485</v>
      </c>
      <c r="K1849" t="s">
        <v>1485</v>
      </c>
      <c r="M1849" t="str" cm="1">
        <f t="array" ref="M1849">LOOKUP(2,1/(C1849:L1849&lt;&gt;""),C1849:L1849)</f>
        <v>precision livestock farming</v>
      </c>
      <c r="N1849" t="s">
        <v>1485</v>
      </c>
      <c r="O1849" t="s">
        <v>23976</v>
      </c>
      <c r="P1849" t="s">
        <v>1485</v>
      </c>
      <c r="Q1849" t="s">
        <v>1485</v>
      </c>
      <c r="R1849" t="s">
        <v>23977</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23978</v>
      </c>
      <c r="C1850" t="s">
        <v>23632</v>
      </c>
      <c r="D1850" t="s">
        <v>23634</v>
      </c>
      <c r="E1850" t="s">
        <v>23975</v>
      </c>
      <c r="F1850" t="s">
        <v>23979</v>
      </c>
      <c r="G1850" t="s">
        <v>1485</v>
      </c>
      <c r="H1850" t="s">
        <v>1485</v>
      </c>
      <c r="I1850" t="s">
        <v>1485</v>
      </c>
      <c r="J1850" t="s">
        <v>1485</v>
      </c>
      <c r="K1850" t="s">
        <v>1485</v>
      </c>
      <c r="M1850" t="str" cm="1">
        <f t="array" ref="M1850">LOOKUP(2,1/(C1850:L1850&lt;&gt;""),C1850:L1850)</f>
        <v>animal device</v>
      </c>
      <c r="N1850" t="s">
        <v>1485</v>
      </c>
      <c r="O1850" t="s">
        <v>23980</v>
      </c>
      <c r="P1850" t="s">
        <v>1485</v>
      </c>
      <c r="Q1850" t="s">
        <v>1485</v>
      </c>
      <c r="R1850" t="s">
        <v>23981</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23982</v>
      </c>
      <c r="C1851" t="s">
        <v>23632</v>
      </c>
      <c r="D1851" t="s">
        <v>23634</v>
      </c>
      <c r="E1851" t="s">
        <v>23975</v>
      </c>
      <c r="F1851" t="s">
        <v>23979</v>
      </c>
      <c r="G1851" t="s">
        <v>23983</v>
      </c>
      <c r="H1851" t="s">
        <v>1485</v>
      </c>
      <c r="I1851" t="s">
        <v>1485</v>
      </c>
      <c r="J1851" t="s">
        <v>1485</v>
      </c>
      <c r="K1851" t="s">
        <v>1485</v>
      </c>
      <c r="M1851" t="str" cm="1">
        <f t="array" ref="M1851">LOOKUP(2,1/(C1851:L1851&lt;&gt;""),C1851:L1851)</f>
        <v>identification device</v>
      </c>
      <c r="N1851" t="s">
        <v>1485</v>
      </c>
      <c r="O1851" t="s">
        <v>23984</v>
      </c>
      <c r="P1851" t="s">
        <v>1485</v>
      </c>
      <c r="Q1851" t="s">
        <v>1485</v>
      </c>
      <c r="R1851" t="s">
        <v>23985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23986</v>
      </c>
      <c r="C1852" t="s">
        <v>23632</v>
      </c>
      <c r="D1852" t="s">
        <v>23634</v>
      </c>
      <c r="E1852" t="s">
        <v>23975</v>
      </c>
      <c r="F1852" t="s">
        <v>23979</v>
      </c>
      <c r="G1852" t="s">
        <v>23987</v>
      </c>
      <c r="H1852" t="s">
        <v>1485</v>
      </c>
      <c r="I1852" t="s">
        <v>1485</v>
      </c>
      <c r="J1852" t="s">
        <v>1485</v>
      </c>
      <c r="K1852" t="s">
        <v>1485</v>
      </c>
      <c r="M1852" t="str" cm="1">
        <f t="array" ref="M1852">LOOKUP(2,1/(C1852:L1852&lt;&gt;""),C1852:L1852)</f>
        <v>sensor</v>
      </c>
      <c r="N1852" t="s">
        <v>1485</v>
      </c>
      <c r="O1852" t="s">
        <v>23988</v>
      </c>
      <c r="P1852" t="s">
        <v>1485</v>
      </c>
      <c r="Q1852" t="s">
        <v>1485</v>
      </c>
      <c r="R1852" t="s">
        <v>23989</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23990</v>
      </c>
      <c r="C1853" t="s">
        <v>23632</v>
      </c>
      <c r="D1853" t="s">
        <v>23634</v>
      </c>
      <c r="E1853" t="s">
        <v>23636</v>
      </c>
      <c r="F1853" t="s">
        <v>23991</v>
      </c>
      <c r="G1853" t="s">
        <v>1485</v>
      </c>
      <c r="H1853" t="s">
        <v>1485</v>
      </c>
      <c r="I1853" t="s">
        <v>1485</v>
      </c>
      <c r="J1853" t="s">
        <v>1485</v>
      </c>
      <c r="K1853" t="s">
        <v>1485</v>
      </c>
      <c r="M1853" t="str" cm="1">
        <f t="array" ref="M1853">LOOKUP(2,1/(C1853:L1853&lt;&gt;""),C1853:L1853)</f>
        <v>grazing</v>
      </c>
      <c r="N1853" t="s">
        <v>23992</v>
      </c>
      <c r="O1853" t="s">
        <v>23993</v>
      </c>
      <c r="P1853" t="s">
        <v>1485</v>
      </c>
      <c r="Q1853" t="s">
        <v>1485</v>
      </c>
      <c r="R1853" t="s">
        <v>23994</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23995</v>
      </c>
      <c r="C1854" t="s">
        <v>23632</v>
      </c>
      <c r="D1854" t="s">
        <v>23634</v>
      </c>
      <c r="E1854" t="s">
        <v>23636</v>
      </c>
      <c r="F1854" t="s">
        <v>23991</v>
      </c>
      <c r="G1854" t="s">
        <v>23996</v>
      </c>
      <c r="H1854" t="s">
        <v>1485</v>
      </c>
      <c r="I1854" t="s">
        <v>1485</v>
      </c>
      <c r="J1854" t="s">
        <v>1485</v>
      </c>
      <c r="K1854" t="s">
        <v>1485</v>
      </c>
      <c r="M1854" t="str" cm="1">
        <f t="array" ref="M1854">LOOKUP(2,1/(C1854:L1854&lt;&gt;""),C1854:L1854)</f>
        <v>paddocks</v>
      </c>
      <c r="N1854" t="s">
        <v>23997</v>
      </c>
      <c r="O1854" t="s">
        <v>23998</v>
      </c>
      <c r="P1854" t="s">
        <v>1485</v>
      </c>
      <c r="Q1854" t="s">
        <v>1485</v>
      </c>
      <c r="R1854" t="s">
        <v>23999</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24000</v>
      </c>
      <c r="C1855" t="s">
        <v>23632</v>
      </c>
      <c r="D1855" t="s">
        <v>23634</v>
      </c>
      <c r="E1855" t="s">
        <v>23636</v>
      </c>
      <c r="F1855" t="s">
        <v>23991</v>
      </c>
      <c r="G1855" t="s">
        <v>24001</v>
      </c>
      <c r="H1855" t="s">
        <v>1485</v>
      </c>
      <c r="I1855" t="s">
        <v>1485</v>
      </c>
      <c r="J1855" t="s">
        <v>1485</v>
      </c>
      <c r="K1855" t="s">
        <v>1485</v>
      </c>
      <c r="M1855" t="str" cm="1">
        <f t="array" ref="M1855">LOOKUP(2,1/(C1855:L1855&lt;&gt;""),C1855:L1855)</f>
        <v>set stocking</v>
      </c>
      <c r="N1855" t="s">
        <v>1485</v>
      </c>
      <c r="O1855" t="s">
        <v>24002</v>
      </c>
      <c r="P1855" t="s">
        <v>1485</v>
      </c>
      <c r="Q1855" t="s">
        <v>1485</v>
      </c>
      <c r="R1855" t="s">
        <v>24003</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24004</v>
      </c>
      <c r="C1856" t="s">
        <v>23632</v>
      </c>
      <c r="D1856" t="s">
        <v>23634</v>
      </c>
      <c r="E1856" t="s">
        <v>23636</v>
      </c>
      <c r="F1856" t="s">
        <v>23991</v>
      </c>
      <c r="G1856" t="s">
        <v>24005</v>
      </c>
      <c r="H1856" t="s">
        <v>1485</v>
      </c>
      <c r="I1856" t="s">
        <v>1485</v>
      </c>
      <c r="J1856" t="s">
        <v>1485</v>
      </c>
      <c r="K1856" t="s">
        <v>1485</v>
      </c>
      <c r="M1856" t="str" cm="1">
        <f t="array" ref="M1856">LOOKUP(2,1/(C1856:L1856&lt;&gt;""),C1856:L1856)</f>
        <v>strip grazing</v>
      </c>
      <c r="N1856" t="s">
        <v>24006</v>
      </c>
      <c r="O1856" t="s">
        <v>24007</v>
      </c>
      <c r="P1856" t="s">
        <v>1485</v>
      </c>
      <c r="Q1856" t="s">
        <v>1485</v>
      </c>
      <c r="R1856" t="s">
        <v>24008</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24009</v>
      </c>
      <c r="C1857" t="s">
        <v>19447</v>
      </c>
      <c r="D1857" t="s">
        <v>19449</v>
      </c>
      <c r="E1857" t="s">
        <v>24010</v>
      </c>
      <c r="F1857" t="s">
        <v>24011</v>
      </c>
      <c r="G1857" t="s">
        <v>1485</v>
      </c>
      <c r="H1857" t="s">
        <v>1485</v>
      </c>
      <c r="I1857" t="s">
        <v>1485</v>
      </c>
      <c r="J1857" t="s">
        <v>1485</v>
      </c>
      <c r="K1857" t="s">
        <v>1485</v>
      </c>
      <c r="M1857" t="str" cm="1">
        <f t="array" ref="M1857">LOOKUP(2,1/(C1857:L1857&lt;&gt;""),C1857:L1857)</f>
        <v>Grazing Intensity</v>
      </c>
      <c r="N1857" t="s">
        <v>1485</v>
      </c>
      <c r="O1857" t="s">
        <v>24012</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24013</v>
      </c>
      <c r="C1858" t="s">
        <v>19447</v>
      </c>
      <c r="D1858" t="s">
        <v>19449</v>
      </c>
      <c r="E1858" t="s">
        <v>24014</v>
      </c>
      <c r="F1858" t="s">
        <v>24015</v>
      </c>
      <c r="G1858" t="s">
        <v>1485</v>
      </c>
      <c r="H1858" t="s">
        <v>1485</v>
      </c>
      <c r="I1858" t="s">
        <v>1485</v>
      </c>
      <c r="J1858" t="s">
        <v>1485</v>
      </c>
      <c r="K1858" t="s">
        <v>1485</v>
      </c>
      <c r="M1858" t="str" cm="1">
        <f t="array" ref="M1858">LOOKUP(2,1/(C1858:L1858&lt;&gt;""),C1858:L1858)</f>
        <v>animal biomass</v>
      </c>
      <c r="N1858" t="s">
        <v>1485</v>
      </c>
      <c r="O1858" t="s">
        <v>24016</v>
      </c>
      <c r="P1858" t="s">
        <v>1485</v>
      </c>
      <c r="Q1858" t="s">
        <v>1485</v>
      </c>
      <c r="R1858" t="s">
        <v>24017</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24018</v>
      </c>
      <c r="C1859" t="s">
        <v>19447</v>
      </c>
      <c r="D1859" t="s">
        <v>19449</v>
      </c>
      <c r="E1859" t="s">
        <v>24014</v>
      </c>
      <c r="F1859" t="s">
        <v>24019</v>
      </c>
      <c r="G1859" t="s">
        <v>1485</v>
      </c>
      <c r="H1859" t="s">
        <v>1485</v>
      </c>
      <c r="I1859" t="s">
        <v>1485</v>
      </c>
      <c r="J1859" t="s">
        <v>1485</v>
      </c>
      <c r="K1859" t="s">
        <v>1485</v>
      </c>
      <c r="M1859" t="str" cm="1">
        <f t="array" ref="M1859">LOOKUP(2,1/(C1859:L1859&lt;&gt;""),C1859:L1859)</f>
        <v>stocking rate</v>
      </c>
      <c r="N1859" t="s">
        <v>24020</v>
      </c>
      <c r="O1859" t="s">
        <v>24021</v>
      </c>
      <c r="P1859" t="s">
        <v>1485</v>
      </c>
      <c r="Q1859" t="s">
        <v>1485</v>
      </c>
      <c r="R1859" t="s">
        <v>24022</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24023</v>
      </c>
      <c r="C1860" t="s">
        <v>19447</v>
      </c>
      <c r="D1860" t="s">
        <v>19449</v>
      </c>
      <c r="E1860" t="s">
        <v>24014</v>
      </c>
      <c r="F1860" t="s">
        <v>24019</v>
      </c>
      <c r="G1860" t="s">
        <v>24024</v>
      </c>
      <c r="H1860" t="s">
        <v>1485</v>
      </c>
      <c r="I1860" t="s">
        <v>1485</v>
      </c>
      <c r="J1860" t="s">
        <v>1485</v>
      </c>
      <c r="K1860" t="s">
        <v>1485</v>
      </c>
      <c r="M1860" t="str" cm="1">
        <f t="array" ref="M1860">LOOKUP(2,1/(C1860:L1860&lt;&gt;""),C1860:L1860)</f>
        <v>stocking rate as livestock units</v>
      </c>
      <c r="N1860" t="s">
        <v>1485</v>
      </c>
      <c r="O1860" t="s">
        <v>24025</v>
      </c>
      <c r="P1860" t="s">
        <v>1485</v>
      </c>
      <c r="Q1860" t="s">
        <v>1485</v>
      </c>
      <c r="R1860" t="s">
        <v>24026</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24027</v>
      </c>
      <c r="C1861" t="s">
        <v>19447</v>
      </c>
      <c r="D1861" t="s">
        <v>19449</v>
      </c>
      <c r="E1861" t="s">
        <v>24014</v>
      </c>
      <c r="F1861" t="s">
        <v>24028</v>
      </c>
      <c r="G1861" t="s">
        <v>1485</v>
      </c>
      <c r="H1861" t="s">
        <v>1485</v>
      </c>
      <c r="I1861" t="s">
        <v>1485</v>
      </c>
      <c r="J1861" t="s">
        <v>1485</v>
      </c>
      <c r="K1861" t="s">
        <v>1485</v>
      </c>
      <c r="M1861" t="str" cm="1">
        <f t="array" ref="M1861">LOOKUP(2,1/(C1861:L1861&lt;&gt;""),C1861:L1861)</f>
        <v>animal density</v>
      </c>
      <c r="N1861" t="s">
        <v>1485</v>
      </c>
      <c r="O1861" t="s">
        <v>24029</v>
      </c>
      <c r="P1861" t="s">
        <v>1485</v>
      </c>
      <c r="Q1861" t="s">
        <v>1485</v>
      </c>
      <c r="R1861" t="s">
        <v>24030</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24031</v>
      </c>
      <c r="C1862" t="s">
        <v>19447</v>
      </c>
      <c r="D1862" t="s">
        <v>19449</v>
      </c>
      <c r="E1862" t="s">
        <v>24032</v>
      </c>
      <c r="F1862" t="s">
        <v>24033</v>
      </c>
      <c r="G1862" t="s">
        <v>1485</v>
      </c>
      <c r="H1862" t="s">
        <v>1485</v>
      </c>
      <c r="I1862" t="s">
        <v>1485</v>
      </c>
      <c r="J1862" t="s">
        <v>1485</v>
      </c>
      <c r="K1862" t="s">
        <v>1485</v>
      </c>
      <c r="M1862" t="str" cm="1">
        <f t="array" ref="M1862">LOOKUP(2,1/(C1862:L1862&lt;&gt;""),C1862:L1862)</f>
        <v>rearing stage group structure</v>
      </c>
      <c r="N1862" t="s">
        <v>1485</v>
      </c>
      <c r="O1862" t="s">
        <v>24034</v>
      </c>
      <c r="P1862" t="s">
        <v>1485</v>
      </c>
      <c r="Q1862" t="s">
        <v>1485</v>
      </c>
      <c r="R1862" t="s">
        <v>24035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24036</v>
      </c>
      <c r="C1863" t="s">
        <v>19447</v>
      </c>
      <c r="D1863" t="s">
        <v>19449</v>
      </c>
      <c r="E1863" t="s">
        <v>24032</v>
      </c>
      <c r="F1863" t="s">
        <v>24037</v>
      </c>
      <c r="G1863" t="s">
        <v>1485</v>
      </c>
      <c r="H1863" t="s">
        <v>1485</v>
      </c>
      <c r="I1863" t="s">
        <v>1485</v>
      </c>
      <c r="J1863" t="s">
        <v>1485</v>
      </c>
      <c r="K1863" t="s">
        <v>1485</v>
      </c>
      <c r="M1863" t="str" cm="1">
        <f t="array" ref="M1863">LOOKUP(2,1/(C1863:L1863&lt;&gt;""),C1863:L1863)</f>
        <v>sex group structure</v>
      </c>
      <c r="N1863" t="s">
        <v>1485</v>
      </c>
      <c r="O1863" t="s">
        <v>24038</v>
      </c>
      <c r="P1863" t="s">
        <v>1485</v>
      </c>
      <c r="Q1863" t="s">
        <v>1485</v>
      </c>
      <c r="R1863" t="s">
        <v>24039</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24040</v>
      </c>
      <c r="C1864" t="s">
        <v>19447</v>
      </c>
      <c r="D1864" t="s">
        <v>19449</v>
      </c>
      <c r="E1864" t="s">
        <v>24032</v>
      </c>
      <c r="F1864" t="s">
        <v>24041</v>
      </c>
      <c r="G1864" t="s">
        <v>1485</v>
      </c>
      <c r="H1864" t="s">
        <v>1485</v>
      </c>
      <c r="I1864" t="s">
        <v>1485</v>
      </c>
      <c r="J1864" t="s">
        <v>1485</v>
      </c>
      <c r="K1864" t="s">
        <v>1485</v>
      </c>
      <c r="M1864" t="str" cm="1">
        <f t="array" ref="M1864">LOOKUP(2,1/(C1864:L1864&lt;&gt;""),C1864:L1864)</f>
        <v>genetic group structure</v>
      </c>
      <c r="N1864" t="s">
        <v>1485</v>
      </c>
      <c r="O1864" t="s">
        <v>24042</v>
      </c>
      <c r="P1864" t="s">
        <v>1485</v>
      </c>
      <c r="Q1864" t="s">
        <v>1485</v>
      </c>
      <c r="R1864" t="s">
        <v>24043</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24044</v>
      </c>
      <c r="C1865" t="s">
        <v>19447</v>
      </c>
      <c r="D1865" t="s">
        <v>19449</v>
      </c>
      <c r="E1865" t="s">
        <v>24010</v>
      </c>
      <c r="F1865" t="s">
        <v>24045</v>
      </c>
      <c r="G1865" t="s">
        <v>1485</v>
      </c>
      <c r="H1865" t="s">
        <v>1485</v>
      </c>
      <c r="I1865" t="s">
        <v>1485</v>
      </c>
      <c r="J1865" t="s">
        <v>1485</v>
      </c>
      <c r="K1865" t="s">
        <v>1485</v>
      </c>
      <c r="M1865" t="str" cm="1">
        <f t="array" ref="M1865">LOOKUP(2,1/(C1865:L1865&lt;&gt;""),C1865:L1865)</f>
        <v>Number of fields per unit</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24046</v>
      </c>
      <c r="C1866" t="s">
        <v>19447</v>
      </c>
      <c r="D1866" t="s">
        <v>19449</v>
      </c>
      <c r="E1866" t="s">
        <v>24010</v>
      </c>
      <c r="F1866" t="s">
        <v>24047</v>
      </c>
      <c r="G1866" t="s">
        <v>1485</v>
      </c>
      <c r="H1866" t="s">
        <v>1485</v>
      </c>
      <c r="I1866" t="s">
        <v>1485</v>
      </c>
      <c r="J1866" t="s">
        <v>1485</v>
      </c>
      <c r="K1866" t="s">
        <v>1485</v>
      </c>
      <c r="M1866" t="str" cm="1">
        <f t="array" ref="M1866">LOOKUP(2,1/(C1866:L1866&lt;&gt;""),C1866:L1866)</f>
        <v>Target sward height</v>
      </c>
      <c r="N1866" t="s">
        <v>1485</v>
      </c>
      <c r="O1866" t="s">
        <v>24048</v>
      </c>
      <c r="P1866" t="s">
        <v>1485</v>
      </c>
      <c r="Q1866" t="s">
        <v>1485</v>
      </c>
      <c r="R1866" t="s">
        <v>1485</v>
      </c>
      <c r="S1866" t="s">
        <v>1485</v>
      </c>
      <c r="T1866" t="s">
        <v>1485</v>
      </c>
      <c r="U1866" t="s">
        <v>1485</v>
      </c>
      <c r="V1866" t="s">
        <v>1485</v>
      </c>
      <c r="W1866" t="s">
        <v>1485</v>
      </c>
      <c r="X1866" t="s">
        <v>5519</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24049</v>
      </c>
      <c r="C1867" t="s">
        <v>19447</v>
      </c>
      <c r="D1867" t="s">
        <v>19449</v>
      </c>
      <c r="E1867" t="s">
        <v>24010</v>
      </c>
      <c r="F1867" t="s">
        <v>24050</v>
      </c>
      <c r="G1867" t="s">
        <v>1485</v>
      </c>
      <c r="H1867" t="s">
        <v>1485</v>
      </c>
      <c r="I1867" t="s">
        <v>1485</v>
      </c>
      <c r="J1867" t="s">
        <v>1485</v>
      </c>
      <c r="K1867" t="s">
        <v>1485</v>
      </c>
      <c r="M1867" t="str" cm="1">
        <f t="array" ref="M1867">LOOKUP(2,1/(C1867:L1867&lt;&gt;""),C1867:L1867)</f>
        <v>Max sward height</v>
      </c>
      <c r="N1867" t="s">
        <v>24051</v>
      </c>
      <c r="O1867" t="s">
        <v>1485</v>
      </c>
      <c r="P1867" t="s">
        <v>1485</v>
      </c>
      <c r="Q1867" t="s">
        <v>1485</v>
      </c>
      <c r="R1867" t="s">
        <v>1485</v>
      </c>
      <c r="S1867" t="s">
        <v>1485</v>
      </c>
      <c r="T1867" t="s">
        <v>1485</v>
      </c>
      <c r="U1867" t="s">
        <v>1485</v>
      </c>
      <c r="V1867" t="s">
        <v>1485</v>
      </c>
      <c r="W1867" t="s">
        <v>1485</v>
      </c>
      <c r="X1867" t="s">
        <v>5519</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24052</v>
      </c>
      <c r="C1868" t="s">
        <v>19447</v>
      </c>
      <c r="D1868" t="s">
        <v>19449</v>
      </c>
      <c r="E1868" t="s">
        <v>24010</v>
      </c>
      <c r="F1868" t="s">
        <v>24053</v>
      </c>
      <c r="G1868" t="s">
        <v>1485</v>
      </c>
      <c r="H1868" t="s">
        <v>1485</v>
      </c>
      <c r="I1868" t="s">
        <v>1485</v>
      </c>
      <c r="J1868" t="s">
        <v>1485</v>
      </c>
      <c r="K1868" t="s">
        <v>1485</v>
      </c>
      <c r="M1868" t="str" cm="1">
        <f t="array" ref="M1868">LOOKUP(2,1/(C1868:L1868&lt;&gt;""),C1868:L1868)</f>
        <v>Field Size</v>
      </c>
      <c r="N1868" t="s">
        <v>24054</v>
      </c>
      <c r="O1868" t="s">
        <v>24055</v>
      </c>
      <c r="P1868" t="s">
        <v>1485</v>
      </c>
      <c r="Q1868" t="s">
        <v>1485</v>
      </c>
      <c r="R1868" t="s">
        <v>1485</v>
      </c>
      <c r="S1868" t="s">
        <v>1485</v>
      </c>
      <c r="T1868" t="s">
        <v>1485</v>
      </c>
      <c r="U1868" t="s">
        <v>1485</v>
      </c>
      <c r="V1868" t="s">
        <v>1485</v>
      </c>
      <c r="W1868" t="s">
        <v>1485</v>
      </c>
      <c r="X1868" t="s">
        <v>5519</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24056</v>
      </c>
      <c r="C1869" t="s">
        <v>19447</v>
      </c>
      <c r="D1869" t="s">
        <v>19449</v>
      </c>
      <c r="E1869" t="s">
        <v>24010</v>
      </c>
      <c r="F1869" t="s">
        <v>24057</v>
      </c>
      <c r="G1869" t="s">
        <v>1485</v>
      </c>
      <c r="H1869" t="s">
        <v>1485</v>
      </c>
      <c r="I1869" t="s">
        <v>1485</v>
      </c>
      <c r="J1869" t="s">
        <v>1485</v>
      </c>
      <c r="K1869" t="s">
        <v>1485</v>
      </c>
      <c r="M1869" t="str" cm="1">
        <f t="array" ref="M1869">LOOKUP(2,1/(C1869:L1869&lt;&gt;""),C1869:L1869)</f>
        <v>Division Size</v>
      </c>
      <c r="N1869" t="s">
        <v>1485</v>
      </c>
      <c r="O1869" t="s">
        <v>24058</v>
      </c>
      <c r="P1869" t="s">
        <v>1485</v>
      </c>
      <c r="Q1869" t="s">
        <v>1485</v>
      </c>
      <c r="R1869" t="s">
        <v>1485</v>
      </c>
      <c r="S1869" t="s">
        <v>1485</v>
      </c>
      <c r="T1869" t="s">
        <v>1485</v>
      </c>
      <c r="U1869" t="s">
        <v>1485</v>
      </c>
      <c r="V1869" t="s">
        <v>1485</v>
      </c>
      <c r="W1869" t="s">
        <v>1485</v>
      </c>
      <c r="X1869" t="s">
        <v>5519</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24059</v>
      </c>
      <c r="C1870" t="s">
        <v>19447</v>
      </c>
      <c r="D1870" t="s">
        <v>19449</v>
      </c>
      <c r="E1870" t="s">
        <v>24010</v>
      </c>
      <c r="F1870" t="s">
        <v>24060</v>
      </c>
      <c r="G1870" t="s">
        <v>1485</v>
      </c>
      <c r="H1870" t="s">
        <v>1485</v>
      </c>
      <c r="I1870" t="s">
        <v>1485</v>
      </c>
      <c r="J1870" t="s">
        <v>1485</v>
      </c>
      <c r="K1870" t="s">
        <v>1485</v>
      </c>
      <c r="M1870" t="str" cm="1">
        <f t="array" ref="M1870">LOOKUP(2,1/(C1870:L1870&lt;&gt;""),C1870:L1870)</f>
        <v>Strip grazing</v>
      </c>
      <c r="N1870" t="s">
        <v>24006</v>
      </c>
      <c r="O1870" t="s">
        <v>1485</v>
      </c>
      <c r="P1870" t="s">
        <v>1485</v>
      </c>
      <c r="Q1870" t="s">
        <v>1485</v>
      </c>
      <c r="R1870" t="s">
        <v>24008</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24061</v>
      </c>
      <c r="C1871" t="s">
        <v>19447</v>
      </c>
      <c r="D1871" t="s">
        <v>19449</v>
      </c>
      <c r="E1871" t="s">
        <v>24010</v>
      </c>
      <c r="F1871" t="s">
        <v>24062</v>
      </c>
      <c r="G1871" t="s">
        <v>1485</v>
      </c>
      <c r="H1871" t="s">
        <v>1485</v>
      </c>
      <c r="I1871" t="s">
        <v>1485</v>
      </c>
      <c r="J1871" t="s">
        <v>1485</v>
      </c>
      <c r="K1871" t="s">
        <v>1485</v>
      </c>
      <c r="M1871" t="str" cm="1">
        <f t="array" ref="M1871">LOOKUP(2,1/(C1871:L1871&lt;&gt;""),C1871:L1871)</f>
        <v>Cycle length</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24063</v>
      </c>
      <c r="C1872" t="s">
        <v>19447</v>
      </c>
      <c r="D1872" t="s">
        <v>19449</v>
      </c>
      <c r="E1872" t="s">
        <v>24010</v>
      </c>
      <c r="F1872" t="s">
        <v>24064</v>
      </c>
      <c r="G1872" t="s">
        <v>1485</v>
      </c>
      <c r="H1872" t="s">
        <v>1485</v>
      </c>
      <c r="I1872" t="s">
        <v>1485</v>
      </c>
      <c r="J1872" t="s">
        <v>1485</v>
      </c>
      <c r="K1872" t="s">
        <v>1485</v>
      </c>
      <c r="M1872" t="str" cm="1">
        <f t="array" ref="M1872">LOOKUP(2,1/(C1872:L1872&lt;&gt;""),C1872:L1872)</f>
        <v>Rest period</v>
      </c>
      <c r="N1872" t="s">
        <v>1485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24065</v>
      </c>
      <c r="C1873" t="s">
        <v>19447</v>
      </c>
      <c r="D1873" t="s">
        <v>19449</v>
      </c>
      <c r="E1873" t="s">
        <v>24010</v>
      </c>
      <c r="F1873" t="s">
        <v>24066</v>
      </c>
      <c r="G1873" t="s">
        <v>24067</v>
      </c>
      <c r="H1873" t="s">
        <v>1485</v>
      </c>
      <c r="I1873" t="s">
        <v>1485</v>
      </c>
      <c r="J1873" t="s">
        <v>1485</v>
      </c>
      <c r="K1873" t="s">
        <v>1485</v>
      </c>
      <c r="M1873" t="str" cm="1">
        <f t="array" ref="M1873">LOOKUP(2,1/(C1873:L1873&lt;&gt;""),C1873:L1873)</f>
        <v>per year</v>
      </c>
      <c r="N1873" t="s">
        <v>1485</v>
      </c>
      <c r="O1873" t="s">
        <v>24068</v>
      </c>
      <c r="P1873" t="s">
        <v>1485</v>
      </c>
      <c r="Q1873" t="s">
        <v>1485</v>
      </c>
      <c r="R1873" t="s">
        <v>24069</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24070</v>
      </c>
      <c r="C1874" t="s">
        <v>19447</v>
      </c>
      <c r="D1874" t="s">
        <v>19449</v>
      </c>
      <c r="E1874" t="s">
        <v>24010</v>
      </c>
      <c r="F1874" t="s">
        <v>24066</v>
      </c>
      <c r="G1874" t="s">
        <v>24071</v>
      </c>
      <c r="H1874" t="s">
        <v>1485</v>
      </c>
      <c r="I1874" t="s">
        <v>1485</v>
      </c>
      <c r="J1874" t="s">
        <v>1485</v>
      </c>
      <c r="K1874" t="s">
        <v>1485</v>
      </c>
      <c r="M1874" t="str" cm="1">
        <f t="array" ref="M1874">LOOKUP(2,1/(C1874:L1874&lt;&gt;""),C1874:L1874)</f>
        <v>per cycle</v>
      </c>
      <c r="N1874" t="s">
        <v>1485</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24072</v>
      </c>
      <c r="C1875" t="s">
        <v>19447</v>
      </c>
      <c r="D1875" t="s">
        <v>19449</v>
      </c>
      <c r="E1875" t="s">
        <v>24010</v>
      </c>
      <c r="F1875" t="s">
        <v>24073</v>
      </c>
      <c r="G1875" t="s">
        <v>1485</v>
      </c>
      <c r="H1875" t="s">
        <v>1485</v>
      </c>
      <c r="I1875" t="s">
        <v>1485</v>
      </c>
      <c r="J1875" t="s">
        <v>1485</v>
      </c>
      <c r="K1875" t="s">
        <v>1485</v>
      </c>
      <c r="M1875" t="str" cm="1">
        <f t="array" ref="M1875">LOOKUP(2,1/(C1875:L1875&lt;&gt;""),C1875:L1875)</f>
        <v>Number of animals</v>
      </c>
      <c r="N1875" t="s">
        <v>1485</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24074</v>
      </c>
      <c r="C1876" t="s">
        <v>19447</v>
      </c>
      <c r="D1876" t="s">
        <v>19449</v>
      </c>
      <c r="E1876" t="s">
        <v>24075</v>
      </c>
      <c r="F1876" t="s">
        <v>24076</v>
      </c>
      <c r="G1876" t="s">
        <v>1485</v>
      </c>
      <c r="H1876" t="s">
        <v>1485</v>
      </c>
      <c r="I1876" t="s">
        <v>1485</v>
      </c>
      <c r="J1876" t="s">
        <v>1485</v>
      </c>
      <c r="K1876" t="s">
        <v>1485</v>
      </c>
      <c r="M1876" t="str" cm="1">
        <f t="array" ref="M1876">LOOKUP(2,1/(C1876:L1876&lt;&gt;""),C1876:L1876)</f>
        <v>Cattle;Buffalo</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24077</v>
      </c>
      <c r="C1877" t="s">
        <v>19447</v>
      </c>
      <c r="D1877" t="s">
        <v>19449</v>
      </c>
      <c r="E1877" t="s">
        <v>24075</v>
      </c>
      <c r="F1877" t="s">
        <v>24076</v>
      </c>
      <c r="G1877" t="s">
        <v>24078</v>
      </c>
      <c r="H1877" t="s">
        <v>1485</v>
      </c>
      <c r="I1877" t="s">
        <v>1485</v>
      </c>
      <c r="J1877" t="s">
        <v>1485</v>
      </c>
      <c r="K1877" t="s">
        <v>1485</v>
      </c>
      <c r="M1877" t="str" cm="1">
        <f t="array" ref="M1877">LOOKUP(2,1/(C1877:L1877&lt;&gt;""),C1877:L1877)</f>
        <v>Adult</v>
      </c>
      <c r="N1877" t="s">
        <v>1485</v>
      </c>
      <c r="O1877" t="s">
        <v>24079</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24080</v>
      </c>
      <c r="C1878" t="s">
        <v>19447</v>
      </c>
      <c r="D1878" t="s">
        <v>19449</v>
      </c>
      <c r="E1878" t="s">
        <v>24075</v>
      </c>
      <c r="F1878" t="s">
        <v>24076</v>
      </c>
      <c r="G1878" t="s">
        <v>24078</v>
      </c>
      <c r="H1878" t="s">
        <v>24081</v>
      </c>
      <c r="I1878" t="s">
        <v>1485</v>
      </c>
      <c r="J1878" t="s">
        <v>1485</v>
      </c>
      <c r="K1878" t="s">
        <v>1485</v>
      </c>
      <c r="M1878" t="str" cm="1">
        <f t="array" ref="M1878">LOOKUP(2,1/(C1878:L1878&lt;&gt;""),C1878:L1878)</f>
        <v>Adult Female</v>
      </c>
      <c r="N1878" t="s">
        <v>24082</v>
      </c>
      <c r="O1878" t="s">
        <v>24083</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24084</v>
      </c>
      <c r="C1879" t="s">
        <v>19447</v>
      </c>
      <c r="D1879" t="s">
        <v>19449</v>
      </c>
      <c r="E1879" t="s">
        <v>24075</v>
      </c>
      <c r="F1879" t="s">
        <v>24076</v>
      </c>
      <c r="G1879" t="s">
        <v>24078</v>
      </c>
      <c r="H1879" t="s">
        <v>24081</v>
      </c>
      <c r="I1879" t="s">
        <v>24085</v>
      </c>
      <c r="J1879" t="s">
        <v>1485</v>
      </c>
      <c r="K1879" t="s">
        <v>1485</v>
      </c>
      <c r="M1879" t="str" cm="1">
        <f t="array" ref="M1879">LOOKUP(2,1/(C1879:L1879&lt;&gt;""),C1879:L1879)</f>
        <v>Gestating Female</v>
      </c>
      <c r="N1879" t="s">
        <v>24086</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B1880" t="s">
        <v>24087</v>
      </c>
      <c r="C1880" t="s">
        <v>19447</v>
      </c>
      <c r="D1880" t="s">
        <v>19449</v>
      </c>
      <c r="E1880" t="s">
        <v>24075</v>
      </c>
      <c r="F1880" t="s">
        <v>24076</v>
      </c>
      <c r="G1880" t="s">
        <v>24078</v>
      </c>
      <c r="H1880" t="s">
        <v>24081</v>
      </c>
      <c r="I1880" t="s">
        <v>24085</v>
      </c>
      <c r="J1880" t="s">
        <v>24088</v>
      </c>
      <c r="M1880" t="str" cm="1">
        <f t="array" ref="M1880">LOOKUP(2,1/(C1880:L1880&lt;&gt;""),C1880:L1880)</f>
        <v>Prepartum Female</v>
      </c>
      <c r="O1880" t="s">
        <v>24089</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24090</v>
      </c>
      <c r="C1881" t="s">
        <v>19447</v>
      </c>
      <c r="D1881" t="s">
        <v>19449</v>
      </c>
      <c r="E1881" t="s">
        <v>24075</v>
      </c>
      <c r="F1881" t="s">
        <v>24076</v>
      </c>
      <c r="G1881" t="s">
        <v>24078</v>
      </c>
      <c r="H1881" t="s">
        <v>24081</v>
      </c>
      <c r="I1881" t="s">
        <v>24091</v>
      </c>
      <c r="J1881" t="s">
        <v>1485</v>
      </c>
      <c r="K1881" t="s">
        <v>1485</v>
      </c>
      <c r="M1881" t="str" cm="1">
        <f t="array" ref="M1881">LOOKUP(2,1/(C1881:L1881&lt;&gt;""),C1881:L1881)</f>
        <v>Lactating Female</v>
      </c>
      <c r="N1881" t="s">
        <v>24092</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B1882" t="s">
        <v>24093</v>
      </c>
      <c r="C1882" t="s">
        <v>19447</v>
      </c>
      <c r="D1882" t="s">
        <v>19449</v>
      </c>
      <c r="E1882" t="s">
        <v>24075</v>
      </c>
      <c r="F1882" t="s">
        <v>24076</v>
      </c>
      <c r="G1882" t="s">
        <v>24078</v>
      </c>
      <c r="H1882" t="s">
        <v>24081</v>
      </c>
      <c r="I1882" t="s">
        <v>24091</v>
      </c>
      <c r="J1882" t="s">
        <v>24094</v>
      </c>
      <c r="M1882" t="str" cm="1">
        <f t="array" ref="M1882">LOOKUP(2,1/(C1882:L1882&lt;&gt;""),C1882:L1882)</f>
        <v>Postpartum Female</v>
      </c>
      <c r="O1882" t="s">
        <v>24095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24096</v>
      </c>
      <c r="C1883" t="s">
        <v>19447</v>
      </c>
      <c r="D1883" t="s">
        <v>19449</v>
      </c>
      <c r="E1883" t="s">
        <v>24075</v>
      </c>
      <c r="F1883" t="s">
        <v>24076</v>
      </c>
      <c r="G1883" t="s">
        <v>24078</v>
      </c>
      <c r="H1883" t="s">
        <v>24097</v>
      </c>
      <c r="I1883" t="s">
        <v>1485</v>
      </c>
      <c r="J1883" t="s">
        <v>1485</v>
      </c>
      <c r="K1883" t="s">
        <v>1485</v>
      </c>
      <c r="M1883" t="str" cm="1">
        <f t="array" ref="M1883">LOOKUP(2,1/(C1883:L1883&lt;&gt;""),C1883:L1883)</f>
        <v>Adult Male</v>
      </c>
      <c r="N1883" t="s">
        <v>24098</v>
      </c>
      <c r="O1883" t="s">
        <v>24099</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24100</v>
      </c>
      <c r="C1884" t="s">
        <v>19447</v>
      </c>
      <c r="D1884" t="s">
        <v>19449</v>
      </c>
      <c r="E1884" t="s">
        <v>24075</v>
      </c>
      <c r="F1884" t="s">
        <v>24076</v>
      </c>
      <c r="G1884" t="s">
        <v>24101</v>
      </c>
      <c r="H1884" t="s">
        <v>1485</v>
      </c>
      <c r="I1884" t="s">
        <v>1485</v>
      </c>
      <c r="J1884" t="s">
        <v>1485</v>
      </c>
      <c r="K1884" t="s">
        <v>1485</v>
      </c>
      <c r="M1884" t="str" cm="1">
        <f t="array" ref="M1884">LOOKUP(2,1/(C1884:L1884&lt;&gt;""),C1884:L1884)</f>
        <v>Young</v>
      </c>
      <c r="N1884" t="s">
        <v>1485</v>
      </c>
      <c r="O1884" t="s">
        <v>24102</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24103</v>
      </c>
      <c r="C1885" t="s">
        <v>19447</v>
      </c>
      <c r="D1885" t="s">
        <v>19449</v>
      </c>
      <c r="E1885" t="s">
        <v>24075</v>
      </c>
      <c r="F1885" t="s">
        <v>24076</v>
      </c>
      <c r="G1885" t="s">
        <v>24101</v>
      </c>
      <c r="H1885" t="s">
        <v>24104</v>
      </c>
      <c r="I1885" t="s">
        <v>1485</v>
      </c>
      <c r="J1885" t="s">
        <v>1485</v>
      </c>
      <c r="K1885" t="s">
        <v>1485</v>
      </c>
      <c r="M1885" t="str" cm="1">
        <f t="array" ref="M1885">LOOKUP(2,1/(C1885:L1885&lt;&gt;""),C1885:L1885)</f>
        <v>Grower</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24105</v>
      </c>
      <c r="C1886" t="s">
        <v>19447</v>
      </c>
      <c r="D1886" t="s">
        <v>19449</v>
      </c>
      <c r="E1886" t="s">
        <v>24075</v>
      </c>
      <c r="F1886" t="s">
        <v>24076</v>
      </c>
      <c r="G1886" t="s">
        <v>24101</v>
      </c>
      <c r="H1886" t="s">
        <v>6932</v>
      </c>
      <c r="I1886" t="s">
        <v>1485</v>
      </c>
      <c r="J1886" t="s">
        <v>1485</v>
      </c>
      <c r="K1886" t="s">
        <v>1485</v>
      </c>
      <c r="M1886" t="str" cm="1">
        <f t="array" ref="M1886">LOOKUP(2,1/(C1886:L1886&lt;&gt;""),C1886:L1886)</f>
        <v>Finisher</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24106</v>
      </c>
      <c r="C1887" t="s">
        <v>19447</v>
      </c>
      <c r="D1887" t="s">
        <v>19449</v>
      </c>
      <c r="E1887" t="s">
        <v>24075</v>
      </c>
      <c r="F1887" t="s">
        <v>24076</v>
      </c>
      <c r="G1887" t="s">
        <v>24101</v>
      </c>
      <c r="H1887" t="s">
        <v>24107</v>
      </c>
      <c r="I1887" t="s">
        <v>1485</v>
      </c>
      <c r="J1887" t="s">
        <v>1485</v>
      </c>
      <c r="K1887" t="s">
        <v>1485</v>
      </c>
      <c r="M1887" t="str" cm="1">
        <f t="array" ref="M1887">LOOKUP(2,1/(C1887:L1887&lt;&gt;""),C1887:L1887)</f>
        <v>Young Female</v>
      </c>
      <c r="N1887" t="s">
        <v>24108</v>
      </c>
      <c r="O1887" t="s">
        <v>24102</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24109</v>
      </c>
      <c r="C1888" t="s">
        <v>19447</v>
      </c>
      <c r="D1888" t="s">
        <v>19449</v>
      </c>
      <c r="E1888" t="s">
        <v>24075</v>
      </c>
      <c r="F1888" t="s">
        <v>24076</v>
      </c>
      <c r="G1888" t="s">
        <v>24101</v>
      </c>
      <c r="H1888" t="s">
        <v>24104</v>
      </c>
      <c r="I1888" t="s">
        <v>24110</v>
      </c>
      <c r="J1888" t="s">
        <v>1485</v>
      </c>
      <c r="K1888" t="s">
        <v>1485</v>
      </c>
      <c r="M1888" t="str" cm="1">
        <f t="array" ref="M1888">LOOKUP(2,1/(C1888:L1888&lt;&gt;""),C1888:L1888)</f>
        <v>Grower Female</v>
      </c>
      <c r="N1888" t="s">
        <v>24111</v>
      </c>
      <c r="O1888" t="s">
        <v>24112</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24113</v>
      </c>
      <c r="C1889" t="s">
        <v>19447</v>
      </c>
      <c r="D1889" t="s">
        <v>19449</v>
      </c>
      <c r="E1889" t="s">
        <v>24075</v>
      </c>
      <c r="F1889" t="s">
        <v>24076</v>
      </c>
      <c r="G1889" t="s">
        <v>24101</v>
      </c>
      <c r="H1889" t="s">
        <v>6932</v>
      </c>
      <c r="I1889" t="s">
        <v>24114</v>
      </c>
      <c r="J1889" t="s">
        <v>1485</v>
      </c>
      <c r="K1889" t="s">
        <v>1485</v>
      </c>
      <c r="M1889" t="str" cm="1">
        <f t="array" ref="M1889">LOOKUP(2,1/(C1889:L1889&lt;&gt;""),C1889:L1889)</f>
        <v>Finisher Female</v>
      </c>
      <c r="N1889" t="s">
        <v>24115</v>
      </c>
      <c r="O1889" t="s">
        <v>24112</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24116</v>
      </c>
      <c r="C1890" t="s">
        <v>19447</v>
      </c>
      <c r="D1890" t="s">
        <v>19449</v>
      </c>
      <c r="E1890" t="s">
        <v>24075</v>
      </c>
      <c r="F1890" t="s">
        <v>24076</v>
      </c>
      <c r="G1890" t="s">
        <v>24101</v>
      </c>
      <c r="H1890" t="s">
        <v>24117</v>
      </c>
      <c r="I1890" t="s">
        <v>1485</v>
      </c>
      <c r="J1890" t="s">
        <v>1485</v>
      </c>
      <c r="K1890" t="s">
        <v>1485</v>
      </c>
      <c r="M1890" t="str" cm="1">
        <f t="array" ref="M1890">LOOKUP(2,1/(C1890:L1890&lt;&gt;""),C1890:L1890)</f>
        <v>Young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24118</v>
      </c>
      <c r="C1891" t="s">
        <v>19447</v>
      </c>
      <c r="D1891" t="s">
        <v>19449</v>
      </c>
      <c r="E1891" t="s">
        <v>24075</v>
      </c>
      <c r="F1891" t="s">
        <v>24076</v>
      </c>
      <c r="G1891" t="s">
        <v>24101</v>
      </c>
      <c r="H1891" t="s">
        <v>24117</v>
      </c>
      <c r="I1891" t="s">
        <v>24119</v>
      </c>
      <c r="J1891" t="s">
        <v>1485</v>
      </c>
      <c r="K1891" t="s">
        <v>1485</v>
      </c>
      <c r="M1891" t="str" cm="1">
        <f t="array" ref="M1891">LOOKUP(2,1/(C1891:L1891&lt;&gt;""),C1891:L1891)</f>
        <v>Young Intact Male</v>
      </c>
      <c r="N1891" t="s">
        <v>24120</v>
      </c>
      <c r="O1891" t="s">
        <v>24121</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24122</v>
      </c>
      <c r="C1892" t="s">
        <v>19447</v>
      </c>
      <c r="D1892" t="s">
        <v>19449</v>
      </c>
      <c r="E1892" t="s">
        <v>24075</v>
      </c>
      <c r="F1892" t="s">
        <v>24076</v>
      </c>
      <c r="G1892" t="s">
        <v>24101</v>
      </c>
      <c r="H1892" t="s">
        <v>24104</v>
      </c>
      <c r="I1892" t="s">
        <v>24123</v>
      </c>
      <c r="J1892" t="s">
        <v>24124</v>
      </c>
      <c r="K1892" t="s">
        <v>1485</v>
      </c>
      <c r="M1892" t="str" cm="1">
        <f t="array" ref="M1892">LOOKUP(2,1/(C1892:L1892&lt;&gt;""),C1892:L1892)</f>
        <v>Intact Grower Male</v>
      </c>
      <c r="N1892" t="s">
        <v>24125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24126</v>
      </c>
      <c r="C1893" t="s">
        <v>19447</v>
      </c>
      <c r="D1893" t="s">
        <v>19449</v>
      </c>
      <c r="E1893" t="s">
        <v>24075</v>
      </c>
      <c r="F1893" t="s">
        <v>24076</v>
      </c>
      <c r="G1893" t="s">
        <v>24101</v>
      </c>
      <c r="H1893" t="s">
        <v>6932</v>
      </c>
      <c r="I1893" t="s">
        <v>24127</v>
      </c>
      <c r="J1893" t="s">
        <v>24128</v>
      </c>
      <c r="K1893" t="s">
        <v>1485</v>
      </c>
      <c r="M1893" t="str" cm="1">
        <f t="array" ref="M1893">LOOKUP(2,1/(C1893:L1893&lt;&gt;""),C1893:L1893)</f>
        <v>Intact Finisher Male</v>
      </c>
      <c r="N1893" t="s">
        <v>24129</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24130</v>
      </c>
      <c r="C1894" t="s">
        <v>19447</v>
      </c>
      <c r="D1894" t="s">
        <v>19449</v>
      </c>
      <c r="E1894" t="s">
        <v>24075</v>
      </c>
      <c r="F1894" t="s">
        <v>24076</v>
      </c>
      <c r="G1894" t="s">
        <v>24101</v>
      </c>
      <c r="H1894" t="s">
        <v>24117</v>
      </c>
      <c r="I1894" t="s">
        <v>24131</v>
      </c>
      <c r="J1894" t="s">
        <v>1485</v>
      </c>
      <c r="K1894" t="s">
        <v>1485</v>
      </c>
      <c r="M1894" t="str" cm="1">
        <f t="array" ref="M1894">LOOKUP(2,1/(C1894:L1894&lt;&gt;""),C1894:L1894)</f>
        <v>Castrate</v>
      </c>
      <c r="N1894" t="s">
        <v>24132</v>
      </c>
      <c r="O1894" t="s">
        <v>24133</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24134</v>
      </c>
      <c r="C1895" t="s">
        <v>19447</v>
      </c>
      <c r="D1895" t="s">
        <v>19449</v>
      </c>
      <c r="E1895" t="s">
        <v>24075</v>
      </c>
      <c r="F1895" t="s">
        <v>24076</v>
      </c>
      <c r="G1895" t="s">
        <v>24101</v>
      </c>
      <c r="H1895" t="s">
        <v>24104</v>
      </c>
      <c r="I1895" t="s">
        <v>24123</v>
      </c>
      <c r="J1895" t="s">
        <v>24135</v>
      </c>
      <c r="K1895" t="s">
        <v>1485</v>
      </c>
      <c r="M1895" t="str" cm="1">
        <f t="array" ref="M1895">LOOKUP(2,1/(C1895:L1895&lt;&gt;""),C1895:L1895)</f>
        <v xml:space="preserve">Castrate Grower Male </v>
      </c>
      <c r="N1895" t="s">
        <v>24136</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24137</v>
      </c>
      <c r="C1896" t="s">
        <v>19447</v>
      </c>
      <c r="D1896" t="s">
        <v>19449</v>
      </c>
      <c r="E1896" t="s">
        <v>24075</v>
      </c>
      <c r="F1896" t="s">
        <v>24076</v>
      </c>
      <c r="G1896" t="s">
        <v>24101</v>
      </c>
      <c r="H1896" t="s">
        <v>6932</v>
      </c>
      <c r="I1896" t="s">
        <v>24127</v>
      </c>
      <c r="J1896" t="s">
        <v>24138</v>
      </c>
      <c r="K1896" t="s">
        <v>1485</v>
      </c>
      <c r="M1896" t="str" cm="1">
        <f t="array" ref="M1896">LOOKUP(2,1/(C1896:L1896&lt;&gt;""),C1896:L1896)</f>
        <v xml:space="preserve">Castrate Finisher Male </v>
      </c>
      <c r="N1896" t="s">
        <v>24139</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24140</v>
      </c>
      <c r="C1897" t="s">
        <v>19447</v>
      </c>
      <c r="D1897" t="s">
        <v>19449</v>
      </c>
      <c r="E1897" t="s">
        <v>24075</v>
      </c>
      <c r="F1897" t="s">
        <v>24076</v>
      </c>
      <c r="G1897" t="s">
        <v>24101</v>
      </c>
      <c r="H1897" t="s">
        <v>24104</v>
      </c>
      <c r="I1897" t="s">
        <v>24123</v>
      </c>
      <c r="J1897" t="s">
        <v>1485</v>
      </c>
      <c r="K1897" t="s">
        <v>1485</v>
      </c>
      <c r="M1897" t="str" cm="1">
        <f t="array" ref="M1897">LOOKUP(2,1/(C1897:L1897&lt;&gt;""),C1897:L1897)</f>
        <v>Grower Male</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24141</v>
      </c>
      <c r="C1898" t="s">
        <v>19447</v>
      </c>
      <c r="D1898" t="s">
        <v>19449</v>
      </c>
      <c r="E1898" t="s">
        <v>24075</v>
      </c>
      <c r="F1898" t="s">
        <v>24076</v>
      </c>
      <c r="G1898" t="s">
        <v>24101</v>
      </c>
      <c r="H1898" t="s">
        <v>6932</v>
      </c>
      <c r="I1898" t="s">
        <v>24127</v>
      </c>
      <c r="J1898" t="s">
        <v>1485</v>
      </c>
      <c r="K1898" t="s">
        <v>1485</v>
      </c>
      <c r="M1898" t="str" cm="1">
        <f t="array" ref="M1898">LOOKUP(2,1/(C1898:L1898&lt;&gt;""),C1898:L1898)</f>
        <v>Finisher Male</v>
      </c>
      <c r="N1898" t="s">
        <v>1485</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24142</v>
      </c>
      <c r="C1899" t="s">
        <v>19447</v>
      </c>
      <c r="D1899" t="s">
        <v>19449</v>
      </c>
      <c r="E1899" t="s">
        <v>24075</v>
      </c>
      <c r="F1899" t="s">
        <v>24076</v>
      </c>
      <c r="G1899" t="s">
        <v>24101</v>
      </c>
      <c r="H1899" t="s">
        <v>24143</v>
      </c>
      <c r="I1899" t="s">
        <v>1485</v>
      </c>
      <c r="J1899" t="s">
        <v>1485</v>
      </c>
      <c r="K1899" t="s">
        <v>1485</v>
      </c>
      <c r="M1899" t="str" cm="1">
        <f t="array" ref="M1899">LOOKUP(2,1/(C1899:L1899&lt;&gt;""),C1899:L1899)</f>
        <v>Calf</v>
      </c>
      <c r="N1899" t="s">
        <v>1485</v>
      </c>
      <c r="O1899" t="s">
        <v>24144</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B1900" t="s">
        <v>24145</v>
      </c>
      <c r="C1900" t="s">
        <v>19447</v>
      </c>
      <c r="D1900" t="s">
        <v>19449</v>
      </c>
      <c r="E1900" t="s">
        <v>24075</v>
      </c>
      <c r="F1900" t="s">
        <v>24076</v>
      </c>
      <c r="G1900" t="s">
        <v>24101</v>
      </c>
      <c r="H1900" t="s">
        <v>24143</v>
      </c>
      <c r="I1900" t="s">
        <v>24146</v>
      </c>
      <c r="M1900" t="str" cm="1">
        <f t="array" ref="M1900">LOOKUP(2,1/(C1900:L1900&lt;&gt;""),C1900:L1900)</f>
        <v>Suckling Calf</v>
      </c>
      <c r="O1900" t="s">
        <v>24147</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B1901" t="s">
        <v>28718</v>
      </c>
      <c r="C1901" t="s">
        <v>19447</v>
      </c>
      <c r="D1901" t="s">
        <v>19449</v>
      </c>
      <c r="E1901" t="s">
        <v>24075</v>
      </c>
      <c r="F1901" t="s">
        <v>24076</v>
      </c>
      <c r="G1901" t="s">
        <v>24101</v>
      </c>
      <c r="H1901" t="s">
        <v>24143</v>
      </c>
      <c r="I1901" t="s">
        <v>28717</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24148</v>
      </c>
      <c r="C1902" t="s">
        <v>19447</v>
      </c>
      <c r="D1902" t="s">
        <v>19449</v>
      </c>
      <c r="E1902" t="s">
        <v>24075</v>
      </c>
      <c r="F1902" t="s">
        <v>24076</v>
      </c>
      <c r="G1902" t="s">
        <v>24101</v>
      </c>
      <c r="H1902" t="s">
        <v>24143</v>
      </c>
      <c r="I1902" t="s">
        <v>24149</v>
      </c>
      <c r="J1902" t="s">
        <v>1485</v>
      </c>
      <c r="K1902" t="s">
        <v>1485</v>
      </c>
      <c r="M1902" t="str" cm="1">
        <f t="array" ref="M1902">LOOKUP(2,1/(C1902:L1902&lt;&gt;""),C1902:L1902)</f>
        <v>Calf Male</v>
      </c>
      <c r="N1902" t="s">
        <v>1485</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24150</v>
      </c>
      <c r="C1903" t="s">
        <v>19447</v>
      </c>
      <c r="D1903" t="s">
        <v>19449</v>
      </c>
      <c r="E1903" t="s">
        <v>24075</v>
      </c>
      <c r="F1903" t="s">
        <v>24076</v>
      </c>
      <c r="G1903" t="s">
        <v>24101</v>
      </c>
      <c r="H1903" t="s">
        <v>24143</v>
      </c>
      <c r="I1903" t="s">
        <v>24149</v>
      </c>
      <c r="J1903" t="s">
        <v>24151</v>
      </c>
      <c r="K1903" t="s">
        <v>1485</v>
      </c>
      <c r="M1903" t="str" cm="1">
        <f t="array" ref="M1903">LOOKUP(2,1/(C1903:L1903&lt;&gt;""),C1903:L1903)</f>
        <v>Suckling Calf Male</v>
      </c>
      <c r="N1903" t="s">
        <v>1485</v>
      </c>
      <c r="O1903" t="s">
        <v>24147</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24152</v>
      </c>
      <c r="C1904" t="s">
        <v>19447</v>
      </c>
      <c r="D1904" t="s">
        <v>19449</v>
      </c>
      <c r="E1904" t="s">
        <v>24075</v>
      </c>
      <c r="F1904" t="s">
        <v>24076</v>
      </c>
      <c r="G1904" t="s">
        <v>24101</v>
      </c>
      <c r="H1904" t="s">
        <v>24143</v>
      </c>
      <c r="I1904" t="s">
        <v>24149</v>
      </c>
      <c r="J1904" t="s">
        <v>24153</v>
      </c>
      <c r="K1904" t="s">
        <v>1485</v>
      </c>
      <c r="M1904" t="str" cm="1">
        <f t="array" ref="M1904">LOOKUP(2,1/(C1904:L1904&lt;&gt;""),C1904:L1904)</f>
        <v>Weaned Calf Male</v>
      </c>
      <c r="N1904" t="s">
        <v>1485</v>
      </c>
      <c r="O1904" t="s">
        <v>24154</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24155</v>
      </c>
      <c r="C1905" t="s">
        <v>19447</v>
      </c>
      <c r="D1905" t="s">
        <v>19449</v>
      </c>
      <c r="E1905" t="s">
        <v>24075</v>
      </c>
      <c r="F1905" t="s">
        <v>24076</v>
      </c>
      <c r="G1905" t="s">
        <v>24101</v>
      </c>
      <c r="H1905" t="s">
        <v>24143</v>
      </c>
      <c r="I1905" t="s">
        <v>24156</v>
      </c>
      <c r="J1905" t="s">
        <v>1485</v>
      </c>
      <c r="K1905" t="s">
        <v>1485</v>
      </c>
      <c r="M1905" t="str" cm="1">
        <f t="array" ref="M1905">LOOKUP(2,1/(C1905:L1905&lt;&gt;""),C1905:L1905)</f>
        <v>Calf Female</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24157</v>
      </c>
      <c r="C1906" t="s">
        <v>19447</v>
      </c>
      <c r="D1906" t="s">
        <v>19449</v>
      </c>
      <c r="E1906" t="s">
        <v>24075</v>
      </c>
      <c r="F1906" t="s">
        <v>24076</v>
      </c>
      <c r="G1906" t="s">
        <v>24101</v>
      </c>
      <c r="H1906" t="s">
        <v>24143</v>
      </c>
      <c r="I1906" t="s">
        <v>24156</v>
      </c>
      <c r="J1906" t="s">
        <v>24158</v>
      </c>
      <c r="K1906" t="s">
        <v>1485</v>
      </c>
      <c r="M1906" t="str" cm="1">
        <f t="array" ref="M1906">LOOKUP(2,1/(C1906:L1906&lt;&gt;""),C1906:L1906)</f>
        <v>Suckling Calf Female</v>
      </c>
      <c r="N1906" t="s">
        <v>1485</v>
      </c>
      <c r="O1906" t="s">
        <v>24147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24159</v>
      </c>
      <c r="C1907" t="s">
        <v>19447</v>
      </c>
      <c r="D1907" t="s">
        <v>19449</v>
      </c>
      <c r="E1907" t="s">
        <v>24075</v>
      </c>
      <c r="F1907" t="s">
        <v>24076</v>
      </c>
      <c r="G1907" t="s">
        <v>24101</v>
      </c>
      <c r="H1907" t="s">
        <v>24143</v>
      </c>
      <c r="I1907" t="s">
        <v>24156</v>
      </c>
      <c r="J1907" t="s">
        <v>24160</v>
      </c>
      <c r="K1907" t="s">
        <v>1485</v>
      </c>
      <c r="M1907" t="str" cm="1">
        <f t="array" ref="M1907">LOOKUP(2,1/(C1907:L1907&lt;&gt;""),C1907:L1907)</f>
        <v>Weaned Calf Female</v>
      </c>
      <c r="N1907" t="s">
        <v>1485</v>
      </c>
      <c r="O1907" t="s">
        <v>24154</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24161</v>
      </c>
      <c r="C1908" t="s">
        <v>19447</v>
      </c>
      <c r="D1908" t="s">
        <v>19449</v>
      </c>
      <c r="E1908" t="s">
        <v>24075</v>
      </c>
      <c r="F1908" t="s">
        <v>3562</v>
      </c>
      <c r="G1908" t="s">
        <v>1485</v>
      </c>
      <c r="H1908" t="s">
        <v>1485</v>
      </c>
      <c r="I1908" t="s">
        <v>1485</v>
      </c>
      <c r="J1908" t="s">
        <v>1485</v>
      </c>
      <c r="K1908" t="s">
        <v>1485</v>
      </c>
      <c r="M1908" t="str" cm="1">
        <f t="array" ref="M1908">LOOKUP(2,1/(C1908:L1908&lt;&gt;""),C1908:L1908)</f>
        <v>Sheep</v>
      </c>
      <c r="N1908" t="s">
        <v>1485</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24162</v>
      </c>
      <c r="C1909" t="s">
        <v>19447</v>
      </c>
      <c r="D1909" t="s">
        <v>19449</v>
      </c>
      <c r="E1909" t="s">
        <v>24075</v>
      </c>
      <c r="F1909" t="s">
        <v>3562</v>
      </c>
      <c r="G1909" t="s">
        <v>24078</v>
      </c>
      <c r="H1909" t="s">
        <v>1485</v>
      </c>
      <c r="I1909" t="s">
        <v>1485</v>
      </c>
      <c r="J1909" t="s">
        <v>1485</v>
      </c>
      <c r="K1909" t="s">
        <v>1485</v>
      </c>
      <c r="M1909" t="str" cm="1">
        <f t="array" ref="M1909">LOOKUP(2,1/(C1909:L1909&lt;&gt;""),C1909:L1909)</f>
        <v>Adult</v>
      </c>
      <c r="N1909" t="s">
        <v>1485</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24163</v>
      </c>
      <c r="C1910" t="s">
        <v>19447</v>
      </c>
      <c r="D1910" t="s">
        <v>19449</v>
      </c>
      <c r="E1910" t="s">
        <v>24075</v>
      </c>
      <c r="F1910" t="s">
        <v>3562</v>
      </c>
      <c r="G1910" t="s">
        <v>24078</v>
      </c>
      <c r="H1910" t="s">
        <v>24081</v>
      </c>
      <c r="I1910" t="s">
        <v>1485</v>
      </c>
      <c r="J1910" t="s">
        <v>1485</v>
      </c>
      <c r="K1910" t="s">
        <v>1485</v>
      </c>
      <c r="M1910" t="str" cm="1">
        <f t="array" ref="M1910">LOOKUP(2,1/(C1910:L1910&lt;&gt;""),C1910:L1910)</f>
        <v>Adult Female</v>
      </c>
      <c r="N1910" t="s">
        <v>24164</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24165</v>
      </c>
      <c r="C1911" t="s">
        <v>19447</v>
      </c>
      <c r="D1911" t="s">
        <v>19449</v>
      </c>
      <c r="E1911" t="s">
        <v>24075</v>
      </c>
      <c r="F1911" t="s">
        <v>3562</v>
      </c>
      <c r="G1911" t="s">
        <v>24078</v>
      </c>
      <c r="H1911" t="s">
        <v>24081</v>
      </c>
      <c r="I1911" t="s">
        <v>24085</v>
      </c>
      <c r="J1911" t="s">
        <v>1485</v>
      </c>
      <c r="K1911" t="s">
        <v>1485</v>
      </c>
      <c r="M1911" t="str" cm="1">
        <f t="array" ref="M1911">LOOKUP(2,1/(C1911:L1911&lt;&gt;""),C1911:L1911)</f>
        <v>Gestating Female</v>
      </c>
      <c r="N1911" t="s">
        <v>24166</v>
      </c>
      <c r="O1911" t="s">
        <v>1485</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24167</v>
      </c>
      <c r="C1912" t="s">
        <v>19447</v>
      </c>
      <c r="D1912" t="s">
        <v>19449</v>
      </c>
      <c r="E1912" t="s">
        <v>24075</v>
      </c>
      <c r="F1912" t="s">
        <v>3562</v>
      </c>
      <c r="G1912" t="s">
        <v>24078</v>
      </c>
      <c r="H1912" t="s">
        <v>24081</v>
      </c>
      <c r="I1912" t="s">
        <v>24091</v>
      </c>
      <c r="J1912" t="s">
        <v>1485</v>
      </c>
      <c r="K1912" t="s">
        <v>1485</v>
      </c>
      <c r="M1912" t="str" cm="1">
        <f t="array" ref="M1912">LOOKUP(2,1/(C1912:L1912&lt;&gt;""),C1912:L1912)</f>
        <v>Lactating Female</v>
      </c>
      <c r="N1912" t="s">
        <v>24168</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24169</v>
      </c>
      <c r="C1913" t="s">
        <v>19447</v>
      </c>
      <c r="D1913" t="s">
        <v>19449</v>
      </c>
      <c r="E1913" t="s">
        <v>24075</v>
      </c>
      <c r="F1913" t="s">
        <v>3562</v>
      </c>
      <c r="G1913" t="s">
        <v>24078</v>
      </c>
      <c r="H1913" t="s">
        <v>24097</v>
      </c>
      <c r="I1913" t="s">
        <v>1485</v>
      </c>
      <c r="J1913" t="s">
        <v>1485</v>
      </c>
      <c r="K1913" t="s">
        <v>1485</v>
      </c>
      <c r="M1913" t="str" cm="1">
        <f t="array" ref="M1913">LOOKUP(2,1/(C1913:L1913&lt;&gt;""),C1913:L1913)</f>
        <v>Adult Male</v>
      </c>
      <c r="N1913" t="s">
        <v>4228</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24170</v>
      </c>
      <c r="C1914" t="s">
        <v>19447</v>
      </c>
      <c r="D1914" t="s">
        <v>19449</v>
      </c>
      <c r="E1914" t="s">
        <v>24075</v>
      </c>
      <c r="F1914" t="s">
        <v>3562</v>
      </c>
      <c r="G1914" t="s">
        <v>24101</v>
      </c>
      <c r="H1914" t="s">
        <v>1485</v>
      </c>
      <c r="I1914" t="s">
        <v>1485</v>
      </c>
      <c r="J1914" t="s">
        <v>1485</v>
      </c>
      <c r="K1914" t="s">
        <v>1485</v>
      </c>
      <c r="M1914" t="str" cm="1">
        <f t="array" ref="M1914">LOOKUP(2,1/(C1914:L1914&lt;&gt;""),C1914:L1914)</f>
        <v>Young</v>
      </c>
      <c r="N1914" t="s">
        <v>1485</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24171</v>
      </c>
      <c r="C1915" t="s">
        <v>19447</v>
      </c>
      <c r="D1915" t="s">
        <v>19449</v>
      </c>
      <c r="E1915" t="s">
        <v>24075</v>
      </c>
      <c r="F1915" t="s">
        <v>3562</v>
      </c>
      <c r="G1915" t="s">
        <v>24101</v>
      </c>
      <c r="H1915" t="s">
        <v>24172</v>
      </c>
      <c r="I1915" t="s">
        <v>1485</v>
      </c>
      <c r="J1915" t="s">
        <v>1485</v>
      </c>
      <c r="K1915" t="s">
        <v>1485</v>
      </c>
      <c r="M1915" t="str" cm="1">
        <f t="array" ref="M1915">LOOKUP(2,1/(C1915:L1915&lt;&gt;""),C1915:L1915)</f>
        <v>Lamb</v>
      </c>
      <c r="N1915" t="s">
        <v>1485</v>
      </c>
      <c r="O1915" t="s">
        <v>24173</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24174</v>
      </c>
      <c r="C1916" t="s">
        <v>19447</v>
      </c>
      <c r="D1916" t="s">
        <v>19449</v>
      </c>
      <c r="E1916" t="s">
        <v>24075</v>
      </c>
      <c r="F1916" t="s">
        <v>3562</v>
      </c>
      <c r="G1916" t="s">
        <v>24101</v>
      </c>
      <c r="H1916" t="s">
        <v>24172</v>
      </c>
      <c r="I1916" t="s">
        <v>24175</v>
      </c>
      <c r="J1916" t="s">
        <v>1485</v>
      </c>
      <c r="K1916" t="s">
        <v>1485</v>
      </c>
      <c r="M1916" t="str" cm="1">
        <f t="array" ref="M1916">LOOKUP(2,1/(C1916:L1916&lt;&gt;""),C1916:L1916)</f>
        <v>Lamb Female</v>
      </c>
      <c r="N1916" t="s">
        <v>24176</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24177</v>
      </c>
      <c r="C1917" t="s">
        <v>19447</v>
      </c>
      <c r="D1917" t="s">
        <v>19449</v>
      </c>
      <c r="E1917" t="s">
        <v>24075</v>
      </c>
      <c r="F1917" t="s">
        <v>3562</v>
      </c>
      <c r="G1917" t="s">
        <v>24101</v>
      </c>
      <c r="H1917" t="s">
        <v>24172</v>
      </c>
      <c r="I1917" t="s">
        <v>24178</v>
      </c>
      <c r="J1917" t="s">
        <v>1485</v>
      </c>
      <c r="K1917" t="s">
        <v>1485</v>
      </c>
      <c r="M1917" t="str" cm="1">
        <f t="array" ref="M1917">LOOKUP(2,1/(C1917:L1917&lt;&gt;""),C1917:L1917)</f>
        <v>Lamb Male</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24179</v>
      </c>
      <c r="C1918" t="s">
        <v>19447</v>
      </c>
      <c r="D1918" t="s">
        <v>19449</v>
      </c>
      <c r="E1918" t="s">
        <v>24075</v>
      </c>
      <c r="F1918" t="s">
        <v>3562</v>
      </c>
      <c r="G1918" t="s">
        <v>24101</v>
      </c>
      <c r="H1918" t="s">
        <v>24172</v>
      </c>
      <c r="I1918" t="s">
        <v>24178</v>
      </c>
      <c r="J1918" t="s">
        <v>24180</v>
      </c>
      <c r="K1918" t="s">
        <v>1485</v>
      </c>
      <c r="M1918" t="str" cm="1">
        <f t="array" ref="M1918">LOOKUP(2,1/(C1918:L1918&lt;&gt;""),C1918:L1918)</f>
        <v>Intact Lamb Male</v>
      </c>
      <c r="N1918" t="s">
        <v>24181</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24182</v>
      </c>
      <c r="C1919" t="s">
        <v>19447</v>
      </c>
      <c r="D1919" t="s">
        <v>19449</v>
      </c>
      <c r="E1919" t="s">
        <v>24075</v>
      </c>
      <c r="F1919" t="s">
        <v>3562</v>
      </c>
      <c r="G1919" t="s">
        <v>24101</v>
      </c>
      <c r="H1919" t="s">
        <v>24172</v>
      </c>
      <c r="I1919" t="s">
        <v>24178</v>
      </c>
      <c r="J1919" t="s">
        <v>24183</v>
      </c>
      <c r="K1919" t="s">
        <v>1485</v>
      </c>
      <c r="M1919" t="str" cm="1">
        <f t="array" ref="M1919">LOOKUP(2,1/(C1919:L1919&lt;&gt;""),C1919:L1919)</f>
        <v>Castrate Lamb Male</v>
      </c>
      <c r="N1919" t="s">
        <v>24184</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24185</v>
      </c>
      <c r="C1920" t="s">
        <v>19447</v>
      </c>
      <c r="D1920" t="s">
        <v>19449</v>
      </c>
      <c r="E1920" t="s">
        <v>24075</v>
      </c>
      <c r="F1920" t="s">
        <v>3562</v>
      </c>
      <c r="G1920" t="s">
        <v>24101</v>
      </c>
      <c r="H1920" t="s">
        <v>24186</v>
      </c>
      <c r="I1920" t="s">
        <v>1485</v>
      </c>
      <c r="J1920" t="s">
        <v>1485</v>
      </c>
      <c r="K1920" t="s">
        <v>1485</v>
      </c>
      <c r="M1920" t="str" cm="1">
        <f t="array" ref="M1920">LOOKUP(2,1/(C1920:L1920&lt;&gt;""),C1920:L1920)</f>
        <v>Yearling</v>
      </c>
      <c r="N1920" t="s">
        <v>1485</v>
      </c>
      <c r="O1920" t="s">
        <v>24187</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24188</v>
      </c>
      <c r="C1921" t="s">
        <v>19447</v>
      </c>
      <c r="D1921" t="s">
        <v>19449</v>
      </c>
      <c r="E1921" t="s">
        <v>24075</v>
      </c>
      <c r="F1921" t="s">
        <v>3562</v>
      </c>
      <c r="G1921" t="s">
        <v>24101</v>
      </c>
      <c r="H1921" t="s">
        <v>24186</v>
      </c>
      <c r="I1921" t="s">
        <v>24189</v>
      </c>
      <c r="J1921" t="s">
        <v>1485</v>
      </c>
      <c r="K1921" t="s">
        <v>1485</v>
      </c>
      <c r="M1921" t="str" cm="1">
        <f t="array" ref="M1921">LOOKUP(2,1/(C1921:L1921&lt;&gt;""),C1921:L1921)</f>
        <v>Yearling Female</v>
      </c>
      <c r="N1921" t="s">
        <v>24190</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24191</v>
      </c>
      <c r="C1922" t="s">
        <v>19447</v>
      </c>
      <c r="D1922" t="s">
        <v>19449</v>
      </c>
      <c r="E1922" t="s">
        <v>24075</v>
      </c>
      <c r="F1922" t="s">
        <v>3562</v>
      </c>
      <c r="G1922" t="s">
        <v>24101</v>
      </c>
      <c r="H1922" t="s">
        <v>24186</v>
      </c>
      <c r="I1922" t="s">
        <v>24192</v>
      </c>
      <c r="J1922" t="s">
        <v>1485</v>
      </c>
      <c r="K1922" t="s">
        <v>1485</v>
      </c>
      <c r="M1922" t="str" cm="1">
        <f t="array" ref="M1922">LOOKUP(2,1/(C1922:L1922&lt;&gt;""),C1922:L1922)</f>
        <v>Yearling Male</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24193</v>
      </c>
      <c r="C1923" t="s">
        <v>19447</v>
      </c>
      <c r="D1923" t="s">
        <v>19449</v>
      </c>
      <c r="E1923" t="s">
        <v>24075</v>
      </c>
      <c r="F1923" t="s">
        <v>3562</v>
      </c>
      <c r="G1923" t="s">
        <v>24101</v>
      </c>
      <c r="H1923" t="s">
        <v>24186</v>
      </c>
      <c r="I1923" t="s">
        <v>24192</v>
      </c>
      <c r="J1923" t="s">
        <v>24194</v>
      </c>
      <c r="K1923" t="s">
        <v>1485</v>
      </c>
      <c r="M1923" t="str" cm="1">
        <f t="array" ref="M1923">LOOKUP(2,1/(C1923:L1923&lt;&gt;""),C1923:L1923)</f>
        <v>Intact Yearling Male</v>
      </c>
      <c r="N1923" t="s">
        <v>24195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24196</v>
      </c>
      <c r="C1924" t="s">
        <v>19447</v>
      </c>
      <c r="D1924" t="s">
        <v>19449</v>
      </c>
      <c r="E1924" t="s">
        <v>24075</v>
      </c>
      <c r="F1924" t="s">
        <v>3562</v>
      </c>
      <c r="G1924" t="s">
        <v>24101</v>
      </c>
      <c r="H1924" t="s">
        <v>24186</v>
      </c>
      <c r="I1924" t="s">
        <v>24192</v>
      </c>
      <c r="J1924" t="s">
        <v>24197</v>
      </c>
      <c r="K1924" t="s">
        <v>1485</v>
      </c>
      <c r="M1924" t="str" cm="1">
        <f t="array" ref="M1924">LOOKUP(2,1/(C1924:L1924&lt;&gt;""),C1924:L1924)</f>
        <v>Castrate Yearling Male</v>
      </c>
      <c r="N1924" t="s">
        <v>24198</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24199</v>
      </c>
      <c r="C1925" t="s">
        <v>19447</v>
      </c>
      <c r="D1925" t="s">
        <v>19449</v>
      </c>
      <c r="E1925" t="s">
        <v>24075</v>
      </c>
      <c r="F1925" t="s">
        <v>3552</v>
      </c>
      <c r="G1925" t="s">
        <v>1485</v>
      </c>
      <c r="H1925" t="s">
        <v>1485</v>
      </c>
      <c r="I1925" t="s">
        <v>1485</v>
      </c>
      <c r="J1925" t="s">
        <v>1485</v>
      </c>
      <c r="K1925" t="s">
        <v>1485</v>
      </c>
      <c r="M1925" t="str" cm="1">
        <f t="array" ref="M1925">LOOKUP(2,1/(C1925:L1925&lt;&gt;""),C1925:L1925)</f>
        <v>Goat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24200</v>
      </c>
      <c r="C1926" t="s">
        <v>19447</v>
      </c>
      <c r="D1926" t="s">
        <v>19449</v>
      </c>
      <c r="E1926" t="s">
        <v>24075</v>
      </c>
      <c r="F1926" t="s">
        <v>3552</v>
      </c>
      <c r="G1926" t="s">
        <v>24078</v>
      </c>
      <c r="H1926" t="s">
        <v>1485</v>
      </c>
      <c r="I1926" t="s">
        <v>1485</v>
      </c>
      <c r="J1926" t="s">
        <v>1485</v>
      </c>
      <c r="K1926" t="s">
        <v>1485</v>
      </c>
      <c r="M1926" t="str" cm="1">
        <f t="array" ref="M1926">LOOKUP(2,1/(C1926:L1926&lt;&gt;""),C1926:L1926)</f>
        <v>Adult</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24201</v>
      </c>
      <c r="C1927" t="s">
        <v>19447</v>
      </c>
      <c r="D1927" t="s">
        <v>19449</v>
      </c>
      <c r="E1927" t="s">
        <v>24075</v>
      </c>
      <c r="F1927" t="s">
        <v>3552</v>
      </c>
      <c r="G1927" t="s">
        <v>24078</v>
      </c>
      <c r="H1927" t="s">
        <v>24081</v>
      </c>
      <c r="I1927" t="s">
        <v>1485</v>
      </c>
      <c r="J1927" t="s">
        <v>1485</v>
      </c>
      <c r="K1927" t="s">
        <v>1485</v>
      </c>
      <c r="M1927" t="str" cm="1">
        <f t="array" ref="M1927">LOOKUP(2,1/(C1927:L1927&lt;&gt;""),C1927:L1927)</f>
        <v>Adult Female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24202</v>
      </c>
      <c r="C1928" t="s">
        <v>19447</v>
      </c>
      <c r="D1928" t="s">
        <v>19449</v>
      </c>
      <c r="E1928" t="s">
        <v>24075</v>
      </c>
      <c r="F1928" t="s">
        <v>3552</v>
      </c>
      <c r="G1928" t="s">
        <v>24078</v>
      </c>
      <c r="H1928" t="s">
        <v>24081</v>
      </c>
      <c r="I1928" t="s">
        <v>24085</v>
      </c>
      <c r="J1928" t="s">
        <v>1485</v>
      </c>
      <c r="K1928" t="s">
        <v>1485</v>
      </c>
      <c r="M1928" t="str" cm="1">
        <f t="array" ref="M1928">LOOKUP(2,1/(C1928:L1928&lt;&gt;""),C1928:L1928)</f>
        <v>Gestating Female</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24203</v>
      </c>
      <c r="C1929" t="s">
        <v>19447</v>
      </c>
      <c r="D1929" t="s">
        <v>19449</v>
      </c>
      <c r="E1929" t="s">
        <v>24075</v>
      </c>
      <c r="F1929" t="s">
        <v>3552</v>
      </c>
      <c r="G1929" t="s">
        <v>24078</v>
      </c>
      <c r="H1929" t="s">
        <v>24081</v>
      </c>
      <c r="I1929" t="s">
        <v>24091</v>
      </c>
      <c r="J1929" t="s">
        <v>1485</v>
      </c>
      <c r="K1929" t="s">
        <v>1485</v>
      </c>
      <c r="M1929" t="str" cm="1">
        <f t="array" ref="M1929">LOOKUP(2,1/(C1929:L1929&lt;&gt;""),C1929:L1929)</f>
        <v>Lactating Female</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24204</v>
      </c>
      <c r="C1930" t="s">
        <v>19447</v>
      </c>
      <c r="D1930" t="s">
        <v>19449</v>
      </c>
      <c r="E1930" t="s">
        <v>24075</v>
      </c>
      <c r="F1930" t="s">
        <v>3552</v>
      </c>
      <c r="G1930" t="s">
        <v>24078</v>
      </c>
      <c r="H1930" t="s">
        <v>24097</v>
      </c>
      <c r="I1930" t="s">
        <v>1485</v>
      </c>
      <c r="J1930" t="s">
        <v>1485</v>
      </c>
      <c r="K1930" t="s">
        <v>1485</v>
      </c>
      <c r="M1930" t="str" cm="1">
        <f t="array" ref="M1930">LOOKUP(2,1/(C1930:L1930&lt;&gt;""),C1930:L1930)</f>
        <v>Adult Male</v>
      </c>
      <c r="N1930" t="s">
        <v>24205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24206</v>
      </c>
      <c r="C1931" t="s">
        <v>19447</v>
      </c>
      <c r="D1931" t="s">
        <v>19449</v>
      </c>
      <c r="E1931" t="s">
        <v>24075</v>
      </c>
      <c r="F1931" t="s">
        <v>3552</v>
      </c>
      <c r="G1931" t="s">
        <v>24101</v>
      </c>
      <c r="H1931" t="s">
        <v>1485</v>
      </c>
      <c r="I1931" t="s">
        <v>1485</v>
      </c>
      <c r="J1931" t="s">
        <v>1485</v>
      </c>
      <c r="K1931" t="s">
        <v>1485</v>
      </c>
      <c r="M1931" t="str" cm="1">
        <f t="array" ref="M1931">LOOKUP(2,1/(C1931:L1931&lt;&gt;""),C1931:L1931)</f>
        <v>Young</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24207</v>
      </c>
      <c r="C1932" t="s">
        <v>19447</v>
      </c>
      <c r="D1932" t="s">
        <v>19449</v>
      </c>
      <c r="E1932" t="s">
        <v>24075</v>
      </c>
      <c r="F1932" t="s">
        <v>3552</v>
      </c>
      <c r="G1932" t="s">
        <v>24101</v>
      </c>
      <c r="H1932" t="s">
        <v>24208</v>
      </c>
      <c r="I1932" t="s">
        <v>1485</v>
      </c>
      <c r="J1932" t="s">
        <v>1485</v>
      </c>
      <c r="K1932" t="s">
        <v>1485</v>
      </c>
      <c r="M1932" t="str" cm="1">
        <f t="array" ref="M1932">LOOKUP(2,1/(C1932:L1932&lt;&gt;""),C1932:L1932)</f>
        <v>Kid</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24209</v>
      </c>
      <c r="C1933" t="s">
        <v>19447</v>
      </c>
      <c r="D1933" t="s">
        <v>19449</v>
      </c>
      <c r="E1933" t="s">
        <v>24075</v>
      </c>
      <c r="F1933" t="s">
        <v>3552</v>
      </c>
      <c r="G1933" t="s">
        <v>24101</v>
      </c>
      <c r="H1933" t="s">
        <v>24208</v>
      </c>
      <c r="I1933" t="s">
        <v>24210</v>
      </c>
      <c r="J1933" t="s">
        <v>1485</v>
      </c>
      <c r="K1933" t="s">
        <v>1485</v>
      </c>
      <c r="M1933" t="str" cm="1">
        <f t="array" ref="M1933">LOOKUP(2,1/(C1933:L1933&lt;&gt;""),C1933:L1933)</f>
        <v>Kid Female</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24211</v>
      </c>
      <c r="C1934" t="s">
        <v>19447</v>
      </c>
      <c r="D1934" t="s">
        <v>19449</v>
      </c>
      <c r="E1934" t="s">
        <v>24075</v>
      </c>
      <c r="F1934" t="s">
        <v>3552</v>
      </c>
      <c r="G1934" t="s">
        <v>24101</v>
      </c>
      <c r="H1934" t="s">
        <v>24208</v>
      </c>
      <c r="I1934" t="s">
        <v>24212</v>
      </c>
      <c r="J1934" t="s">
        <v>1485</v>
      </c>
      <c r="K1934" t="s">
        <v>1485</v>
      </c>
      <c r="M1934" t="str" cm="1">
        <f t="array" ref="M1934">LOOKUP(2,1/(C1934:L1934&lt;&gt;""),C1934:L1934)</f>
        <v>Kid Male</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24213</v>
      </c>
      <c r="C1935" t="s">
        <v>19447</v>
      </c>
      <c r="D1935" t="s">
        <v>19449</v>
      </c>
      <c r="E1935" t="s">
        <v>24075</v>
      </c>
      <c r="F1935" t="s">
        <v>3552</v>
      </c>
      <c r="G1935" t="s">
        <v>24101</v>
      </c>
      <c r="H1935" t="s">
        <v>24208</v>
      </c>
      <c r="I1935" t="s">
        <v>24212</v>
      </c>
      <c r="J1935" t="s">
        <v>24214</v>
      </c>
      <c r="K1935" t="s">
        <v>1485</v>
      </c>
      <c r="M1935" t="str" cm="1">
        <f t="array" ref="M1935">LOOKUP(2,1/(C1935:L1935&lt;&gt;""),C1935:L1935)</f>
        <v>Intact Kid Male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24215</v>
      </c>
      <c r="C1936" t="s">
        <v>19447</v>
      </c>
      <c r="D1936" t="s">
        <v>19449</v>
      </c>
      <c r="E1936" t="s">
        <v>24075</v>
      </c>
      <c r="F1936" t="s">
        <v>3552</v>
      </c>
      <c r="G1936" t="s">
        <v>24101</v>
      </c>
      <c r="H1936" t="s">
        <v>24208</v>
      </c>
      <c r="I1936" t="s">
        <v>24212</v>
      </c>
      <c r="J1936" t="s">
        <v>24216</v>
      </c>
      <c r="K1936" t="s">
        <v>1485</v>
      </c>
      <c r="M1936" t="str" cm="1">
        <f t="array" ref="M1936">LOOKUP(2,1/(C1936:L1936&lt;&gt;""),C1936:L1936)</f>
        <v>Castrate Kid Male</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24217</v>
      </c>
      <c r="C1937" t="s">
        <v>19447</v>
      </c>
      <c r="D1937" t="s">
        <v>19449</v>
      </c>
      <c r="E1937" t="s">
        <v>24075</v>
      </c>
      <c r="F1937" t="s">
        <v>3552</v>
      </c>
      <c r="G1937" t="s">
        <v>24101</v>
      </c>
      <c r="H1937" t="s">
        <v>24186</v>
      </c>
      <c r="I1937" t="s">
        <v>1485</v>
      </c>
      <c r="J1937" t="s">
        <v>1485</v>
      </c>
      <c r="K1937" t="s">
        <v>1485</v>
      </c>
      <c r="M1937" t="str" cm="1">
        <f t="array" ref="M1937">LOOKUP(2,1/(C1937:L1937&lt;&gt;""),C1937:L1937)</f>
        <v>Yearling</v>
      </c>
      <c r="N1937" t="s">
        <v>1485</v>
      </c>
      <c r="O1937" t="s">
        <v>24187</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24218</v>
      </c>
      <c r="C1938" t="s">
        <v>19447</v>
      </c>
      <c r="D1938" t="s">
        <v>19449</v>
      </c>
      <c r="E1938" t="s">
        <v>24075</v>
      </c>
      <c r="F1938" t="s">
        <v>3552</v>
      </c>
      <c r="G1938" t="s">
        <v>24101</v>
      </c>
      <c r="H1938" t="s">
        <v>24186</v>
      </c>
      <c r="I1938" t="s">
        <v>24189</v>
      </c>
      <c r="J1938" t="s">
        <v>1485</v>
      </c>
      <c r="K1938" t="s">
        <v>1485</v>
      </c>
      <c r="M1938" t="str" cm="1">
        <f t="array" ref="M1938">LOOKUP(2,1/(C1938:L1938&lt;&gt;""),C1938:L1938)</f>
        <v>Yearling Female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24219</v>
      </c>
      <c r="C1939" t="s">
        <v>19447</v>
      </c>
      <c r="D1939" t="s">
        <v>19449</v>
      </c>
      <c r="E1939" t="s">
        <v>24075</v>
      </c>
      <c r="F1939" t="s">
        <v>3552</v>
      </c>
      <c r="G1939" t="s">
        <v>24101</v>
      </c>
      <c r="H1939" t="s">
        <v>24186</v>
      </c>
      <c r="I1939" t="s">
        <v>24192</v>
      </c>
      <c r="J1939" t="s">
        <v>1485</v>
      </c>
      <c r="K1939" t="s">
        <v>1485</v>
      </c>
      <c r="M1939" t="str" cm="1">
        <f t="array" ref="M1939">LOOKUP(2,1/(C1939:L1939&lt;&gt;""),C1939:L1939)</f>
        <v>Yearling Male</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24220</v>
      </c>
      <c r="C1940" t="s">
        <v>19447</v>
      </c>
      <c r="D1940" t="s">
        <v>19449</v>
      </c>
      <c r="E1940" t="s">
        <v>24075</v>
      </c>
      <c r="F1940" t="s">
        <v>3552</v>
      </c>
      <c r="G1940" t="s">
        <v>24101</v>
      </c>
      <c r="H1940" t="s">
        <v>24186</v>
      </c>
      <c r="I1940" t="s">
        <v>24192</v>
      </c>
      <c r="J1940" t="s">
        <v>24194</v>
      </c>
      <c r="K1940" t="s">
        <v>1485</v>
      </c>
      <c r="M1940" t="str" cm="1">
        <f t="array" ref="M1940">LOOKUP(2,1/(C1940:L1940&lt;&gt;""),C1940:L1940)</f>
        <v>Intact Yearling Male</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24221</v>
      </c>
      <c r="C1941" t="s">
        <v>19447</v>
      </c>
      <c r="D1941" t="s">
        <v>19449</v>
      </c>
      <c r="E1941" t="s">
        <v>24075</v>
      </c>
      <c r="F1941" t="s">
        <v>3552</v>
      </c>
      <c r="G1941" t="s">
        <v>24101</v>
      </c>
      <c r="H1941" t="s">
        <v>24186</v>
      </c>
      <c r="I1941" t="s">
        <v>24192</v>
      </c>
      <c r="J1941" t="s">
        <v>24197</v>
      </c>
      <c r="K1941" t="s">
        <v>1485</v>
      </c>
      <c r="M1941" t="str" cm="1">
        <f t="array" ref="M1941">LOOKUP(2,1/(C1941:L1941&lt;&gt;""),C1941:L1941)</f>
        <v>Castrate Yearling Male</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24222</v>
      </c>
      <c r="C1942" t="s">
        <v>19447</v>
      </c>
      <c r="D1942" t="s">
        <v>19449</v>
      </c>
      <c r="E1942" t="s">
        <v>24075</v>
      </c>
      <c r="F1942" t="s">
        <v>5273</v>
      </c>
      <c r="G1942" t="s">
        <v>1485</v>
      </c>
      <c r="H1942" t="s">
        <v>1485</v>
      </c>
      <c r="I1942" t="s">
        <v>1485</v>
      </c>
      <c r="J1942" t="s">
        <v>1485</v>
      </c>
      <c r="K1942" t="s">
        <v>1485</v>
      </c>
      <c r="M1942" t="str" cm="1">
        <f t="array" ref="M1942">LOOKUP(2,1/(C1942:L1942&lt;&gt;""),C1942:L1942)</f>
        <v>Pig</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24223</v>
      </c>
      <c r="C1943" t="s">
        <v>19447</v>
      </c>
      <c r="D1943" t="s">
        <v>19449</v>
      </c>
      <c r="E1943" t="s">
        <v>24075</v>
      </c>
      <c r="F1943" t="s">
        <v>5273</v>
      </c>
      <c r="G1943" t="s">
        <v>24078</v>
      </c>
      <c r="H1943" t="s">
        <v>1485</v>
      </c>
      <c r="I1943" t="s">
        <v>1485</v>
      </c>
      <c r="J1943" t="s">
        <v>1485</v>
      </c>
      <c r="K1943" t="s">
        <v>1485</v>
      </c>
      <c r="M1943" t="str" cm="1">
        <f t="array" ref="M1943">LOOKUP(2,1/(C1943:L1943&lt;&gt;""),C1943:L1943)</f>
        <v>Adult</v>
      </c>
      <c r="N1943" t="s">
        <v>1485</v>
      </c>
      <c r="O1943" t="s">
        <v>1485</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24224</v>
      </c>
      <c r="C1944" t="s">
        <v>19447</v>
      </c>
      <c r="D1944" t="s">
        <v>19449</v>
      </c>
      <c r="E1944" t="s">
        <v>24075</v>
      </c>
      <c r="F1944" t="s">
        <v>5273</v>
      </c>
      <c r="G1944" t="s">
        <v>24078</v>
      </c>
      <c r="H1944" t="s">
        <v>24081</v>
      </c>
      <c r="I1944" t="s">
        <v>1485</v>
      </c>
      <c r="J1944" t="s">
        <v>1485</v>
      </c>
      <c r="K1944" t="s">
        <v>1485</v>
      </c>
      <c r="M1944" t="str" cm="1">
        <f t="array" ref="M1944">LOOKUP(2,1/(C1944:L1944&lt;&gt;""),C1944:L1944)</f>
        <v>Adult Female</v>
      </c>
      <c r="N1944" t="s">
        <v>24225</v>
      </c>
      <c r="O1944" t="s">
        <v>24226</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24227</v>
      </c>
      <c r="C1945" t="s">
        <v>19447</v>
      </c>
      <c r="D1945" t="s">
        <v>19449</v>
      </c>
      <c r="E1945" t="s">
        <v>24075</v>
      </c>
      <c r="F1945" t="s">
        <v>5273</v>
      </c>
      <c r="G1945" t="s">
        <v>24078</v>
      </c>
      <c r="H1945" t="s">
        <v>24081</v>
      </c>
      <c r="I1945" t="s">
        <v>24085</v>
      </c>
      <c r="J1945" t="s">
        <v>1485</v>
      </c>
      <c r="K1945" t="s">
        <v>1485</v>
      </c>
      <c r="M1945" t="str" cm="1">
        <f t="array" ref="M1945">LOOKUP(2,1/(C1945:L1945&lt;&gt;""),C1945:L1945)</f>
        <v>Gestating Female</v>
      </c>
      <c r="N1945" t="s">
        <v>24228</v>
      </c>
      <c r="O1945" t="s">
        <v>1485</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24229</v>
      </c>
      <c r="C1946" t="s">
        <v>19447</v>
      </c>
      <c r="D1946" t="s">
        <v>19449</v>
      </c>
      <c r="E1946" t="s">
        <v>24075</v>
      </c>
      <c r="F1946" t="s">
        <v>5273</v>
      </c>
      <c r="G1946" t="s">
        <v>24078</v>
      </c>
      <c r="H1946" t="s">
        <v>24081</v>
      </c>
      <c r="I1946" t="s">
        <v>24091</v>
      </c>
      <c r="J1946" t="s">
        <v>1485</v>
      </c>
      <c r="K1946" t="s">
        <v>1485</v>
      </c>
      <c r="M1946" t="str" cm="1">
        <f t="array" ref="M1946">LOOKUP(2,1/(C1946:L1946&lt;&gt;""),C1946:L1946)</f>
        <v>Lactating Female</v>
      </c>
      <c r="N1946" t="s">
        <v>24230</v>
      </c>
      <c r="O1946" t="s">
        <v>1485</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24231</v>
      </c>
      <c r="C1947" t="s">
        <v>19447</v>
      </c>
      <c r="D1947" t="s">
        <v>19449</v>
      </c>
      <c r="E1947" t="s">
        <v>24075</v>
      </c>
      <c r="F1947" t="s">
        <v>5273</v>
      </c>
      <c r="G1947" t="s">
        <v>24078</v>
      </c>
      <c r="H1947" t="s">
        <v>24097</v>
      </c>
      <c r="I1947" t="s">
        <v>1485</v>
      </c>
      <c r="J1947" t="s">
        <v>1485</v>
      </c>
      <c r="K1947" t="s">
        <v>1485</v>
      </c>
      <c r="M1947" t="str" cm="1">
        <f t="array" ref="M1947">LOOKUP(2,1/(C1947:L1947&lt;&gt;""),C1947:L1947)</f>
        <v>Adult Male</v>
      </c>
      <c r="N1947" t="s">
        <v>24232</v>
      </c>
      <c r="O1947" t="s">
        <v>24233</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24234</v>
      </c>
      <c r="C1948" t="s">
        <v>19447</v>
      </c>
      <c r="D1948" t="s">
        <v>19449</v>
      </c>
      <c r="E1948" t="s">
        <v>24075</v>
      </c>
      <c r="F1948" t="s">
        <v>5273</v>
      </c>
      <c r="G1948" t="s">
        <v>24078</v>
      </c>
      <c r="H1948" t="s">
        <v>24097</v>
      </c>
      <c r="I1948" t="s">
        <v>24235</v>
      </c>
      <c r="J1948" t="s">
        <v>1485</v>
      </c>
      <c r="K1948" t="s">
        <v>1485</v>
      </c>
      <c r="M1948" t="str" cm="1">
        <f t="array" ref="M1948">LOOKUP(2,1/(C1948:L1948&lt;&gt;""),C1948:L1948)</f>
        <v>Castrate Adult Male</v>
      </c>
      <c r="N1948" t="s">
        <v>24236</v>
      </c>
      <c r="O1948" t="s">
        <v>24237</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24238</v>
      </c>
      <c r="C1949" t="s">
        <v>19447</v>
      </c>
      <c r="D1949" t="s">
        <v>19449</v>
      </c>
      <c r="E1949" t="s">
        <v>24075</v>
      </c>
      <c r="F1949" t="s">
        <v>5273</v>
      </c>
      <c r="G1949" t="s">
        <v>24101</v>
      </c>
      <c r="H1949" t="s">
        <v>1485</v>
      </c>
      <c r="I1949" t="s">
        <v>1485</v>
      </c>
      <c r="J1949" t="s">
        <v>1485</v>
      </c>
      <c r="K1949" t="s">
        <v>1485</v>
      </c>
      <c r="M1949" t="str" cm="1">
        <f t="array" ref="M1949">LOOKUP(2,1/(C1949:L1949&lt;&gt;""),C1949:L1949)</f>
        <v>Young</v>
      </c>
      <c r="N1949" t="s">
        <v>1485</v>
      </c>
      <c r="O1949" t="s">
        <v>1485</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24239</v>
      </c>
      <c r="C1950" t="s">
        <v>19447</v>
      </c>
      <c r="D1950" t="s">
        <v>19449</v>
      </c>
      <c r="E1950" t="s">
        <v>24075</v>
      </c>
      <c r="F1950" t="s">
        <v>5273</v>
      </c>
      <c r="G1950" t="s">
        <v>24101</v>
      </c>
      <c r="H1950" t="s">
        <v>24104</v>
      </c>
      <c r="I1950" t="s">
        <v>1485</v>
      </c>
      <c r="J1950" t="s">
        <v>1485</v>
      </c>
      <c r="K1950" t="s">
        <v>1485</v>
      </c>
      <c r="M1950" t="str" cm="1">
        <f t="array" ref="M1950">LOOKUP(2,1/(C1950:L1950&lt;&gt;""),C1950:L1950)</f>
        <v>Grower</v>
      </c>
      <c r="N1950" t="s">
        <v>1485</v>
      </c>
      <c r="O1950" t="s">
        <v>1485</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24240</v>
      </c>
      <c r="C1951" t="s">
        <v>19447</v>
      </c>
      <c r="D1951" t="s">
        <v>19449</v>
      </c>
      <c r="E1951" t="s">
        <v>24075</v>
      </c>
      <c r="F1951" t="s">
        <v>5273</v>
      </c>
      <c r="G1951" t="s">
        <v>24101</v>
      </c>
      <c r="H1951" t="s">
        <v>6932</v>
      </c>
      <c r="I1951" t="s">
        <v>1485</v>
      </c>
      <c r="J1951" t="s">
        <v>1485</v>
      </c>
      <c r="K1951" t="s">
        <v>1485</v>
      </c>
      <c r="M1951" t="str" cm="1">
        <f t="array" ref="M1951">LOOKUP(2,1/(C1951:L1951&lt;&gt;""),C1951:L1951)</f>
        <v>Finisher</v>
      </c>
      <c r="N1951" t="s">
        <v>1485</v>
      </c>
      <c r="O1951" t="s">
        <v>1485</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24241</v>
      </c>
      <c r="C1952" t="s">
        <v>19447</v>
      </c>
      <c r="D1952" t="s">
        <v>19449</v>
      </c>
      <c r="E1952" t="s">
        <v>24075</v>
      </c>
      <c r="F1952" t="s">
        <v>5273</v>
      </c>
      <c r="G1952" t="s">
        <v>24101</v>
      </c>
      <c r="H1952" t="s">
        <v>24117</v>
      </c>
      <c r="I1952" t="s">
        <v>1485</v>
      </c>
      <c r="J1952" t="s">
        <v>1485</v>
      </c>
      <c r="K1952" t="s">
        <v>1485</v>
      </c>
      <c r="M1952" t="str" cm="1">
        <f t="array" ref="M1952">LOOKUP(2,1/(C1952:L1952&lt;&gt;""),C1952:L1952)</f>
        <v>Young Male</v>
      </c>
      <c r="N1952" t="s">
        <v>24242</v>
      </c>
      <c r="O1952" t="s">
        <v>24243</v>
      </c>
      <c r="P1952" t="s">
        <v>1485</v>
      </c>
      <c r="Q1952" t="s">
        <v>1485</v>
      </c>
      <c r="R1952" t="s">
        <v>1485</v>
      </c>
      <c r="S1952" t="s">
        <v>1485</v>
      </c>
      <c r="T1952" t="s">
        <v>1485</v>
      </c>
      <c r="U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24244</v>
      </c>
      <c r="C1953" t="s">
        <v>19447</v>
      </c>
      <c r="D1953" t="s">
        <v>19449</v>
      </c>
      <c r="E1953" t="s">
        <v>24075</v>
      </c>
      <c r="F1953" t="s">
        <v>5273</v>
      </c>
      <c r="G1953" t="s">
        <v>24101</v>
      </c>
      <c r="H1953" t="s">
        <v>24117</v>
      </c>
      <c r="I1953" t="s">
        <v>24245</v>
      </c>
      <c r="J1953" t="s">
        <v>1485</v>
      </c>
      <c r="K1953" t="s">
        <v>1485</v>
      </c>
      <c r="M1953" t="str" cm="1">
        <f t="array" ref="M1953">LOOKUP(2,1/(C1953:L1953&lt;&gt;""),C1953:L1953)</f>
        <v>Castrate Young Male</v>
      </c>
      <c r="N1953" t="s">
        <v>24246</v>
      </c>
      <c r="O1953" t="s">
        <v>24247</v>
      </c>
      <c r="P1953" t="s">
        <v>1485</v>
      </c>
      <c r="Q1953" t="s">
        <v>1485</v>
      </c>
      <c r="R1953" t="s">
        <v>1485</v>
      </c>
      <c r="S1953" t="s">
        <v>1485</v>
      </c>
      <c r="T1953" t="s">
        <v>1485</v>
      </c>
      <c r="U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24248</v>
      </c>
      <c r="C1954" t="s">
        <v>19447</v>
      </c>
      <c r="D1954" t="s">
        <v>19449</v>
      </c>
      <c r="E1954" t="s">
        <v>24075</v>
      </c>
      <c r="F1954" t="s">
        <v>5273</v>
      </c>
      <c r="G1954" t="s">
        <v>24101</v>
      </c>
      <c r="H1954" t="s">
        <v>24104</v>
      </c>
      <c r="I1954" t="s">
        <v>24123</v>
      </c>
      <c r="J1954" t="s">
        <v>1485</v>
      </c>
      <c r="K1954" t="s">
        <v>1485</v>
      </c>
      <c r="M1954" t="str" cm="1">
        <f t="array" ref="M1954">LOOKUP(2,1/(C1954:L1954&lt;&gt;""),C1954:L1954)</f>
        <v>Grower Male</v>
      </c>
      <c r="N1954" t="s">
        <v>24249</v>
      </c>
      <c r="O1954" t="s">
        <v>24243</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24250</v>
      </c>
      <c r="C1955" t="s">
        <v>19447</v>
      </c>
      <c r="D1955" t="s">
        <v>19449</v>
      </c>
      <c r="E1955" t="s">
        <v>24075</v>
      </c>
      <c r="F1955" t="s">
        <v>5273</v>
      </c>
      <c r="G1955" t="s">
        <v>24101</v>
      </c>
      <c r="H1955" t="s">
        <v>6932</v>
      </c>
      <c r="I1955" t="s">
        <v>24127</v>
      </c>
      <c r="J1955" t="s">
        <v>1485</v>
      </c>
      <c r="K1955" t="s">
        <v>1485</v>
      </c>
      <c r="M1955" t="str" cm="1">
        <f t="array" ref="M1955">LOOKUP(2,1/(C1955:L1955&lt;&gt;""),C1955:L1955)</f>
        <v>Finisher Male</v>
      </c>
      <c r="N1955" t="s">
        <v>24251</v>
      </c>
      <c r="O1955" t="s">
        <v>24243</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A1956" t="s">
        <v>1485</v>
      </c>
      <c r="B1956" t="s">
        <v>24252</v>
      </c>
      <c r="C1956" t="s">
        <v>19447</v>
      </c>
      <c r="D1956" t="s">
        <v>19449</v>
      </c>
      <c r="E1956" t="s">
        <v>24075</v>
      </c>
      <c r="F1956" t="s">
        <v>5273</v>
      </c>
      <c r="G1956" t="s">
        <v>24101</v>
      </c>
      <c r="H1956" t="s">
        <v>24104</v>
      </c>
      <c r="I1956" t="s">
        <v>24123</v>
      </c>
      <c r="J1956" t="s">
        <v>24135</v>
      </c>
      <c r="K1956" t="s">
        <v>1485</v>
      </c>
      <c r="M1956" t="str" cm="1">
        <f t="array" ref="M1956">LOOKUP(2,1/(C1956:L1956&lt;&gt;""),C1956:L1956)</f>
        <v xml:space="preserve">Castrate Grower Male </v>
      </c>
      <c r="N1956" t="s">
        <v>24253</v>
      </c>
      <c r="O1956" t="s">
        <v>24247</v>
      </c>
      <c r="P1956" t="s">
        <v>1485</v>
      </c>
      <c r="Q1956" t="s">
        <v>1485</v>
      </c>
      <c r="R1956" t="s">
        <v>1485</v>
      </c>
      <c r="S1956" t="s">
        <v>1485</v>
      </c>
      <c r="T1956" t="s">
        <v>1485</v>
      </c>
      <c r="U1956" t="s">
        <v>1485</v>
      </c>
      <c r="V1956" t="s">
        <v>1485</v>
      </c>
      <c r="W1956" t="s">
        <v>1485</v>
      </c>
      <c r="X1956" t="s">
        <v>1485</v>
      </c>
      <c r="Y1956" t="s">
        <v>1485</v>
      </c>
      <c r="Z1956" t="s">
        <v>1485</v>
      </c>
      <c r="AA1956" t="s">
        <v>1485</v>
      </c>
      <c r="AB1956" t="s">
        <v>1485</v>
      </c>
      <c r="AC1956" t="s">
        <v>1485</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A1957" t="s">
        <v>1485</v>
      </c>
      <c r="B1957" t="s">
        <v>24254</v>
      </c>
      <c r="C1957" t="s">
        <v>19447</v>
      </c>
      <c r="D1957" t="s">
        <v>19449</v>
      </c>
      <c r="E1957" t="s">
        <v>24075</v>
      </c>
      <c r="F1957" t="s">
        <v>5273</v>
      </c>
      <c r="G1957" t="s">
        <v>24101</v>
      </c>
      <c r="H1957" t="s">
        <v>6932</v>
      </c>
      <c r="I1957" t="s">
        <v>24127</v>
      </c>
      <c r="J1957" t="s">
        <v>24138</v>
      </c>
      <c r="K1957" t="s">
        <v>1485</v>
      </c>
      <c r="M1957" t="str" cm="1">
        <f t="array" ref="M1957">LOOKUP(2,1/(C1957:L1957&lt;&gt;""),C1957:L1957)</f>
        <v xml:space="preserve">Castrate Finisher Male </v>
      </c>
      <c r="N1957" t="s">
        <v>24255</v>
      </c>
      <c r="O1957" t="s">
        <v>24247</v>
      </c>
      <c r="P1957" t="s">
        <v>1485</v>
      </c>
      <c r="Q1957" t="s">
        <v>1485</v>
      </c>
      <c r="R1957" t="s">
        <v>1485</v>
      </c>
      <c r="S1957" t="s">
        <v>1485</v>
      </c>
      <c r="T1957" t="s">
        <v>1485</v>
      </c>
      <c r="U1957" t="s">
        <v>1485</v>
      </c>
      <c r="V1957" t="s">
        <v>1485</v>
      </c>
      <c r="W1957" t="s">
        <v>1485</v>
      </c>
      <c r="X1957" t="s">
        <v>1485</v>
      </c>
      <c r="Y1957" t="s">
        <v>1485</v>
      </c>
      <c r="Z1957" t="s">
        <v>1485</v>
      </c>
      <c r="AA1957" t="s">
        <v>1485</v>
      </c>
      <c r="AB1957" t="s">
        <v>1485</v>
      </c>
      <c r="AC1957" t="s">
        <v>1485</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24256</v>
      </c>
      <c r="C1958" t="s">
        <v>19447</v>
      </c>
      <c r="D1958" t="s">
        <v>19449</v>
      </c>
      <c r="E1958" t="s">
        <v>24075</v>
      </c>
      <c r="F1958" t="s">
        <v>5273</v>
      </c>
      <c r="G1958" t="s">
        <v>24101</v>
      </c>
      <c r="H1958" t="s">
        <v>24107</v>
      </c>
      <c r="I1958" t="s">
        <v>1485</v>
      </c>
      <c r="J1958" t="s">
        <v>1485</v>
      </c>
      <c r="K1958" t="s">
        <v>1485</v>
      </c>
      <c r="M1958" t="str" cm="1">
        <f t="array" ref="M1958">LOOKUP(2,1/(C1958:L1958&lt;&gt;""),C1958:L1958)</f>
        <v>Young Female</v>
      </c>
      <c r="N1958" t="s">
        <v>24257</v>
      </c>
      <c r="O1958" t="s">
        <v>24258</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24259</v>
      </c>
      <c r="C1959" t="s">
        <v>19447</v>
      </c>
      <c r="D1959" t="s">
        <v>19449</v>
      </c>
      <c r="E1959" t="s">
        <v>24075</v>
      </c>
      <c r="F1959" t="s">
        <v>5273</v>
      </c>
      <c r="G1959" t="s">
        <v>24101</v>
      </c>
      <c r="H1959" t="s">
        <v>24104</v>
      </c>
      <c r="I1959" t="s">
        <v>24260</v>
      </c>
      <c r="J1959" t="s">
        <v>1485</v>
      </c>
      <c r="K1959" t="s">
        <v>1485</v>
      </c>
      <c r="M1959" t="str" cm="1">
        <f t="array" ref="M1959">LOOKUP(2,1/(C1959:L1959&lt;&gt;""),C1959:L1959)</f>
        <v>Female Grower</v>
      </c>
      <c r="N1959" t="s">
        <v>24261</v>
      </c>
      <c r="O1959" t="s">
        <v>24258</v>
      </c>
      <c r="P1959" t="s">
        <v>1485</v>
      </c>
      <c r="Q1959" t="s">
        <v>1485</v>
      </c>
      <c r="R1959" t="s">
        <v>1485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24262</v>
      </c>
      <c r="C1960" t="s">
        <v>19447</v>
      </c>
      <c r="D1960" t="s">
        <v>19449</v>
      </c>
      <c r="E1960" t="s">
        <v>24075</v>
      </c>
      <c r="F1960" t="s">
        <v>5273</v>
      </c>
      <c r="G1960" t="s">
        <v>24101</v>
      </c>
      <c r="H1960" t="s">
        <v>6932</v>
      </c>
      <c r="I1960" t="s">
        <v>24263</v>
      </c>
      <c r="J1960" t="s">
        <v>1485</v>
      </c>
      <c r="K1960" t="s">
        <v>1485</v>
      </c>
      <c r="M1960" t="str" cm="1">
        <f t="array" ref="M1960">LOOKUP(2,1/(C1960:L1960&lt;&gt;""),C1960:L1960)</f>
        <v>Female Finisher</v>
      </c>
      <c r="N1960" t="s">
        <v>24264</v>
      </c>
      <c r="O1960" t="s">
        <v>24258</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24265</v>
      </c>
      <c r="C1961" t="s">
        <v>19447</v>
      </c>
      <c r="D1961" t="s">
        <v>19449</v>
      </c>
      <c r="E1961" t="s">
        <v>24075</v>
      </c>
      <c r="F1961" t="s">
        <v>5273</v>
      </c>
      <c r="G1961" t="s">
        <v>24101</v>
      </c>
      <c r="H1961" t="s">
        <v>24266</v>
      </c>
      <c r="I1961" t="s">
        <v>1485</v>
      </c>
      <c r="J1961" t="s">
        <v>1485</v>
      </c>
      <c r="K1961" t="s">
        <v>1485</v>
      </c>
      <c r="M1961" t="str" cm="1">
        <f t="array" ref="M1961">LOOKUP(2,1/(C1961:L1961&lt;&gt;""),C1961:L1961)</f>
        <v>Suckling</v>
      </c>
      <c r="N1961" t="s">
        <v>24267</v>
      </c>
      <c r="O1961" t="s">
        <v>24268</v>
      </c>
      <c r="P1961" t="s">
        <v>1485</v>
      </c>
      <c r="Q1961" t="s">
        <v>1485</v>
      </c>
      <c r="R1961" t="s">
        <v>1485</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24269</v>
      </c>
      <c r="C1962" t="s">
        <v>19447</v>
      </c>
      <c r="D1962" t="s">
        <v>19449</v>
      </c>
      <c r="E1962" t="s">
        <v>24075</v>
      </c>
      <c r="F1962" t="s">
        <v>5273</v>
      </c>
      <c r="G1962" t="s">
        <v>24101</v>
      </c>
      <c r="H1962" t="s">
        <v>24266</v>
      </c>
      <c r="I1962" t="s">
        <v>24270</v>
      </c>
      <c r="J1962" t="s">
        <v>1485</v>
      </c>
      <c r="K1962" t="s">
        <v>1485</v>
      </c>
      <c r="M1962" t="str" cm="1">
        <f t="array" ref="M1962">LOOKUP(2,1/(C1962:L1962&lt;&gt;""),C1962:L1962)</f>
        <v>Suckling Female</v>
      </c>
      <c r="N1962" t="s">
        <v>24271</v>
      </c>
      <c r="O1962" t="s">
        <v>24268</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A1963" t="s">
        <v>1485</v>
      </c>
      <c r="B1963" t="s">
        <v>24272</v>
      </c>
      <c r="C1963" t="s">
        <v>19447</v>
      </c>
      <c r="D1963" t="s">
        <v>19449</v>
      </c>
      <c r="E1963" t="s">
        <v>24075</v>
      </c>
      <c r="F1963" t="s">
        <v>5273</v>
      </c>
      <c r="G1963" t="s">
        <v>24101</v>
      </c>
      <c r="H1963" t="s">
        <v>24266</v>
      </c>
      <c r="I1963" t="s">
        <v>24273</v>
      </c>
      <c r="J1963" t="s">
        <v>1485</v>
      </c>
      <c r="K1963" t="s">
        <v>1485</v>
      </c>
      <c r="M1963" t="str" cm="1">
        <f t="array" ref="M1963">LOOKUP(2,1/(C1963:L1963&lt;&gt;""),C1963:L1963)</f>
        <v>Suckling Male</v>
      </c>
      <c r="N1963" t="s">
        <v>24274</v>
      </c>
      <c r="O1963" t="s">
        <v>24268</v>
      </c>
      <c r="P1963" t="s">
        <v>1485</v>
      </c>
      <c r="Q1963" t="s">
        <v>1485</v>
      </c>
      <c r="R1963" t="s">
        <v>1485</v>
      </c>
      <c r="S1963" t="s">
        <v>1485</v>
      </c>
      <c r="T1963" t="s">
        <v>1485</v>
      </c>
      <c r="U1963" t="s">
        <v>1485</v>
      </c>
      <c r="V1963" t="s">
        <v>1485</v>
      </c>
      <c r="W1963" t="s">
        <v>1485</v>
      </c>
      <c r="X1963" t="s">
        <v>1485</v>
      </c>
      <c r="Y1963" t="s">
        <v>1485</v>
      </c>
      <c r="Z1963" t="s">
        <v>1485</v>
      </c>
      <c r="AA1963" t="s">
        <v>1485</v>
      </c>
      <c r="AB1963" t="s">
        <v>1485</v>
      </c>
      <c r="AC1963" t="s">
        <v>1485</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A1964" t="s">
        <v>1485</v>
      </c>
      <c r="B1964" t="s">
        <v>24275</v>
      </c>
      <c r="C1964" t="s">
        <v>19447</v>
      </c>
      <c r="D1964" t="s">
        <v>19449</v>
      </c>
      <c r="E1964" t="s">
        <v>24075</v>
      </c>
      <c r="F1964" t="s">
        <v>5282</v>
      </c>
      <c r="G1964" t="s">
        <v>1485</v>
      </c>
      <c r="H1964" t="s">
        <v>1485</v>
      </c>
      <c r="I1964" t="s">
        <v>1485</v>
      </c>
      <c r="J1964" t="s">
        <v>1485</v>
      </c>
      <c r="K1964" t="s">
        <v>1485</v>
      </c>
      <c r="M1964" t="str" cm="1">
        <f t="array" ref="M1964">LOOKUP(2,1/(C1964:L1964&lt;&gt;""),C1964:L1964)</f>
        <v>Chicken</v>
      </c>
      <c r="O1964" t="s">
        <v>1485</v>
      </c>
      <c r="P1964" t="s">
        <v>1485</v>
      </c>
      <c r="Q1964" t="s">
        <v>1485</v>
      </c>
      <c r="R1964" t="s">
        <v>1485</v>
      </c>
      <c r="S1964" t="s">
        <v>1485</v>
      </c>
      <c r="T1964" t="s">
        <v>1485</v>
      </c>
      <c r="U1964" t="s">
        <v>1485</v>
      </c>
      <c r="V1964" t="s">
        <v>1485</v>
      </c>
      <c r="W1964" t="s">
        <v>1485</v>
      </c>
      <c r="X1964" t="s">
        <v>1485</v>
      </c>
      <c r="Y1964" t="s">
        <v>1485</v>
      </c>
      <c r="Z1964" t="s">
        <v>1485</v>
      </c>
      <c r="AA1964" t="s">
        <v>1485</v>
      </c>
      <c r="AB1964" t="s">
        <v>1485</v>
      </c>
      <c r="AC1964" t="s">
        <v>1485</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B1965" t="s">
        <v>24276</v>
      </c>
      <c r="C1965" t="s">
        <v>19447</v>
      </c>
      <c r="D1965" t="s">
        <v>19449</v>
      </c>
      <c r="E1965" t="s">
        <v>24075</v>
      </c>
      <c r="F1965" t="s">
        <v>5282</v>
      </c>
      <c r="G1965" t="s">
        <v>24104</v>
      </c>
      <c r="M1965" t="str" cm="1">
        <f t="array" ref="M1965">LOOKUP(2,1/(C1965:L1965&lt;&gt;""),C1965:L1965)</f>
        <v>Grower</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B1966" t="s">
        <v>24277</v>
      </c>
      <c r="C1966" t="s">
        <v>19447</v>
      </c>
      <c r="D1966" t="s">
        <v>19449</v>
      </c>
      <c r="E1966" t="s">
        <v>24075</v>
      </c>
      <c r="F1966" t="s">
        <v>5282</v>
      </c>
      <c r="G1966" t="s">
        <v>6932</v>
      </c>
      <c r="M1966" t="str" cm="1">
        <f t="array" ref="M1966">LOOKUP(2,1/(C1966:L1966&lt;&gt;""),C1966:L1966)</f>
        <v>Finisher</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24278</v>
      </c>
      <c r="C1967" t="s">
        <v>19447</v>
      </c>
      <c r="D1967" t="s">
        <v>19449</v>
      </c>
      <c r="E1967" t="s">
        <v>24075</v>
      </c>
      <c r="F1967" t="s">
        <v>5282</v>
      </c>
      <c r="G1967" t="s">
        <v>24101</v>
      </c>
      <c r="H1967" t="s">
        <v>5283</v>
      </c>
      <c r="I1967" t="s">
        <v>1485</v>
      </c>
      <c r="J1967" t="s">
        <v>1485</v>
      </c>
      <c r="K1967" t="s">
        <v>1485</v>
      </c>
      <c r="M1967" t="str" cm="1">
        <f t="array" ref="M1967">LOOKUP(2,1/(C1967:L1967&lt;&gt;""),C1967:L1967)</f>
        <v>Chick</v>
      </c>
      <c r="N1967" t="s">
        <v>1485</v>
      </c>
      <c r="O1967" t="s">
        <v>24279</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24280</v>
      </c>
      <c r="C1968" t="s">
        <v>19447</v>
      </c>
      <c r="D1968" t="s">
        <v>19449</v>
      </c>
      <c r="E1968" t="s">
        <v>24075</v>
      </c>
      <c r="F1968" t="s">
        <v>5282</v>
      </c>
      <c r="G1968" t="s">
        <v>24101</v>
      </c>
      <c r="H1968" t="s">
        <v>24107</v>
      </c>
      <c r="I1968" t="s">
        <v>1485</v>
      </c>
      <c r="J1968" t="s">
        <v>1485</v>
      </c>
      <c r="K1968" t="s">
        <v>1485</v>
      </c>
      <c r="M1968" t="str" cm="1">
        <f t="array" ref="M1968">LOOKUP(2,1/(C1968:L1968&lt;&gt;""),C1968:L1968)</f>
        <v>Young Female</v>
      </c>
      <c r="N1968" t="s">
        <v>24281</v>
      </c>
      <c r="O1968" t="s">
        <v>24282</v>
      </c>
      <c r="P1968" t="s">
        <v>1485</v>
      </c>
      <c r="Q1968" t="s">
        <v>1485</v>
      </c>
      <c r="R1968" t="s">
        <v>1485</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24283</v>
      </c>
      <c r="C1969" t="s">
        <v>19447</v>
      </c>
      <c r="D1969" t="s">
        <v>19449</v>
      </c>
      <c r="E1969" t="s">
        <v>24075</v>
      </c>
      <c r="F1969" t="s">
        <v>5282</v>
      </c>
      <c r="G1969" t="s">
        <v>24101</v>
      </c>
      <c r="H1969" t="s">
        <v>24117</v>
      </c>
      <c r="I1969" t="s">
        <v>1485</v>
      </c>
      <c r="J1969" t="s">
        <v>1485</v>
      </c>
      <c r="K1969" t="s">
        <v>1485</v>
      </c>
      <c r="M1969" t="str" cm="1">
        <f t="array" ref="M1969">LOOKUP(2,1/(C1969:L1969&lt;&gt;""),C1969:L1969)</f>
        <v>Young Male</v>
      </c>
      <c r="N1969" t="s">
        <v>24284</v>
      </c>
      <c r="O1969" t="s">
        <v>24285</v>
      </c>
      <c r="P1969" t="s">
        <v>1485</v>
      </c>
      <c r="Q1969" t="s">
        <v>1485</v>
      </c>
      <c r="R1969" t="s">
        <v>1485</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24286</v>
      </c>
      <c r="C1970" t="s">
        <v>19447</v>
      </c>
      <c r="D1970" t="s">
        <v>19449</v>
      </c>
      <c r="E1970" t="s">
        <v>24075</v>
      </c>
      <c r="F1970" t="s">
        <v>5282</v>
      </c>
      <c r="G1970" t="s">
        <v>24101</v>
      </c>
      <c r="H1970" t="s">
        <v>24117</v>
      </c>
      <c r="I1970" t="s">
        <v>24245</v>
      </c>
      <c r="J1970" t="s">
        <v>1485</v>
      </c>
      <c r="K1970" t="s">
        <v>1485</v>
      </c>
      <c r="M1970" t="str" cm="1">
        <f t="array" ref="M1970">LOOKUP(2,1/(C1970:L1970&lt;&gt;""),C1970:L1970)</f>
        <v>Castrate Young Male</v>
      </c>
      <c r="N1970" t="s">
        <v>24287</v>
      </c>
      <c r="O1970" t="s">
        <v>24288</v>
      </c>
      <c r="P1970" t="s">
        <v>1485</v>
      </c>
      <c r="Q1970" t="s">
        <v>1485</v>
      </c>
      <c r="R1970" t="s">
        <v>24289</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24290</v>
      </c>
      <c r="C1971" t="s">
        <v>19447</v>
      </c>
      <c r="D1971" t="s">
        <v>19449</v>
      </c>
      <c r="E1971" t="s">
        <v>24075</v>
      </c>
      <c r="F1971" t="s">
        <v>5282</v>
      </c>
      <c r="G1971" t="s">
        <v>24078</v>
      </c>
      <c r="H1971" t="s">
        <v>1485</v>
      </c>
      <c r="I1971" t="s">
        <v>1485</v>
      </c>
      <c r="J1971" t="s">
        <v>1485</v>
      </c>
      <c r="K1971" t="s">
        <v>1485</v>
      </c>
      <c r="M1971" t="str" cm="1">
        <f t="array" ref="M1971">LOOKUP(2,1/(C1971:L1971&lt;&gt;""),C1971:L1971)</f>
        <v>Adult</v>
      </c>
      <c r="N1971" t="s">
        <v>1485</v>
      </c>
      <c r="O1971" t="s">
        <v>1485</v>
      </c>
      <c r="P1971" t="s">
        <v>1485</v>
      </c>
      <c r="Q1971" t="s">
        <v>1485</v>
      </c>
      <c r="R1971" t="s">
        <v>1485</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24291</v>
      </c>
      <c r="C1972" t="s">
        <v>19447</v>
      </c>
      <c r="D1972" t="s">
        <v>19449</v>
      </c>
      <c r="E1972" t="s">
        <v>24075</v>
      </c>
      <c r="F1972" t="s">
        <v>5282</v>
      </c>
      <c r="G1972" t="s">
        <v>24078</v>
      </c>
      <c r="H1972" t="s">
        <v>24081</v>
      </c>
      <c r="I1972" t="s">
        <v>1485</v>
      </c>
      <c r="J1972" t="s">
        <v>1485</v>
      </c>
      <c r="K1972" t="s">
        <v>1485</v>
      </c>
      <c r="M1972" t="str" cm="1">
        <f t="array" ref="M1972">LOOKUP(2,1/(C1972:L1972&lt;&gt;""),C1972:L1972)</f>
        <v>Adult Female</v>
      </c>
      <c r="N1972" t="s">
        <v>24292</v>
      </c>
      <c r="O1972" t="s">
        <v>24293</v>
      </c>
      <c r="P1972" t="s">
        <v>1485</v>
      </c>
      <c r="Q1972" t="s">
        <v>1485</v>
      </c>
      <c r="R1972" t="s">
        <v>24294</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24295</v>
      </c>
      <c r="C1973" t="s">
        <v>19447</v>
      </c>
      <c r="D1973" t="s">
        <v>19449</v>
      </c>
      <c r="E1973" t="s">
        <v>24075</v>
      </c>
      <c r="F1973" t="s">
        <v>5282</v>
      </c>
      <c r="G1973" t="s">
        <v>24078</v>
      </c>
      <c r="H1973" t="s">
        <v>24081</v>
      </c>
      <c r="I1973" t="s">
        <v>24296</v>
      </c>
      <c r="J1973" t="s">
        <v>1485</v>
      </c>
      <c r="K1973" t="s">
        <v>1485</v>
      </c>
      <c r="M1973" t="str" cm="1">
        <f t="array" ref="M1973">LOOKUP(2,1/(C1973:L1973&lt;&gt;""),C1973:L1973)</f>
        <v>Laying Female</v>
      </c>
      <c r="N1973" t="s">
        <v>24297</v>
      </c>
      <c r="O1973" t="s">
        <v>1485</v>
      </c>
      <c r="P1973" t="s">
        <v>1485</v>
      </c>
      <c r="Q1973" t="s">
        <v>1485</v>
      </c>
      <c r="R1973" t="s">
        <v>1485</v>
      </c>
      <c r="S1973" t="s">
        <v>1485</v>
      </c>
      <c r="T1973" t="s">
        <v>1485</v>
      </c>
      <c r="U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A1974" t="s">
        <v>1485</v>
      </c>
      <c r="B1974" t="s">
        <v>24298</v>
      </c>
      <c r="C1974" t="s">
        <v>19447</v>
      </c>
      <c r="D1974" t="s">
        <v>19449</v>
      </c>
      <c r="E1974" t="s">
        <v>24075</v>
      </c>
      <c r="F1974" t="s">
        <v>5282</v>
      </c>
      <c r="G1974" t="s">
        <v>24078</v>
      </c>
      <c r="H1974" t="s">
        <v>24097</v>
      </c>
      <c r="I1974" t="s">
        <v>1485</v>
      </c>
      <c r="J1974" t="s">
        <v>1485</v>
      </c>
      <c r="K1974" t="s">
        <v>1485</v>
      </c>
      <c r="M1974" t="str" cm="1">
        <f t="array" ref="M1974">LOOKUP(2,1/(C1974:L1974&lt;&gt;""),C1974:L1974)</f>
        <v>Adult Male</v>
      </c>
      <c r="N1974" t="s">
        <v>24299</v>
      </c>
      <c r="O1974" t="s">
        <v>24300</v>
      </c>
      <c r="P1974" t="s">
        <v>1485</v>
      </c>
      <c r="Q1974" t="s">
        <v>1485</v>
      </c>
      <c r="R1974" t="s">
        <v>1485</v>
      </c>
      <c r="S1974" t="s">
        <v>1485</v>
      </c>
      <c r="T1974" t="s">
        <v>1485</v>
      </c>
      <c r="U1974" t="s">
        <v>1485</v>
      </c>
      <c r="V1974" t="s">
        <v>1485</v>
      </c>
      <c r="W1974" t="s">
        <v>1485</v>
      </c>
      <c r="X1974" t="s">
        <v>1485</v>
      </c>
      <c r="Y1974" t="s">
        <v>1485</v>
      </c>
      <c r="Z1974" t="s">
        <v>1485</v>
      </c>
      <c r="AA1974" t="s">
        <v>1485</v>
      </c>
      <c r="AB1974" t="s">
        <v>1485</v>
      </c>
      <c r="AC1974" t="s">
        <v>1485</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A1975" t="s">
        <v>1485</v>
      </c>
      <c r="B1975" t="s">
        <v>24301</v>
      </c>
      <c r="C1975" t="s">
        <v>19447</v>
      </c>
      <c r="D1975" t="s">
        <v>19449</v>
      </c>
      <c r="E1975" t="s">
        <v>24075</v>
      </c>
      <c r="F1975" t="s">
        <v>5356</v>
      </c>
      <c r="G1975" t="s">
        <v>1485</v>
      </c>
      <c r="H1975" t="s">
        <v>1485</v>
      </c>
      <c r="I1975" t="s">
        <v>1485</v>
      </c>
      <c r="J1975" t="s">
        <v>1485</v>
      </c>
      <c r="K1975" t="s">
        <v>1485</v>
      </c>
      <c r="M1975" t="str" cm="1">
        <f t="array" ref="M1975">LOOKUP(2,1/(C1975:L1975&lt;&gt;""),C1975:L1975)</f>
        <v>Fish</v>
      </c>
      <c r="O1975" t="s">
        <v>1485</v>
      </c>
      <c r="P1975" t="s">
        <v>1485</v>
      </c>
      <c r="Q1975" t="s">
        <v>1485</v>
      </c>
      <c r="R1975" t="s">
        <v>1485</v>
      </c>
      <c r="S1975" t="s">
        <v>1485</v>
      </c>
      <c r="T1975" t="s">
        <v>1485</v>
      </c>
      <c r="U1975" t="s">
        <v>1485</v>
      </c>
      <c r="V1975" t="s">
        <v>1485</v>
      </c>
      <c r="W1975" t="s">
        <v>1485</v>
      </c>
      <c r="X1975" t="s">
        <v>1485</v>
      </c>
      <c r="Y1975" t="s">
        <v>1485</v>
      </c>
      <c r="Z1975" t="s">
        <v>1485</v>
      </c>
      <c r="AA1975" t="s">
        <v>1485</v>
      </c>
      <c r="AB1975" t="s">
        <v>1485</v>
      </c>
      <c r="AC1975" t="s">
        <v>1485</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A1976" t="s">
        <v>1485</v>
      </c>
      <c r="B1976" t="s">
        <v>24302</v>
      </c>
      <c r="C1976" t="s">
        <v>19447</v>
      </c>
      <c r="D1976" t="s">
        <v>19449</v>
      </c>
      <c r="E1976" t="s">
        <v>24075</v>
      </c>
      <c r="F1976" t="s">
        <v>5356</v>
      </c>
      <c r="G1976" t="s">
        <v>24101</v>
      </c>
      <c r="H1976" t="s">
        <v>24303</v>
      </c>
      <c r="I1976" t="s">
        <v>1485</v>
      </c>
      <c r="J1976" t="s">
        <v>1485</v>
      </c>
      <c r="K1976" t="s">
        <v>1485</v>
      </c>
      <c r="M1976" t="str" cm="1">
        <f t="array" ref="M1976">LOOKUP(2,1/(C1976:L1976&lt;&gt;""),C1976:L1976)</f>
        <v>Fry</v>
      </c>
      <c r="N1976" t="s">
        <v>1485</v>
      </c>
      <c r="O1976" t="s">
        <v>24304</v>
      </c>
      <c r="P1976" t="s">
        <v>1485</v>
      </c>
      <c r="Q1976" t="s">
        <v>1485</v>
      </c>
      <c r="R1976" t="s">
        <v>1485</v>
      </c>
      <c r="S1976" t="s">
        <v>1485</v>
      </c>
      <c r="T1976" t="s">
        <v>1485</v>
      </c>
      <c r="U1976" t="s">
        <v>1485</v>
      </c>
      <c r="V1976" t="s">
        <v>1485</v>
      </c>
      <c r="W1976" t="s">
        <v>1485</v>
      </c>
      <c r="X1976" t="s">
        <v>1485</v>
      </c>
      <c r="Y1976" t="s">
        <v>1485</v>
      </c>
      <c r="Z1976" t="s">
        <v>1485</v>
      </c>
      <c r="AA1976" t="s">
        <v>1485</v>
      </c>
      <c r="AB1976" t="s">
        <v>1485</v>
      </c>
      <c r="AC1976" t="s">
        <v>1485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A1977" t="s">
        <v>1485</v>
      </c>
      <c r="B1977" t="s">
        <v>24305</v>
      </c>
      <c r="C1977" t="s">
        <v>19447</v>
      </c>
      <c r="D1977" t="s">
        <v>19449</v>
      </c>
      <c r="E1977" t="s">
        <v>24075</v>
      </c>
      <c r="F1977" t="s">
        <v>5356</v>
      </c>
      <c r="G1977" t="s">
        <v>24101</v>
      </c>
      <c r="H1977" t="s">
        <v>24306</v>
      </c>
      <c r="I1977" t="s">
        <v>1485</v>
      </c>
      <c r="J1977" t="s">
        <v>1485</v>
      </c>
      <c r="K1977" t="s">
        <v>1485</v>
      </c>
      <c r="M1977" t="str" cm="1">
        <f t="array" ref="M1977">LOOKUP(2,1/(C1977:L1977&lt;&gt;""),C1977:L1977)</f>
        <v>Fingerling</v>
      </c>
      <c r="N1977" t="s">
        <v>1485</v>
      </c>
      <c r="O1977" t="s">
        <v>24307</v>
      </c>
      <c r="P1977" t="s">
        <v>1485</v>
      </c>
      <c r="Q1977" t="s">
        <v>1485</v>
      </c>
      <c r="R1977" t="s">
        <v>1485</v>
      </c>
      <c r="S1977" t="s">
        <v>1485</v>
      </c>
      <c r="T1977" t="s">
        <v>1485</v>
      </c>
      <c r="U1977" t="s">
        <v>1485</v>
      </c>
      <c r="V1977" t="s">
        <v>1485</v>
      </c>
      <c r="W1977" t="s">
        <v>1485</v>
      </c>
      <c r="X1977" t="s">
        <v>1485</v>
      </c>
      <c r="Y1977" t="s">
        <v>1485</v>
      </c>
      <c r="Z1977" t="s">
        <v>1485</v>
      </c>
      <c r="AA1977" t="s">
        <v>1485</v>
      </c>
      <c r="AB1977" t="s">
        <v>1485</v>
      </c>
      <c r="AC1977" t="s">
        <v>1485</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A1978" t="s">
        <v>1485</v>
      </c>
      <c r="B1978" t="s">
        <v>24308</v>
      </c>
      <c r="C1978" t="s">
        <v>19447</v>
      </c>
      <c r="D1978" t="s">
        <v>19449</v>
      </c>
      <c r="E1978" t="s">
        <v>24075</v>
      </c>
      <c r="F1978" t="s">
        <v>5356</v>
      </c>
      <c r="G1978" t="s">
        <v>24101</v>
      </c>
      <c r="H1978" t="s">
        <v>24309</v>
      </c>
      <c r="I1978" t="s">
        <v>1485</v>
      </c>
      <c r="J1978" t="s">
        <v>1485</v>
      </c>
      <c r="K1978" t="s">
        <v>1485</v>
      </c>
      <c r="M1978" t="str" cm="1">
        <f t="array" ref="M1978">LOOKUP(2,1/(C1978:L1978&lt;&gt;""),C1978:L1978)</f>
        <v>Juvenile</v>
      </c>
      <c r="N1978" t="s">
        <v>1485</v>
      </c>
      <c r="O1978" t="s">
        <v>24310</v>
      </c>
      <c r="P1978" t="s">
        <v>1485</v>
      </c>
      <c r="Q1978" t="s">
        <v>1485</v>
      </c>
      <c r="R1978" t="s">
        <v>1485</v>
      </c>
      <c r="S1978" t="s">
        <v>1485</v>
      </c>
      <c r="T1978" t="s">
        <v>1485</v>
      </c>
      <c r="U1978" t="s">
        <v>1485</v>
      </c>
      <c r="V1978" t="s">
        <v>1485</v>
      </c>
      <c r="W1978" t="s">
        <v>1485</v>
      </c>
      <c r="X1978" t="s">
        <v>1485</v>
      </c>
      <c r="Y1978" t="s">
        <v>1485</v>
      </c>
      <c r="Z1978" t="s">
        <v>1485</v>
      </c>
      <c r="AA1978" t="s">
        <v>1485</v>
      </c>
      <c r="AB1978" t="s">
        <v>1485</v>
      </c>
      <c r="AC1978" t="s">
        <v>1485</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A1979" t="s">
        <v>1485</v>
      </c>
      <c r="B1979" t="s">
        <v>24311</v>
      </c>
      <c r="C1979" t="s">
        <v>19447</v>
      </c>
      <c r="D1979" t="s">
        <v>19449</v>
      </c>
      <c r="E1979" t="s">
        <v>24075</v>
      </c>
      <c r="F1979" t="s">
        <v>5356</v>
      </c>
      <c r="G1979" t="s">
        <v>24101</v>
      </c>
      <c r="H1979" t="s">
        <v>24312</v>
      </c>
      <c r="I1979" t="s">
        <v>1485</v>
      </c>
      <c r="J1979" t="s">
        <v>1485</v>
      </c>
      <c r="K1979" t="s">
        <v>1485</v>
      </c>
      <c r="M1979" t="str" cm="1">
        <f t="array" ref="M1979">LOOKUP(2,1/(C1979:L1979&lt;&gt;""),C1979:L1979)</f>
        <v>Sub-adult</v>
      </c>
      <c r="N1979" t="s">
        <v>1485</v>
      </c>
      <c r="O1979" t="s">
        <v>24313</v>
      </c>
      <c r="P1979" t="s">
        <v>1485</v>
      </c>
      <c r="Q1979" t="s">
        <v>1485</v>
      </c>
      <c r="R1979" t="s">
        <v>1485</v>
      </c>
      <c r="S1979" t="s">
        <v>1485</v>
      </c>
      <c r="T1979" t="s">
        <v>1485</v>
      </c>
      <c r="U1979" t="s">
        <v>1485</v>
      </c>
      <c r="V1979" t="s">
        <v>1485</v>
      </c>
      <c r="W1979" t="s">
        <v>1485</v>
      </c>
      <c r="X1979" t="s">
        <v>1485</v>
      </c>
      <c r="Y1979" t="s">
        <v>1485</v>
      </c>
      <c r="Z1979" t="s">
        <v>1485</v>
      </c>
      <c r="AA1979" t="s">
        <v>1485</v>
      </c>
      <c r="AB1979" t="s">
        <v>1485</v>
      </c>
      <c r="AC1979" t="s">
        <v>1485</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A1980" t="s">
        <v>1485</v>
      </c>
      <c r="B1980" t="s">
        <v>24314</v>
      </c>
      <c r="C1980" t="s">
        <v>19447</v>
      </c>
      <c r="D1980" t="s">
        <v>19449</v>
      </c>
      <c r="E1980" t="s">
        <v>24075</v>
      </c>
      <c r="F1980" t="s">
        <v>5356</v>
      </c>
      <c r="G1980" t="s">
        <v>24101</v>
      </c>
      <c r="H1980" t="s">
        <v>24306</v>
      </c>
      <c r="I1980" t="s">
        <v>24315</v>
      </c>
      <c r="J1980" t="s">
        <v>1485</v>
      </c>
      <c r="K1980" t="s">
        <v>1485</v>
      </c>
      <c r="M1980" t="str" cm="1">
        <f t="array" ref="M1980">LOOKUP(2,1/(C1980:L1980&lt;&gt;""),C1980:L1980)</f>
        <v>Male Fingerling</v>
      </c>
      <c r="N1980" t="s">
        <v>1485</v>
      </c>
      <c r="O1980" t="s">
        <v>1485</v>
      </c>
      <c r="P1980" t="s">
        <v>1485</v>
      </c>
      <c r="Q1980" t="s">
        <v>1485</v>
      </c>
      <c r="R1980" t="s">
        <v>1485</v>
      </c>
      <c r="S1980" t="s">
        <v>1485</v>
      </c>
      <c r="T1980" t="s">
        <v>1485</v>
      </c>
      <c r="U1980" t="s">
        <v>1485</v>
      </c>
      <c r="V1980" t="s">
        <v>1485</v>
      </c>
      <c r="W1980" t="s">
        <v>1485</v>
      </c>
      <c r="X1980" t="s">
        <v>1485</v>
      </c>
      <c r="Y1980" t="s">
        <v>1485</v>
      </c>
      <c r="Z1980" t="s">
        <v>1485</v>
      </c>
      <c r="AA1980" t="s">
        <v>1485</v>
      </c>
      <c r="AB1980" t="s">
        <v>1485</v>
      </c>
      <c r="AC1980" t="s">
        <v>1485</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A1981" t="s">
        <v>1485</v>
      </c>
      <c r="B1981" t="s">
        <v>24316</v>
      </c>
      <c r="C1981" t="s">
        <v>19447</v>
      </c>
      <c r="D1981" t="s">
        <v>19449</v>
      </c>
      <c r="E1981" t="s">
        <v>24075</v>
      </c>
      <c r="F1981" t="s">
        <v>5356</v>
      </c>
      <c r="G1981" t="s">
        <v>24101</v>
      </c>
      <c r="H1981" t="s">
        <v>24309</v>
      </c>
      <c r="I1981" t="s">
        <v>24317</v>
      </c>
      <c r="J1981" t="s">
        <v>1485</v>
      </c>
      <c r="K1981" t="s">
        <v>1485</v>
      </c>
      <c r="M1981" t="str" cm="1">
        <f t="array" ref="M1981">LOOKUP(2,1/(C1981:L1981&lt;&gt;""),C1981:L1981)</f>
        <v>Male Juvenile</v>
      </c>
      <c r="N1981" t="s">
        <v>1485</v>
      </c>
      <c r="O1981" t="s">
        <v>1485</v>
      </c>
      <c r="P1981" t="s">
        <v>1485</v>
      </c>
      <c r="Q1981" t="s">
        <v>1485</v>
      </c>
      <c r="R1981" t="s">
        <v>1485</v>
      </c>
      <c r="S1981" t="s">
        <v>1485</v>
      </c>
      <c r="T1981" t="s">
        <v>1485</v>
      </c>
      <c r="U1981" t="s">
        <v>1485</v>
      </c>
      <c r="V1981" t="s">
        <v>1485</v>
      </c>
      <c r="W1981" t="s">
        <v>1485</v>
      </c>
      <c r="X1981" t="s">
        <v>1485</v>
      </c>
      <c r="Y1981" t="s">
        <v>1485</v>
      </c>
      <c r="Z1981" t="s">
        <v>1485</v>
      </c>
      <c r="AA1981" t="s">
        <v>1485</v>
      </c>
      <c r="AB1981" t="s">
        <v>1485</v>
      </c>
      <c r="AC1981" t="s">
        <v>1485</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A1982" t="s">
        <v>1485</v>
      </c>
      <c r="B1982" t="s">
        <v>24318</v>
      </c>
      <c r="C1982" t="s">
        <v>19447</v>
      </c>
      <c r="D1982" t="s">
        <v>19449</v>
      </c>
      <c r="E1982" t="s">
        <v>24075</v>
      </c>
      <c r="F1982" t="s">
        <v>5356</v>
      </c>
      <c r="G1982" t="s">
        <v>24101</v>
      </c>
      <c r="H1982" t="s">
        <v>24312</v>
      </c>
      <c r="I1982" t="s">
        <v>24319</v>
      </c>
      <c r="J1982" t="s">
        <v>1485</v>
      </c>
      <c r="K1982" t="s">
        <v>1485</v>
      </c>
      <c r="M1982" t="str" cm="1">
        <f t="array" ref="M1982">LOOKUP(2,1/(C1982:L1982&lt;&gt;""),C1982:L1982)</f>
        <v>Male Sub-adult</v>
      </c>
      <c r="N1982" t="s">
        <v>1485</v>
      </c>
      <c r="O1982" t="s">
        <v>1485</v>
      </c>
      <c r="P1982" t="s">
        <v>1485</v>
      </c>
      <c r="Q1982" t="s">
        <v>1485</v>
      </c>
      <c r="R1982" t="s">
        <v>1485</v>
      </c>
      <c r="S1982" t="s">
        <v>1485</v>
      </c>
      <c r="T1982" t="s">
        <v>1485</v>
      </c>
      <c r="U1982" t="s">
        <v>1485</v>
      </c>
      <c r="V1982" t="s">
        <v>1485</v>
      </c>
      <c r="W1982" t="s">
        <v>1485</v>
      </c>
      <c r="X1982" t="s">
        <v>1485</v>
      </c>
      <c r="Y1982" t="s">
        <v>1485</v>
      </c>
      <c r="Z1982" t="s">
        <v>1485</v>
      </c>
      <c r="AA1982" t="s">
        <v>1485</v>
      </c>
      <c r="AB1982" t="s">
        <v>1485</v>
      </c>
      <c r="AC1982" t="s">
        <v>1485</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A1983" t="s">
        <v>1485</v>
      </c>
      <c r="B1983" t="s">
        <v>24320</v>
      </c>
      <c r="C1983" t="s">
        <v>19447</v>
      </c>
      <c r="D1983" t="s">
        <v>19449</v>
      </c>
      <c r="E1983" t="s">
        <v>24075</v>
      </c>
      <c r="F1983" t="s">
        <v>5356</v>
      </c>
      <c r="G1983" t="s">
        <v>24101</v>
      </c>
      <c r="H1983" t="s">
        <v>24306</v>
      </c>
      <c r="I1983" t="s">
        <v>24321</v>
      </c>
      <c r="J1983" t="s">
        <v>1485</v>
      </c>
      <c r="K1983" t="s">
        <v>1485</v>
      </c>
      <c r="M1983" t="str" cm="1">
        <f t="array" ref="M1983">LOOKUP(2,1/(C1983:L1983&lt;&gt;""),C1983:L1983)</f>
        <v>Female Fingerling</v>
      </c>
      <c r="N1983" t="s">
        <v>1485</v>
      </c>
      <c r="O1983" t="s">
        <v>1485</v>
      </c>
      <c r="P1983" t="s">
        <v>1485</v>
      </c>
      <c r="Q1983" t="s">
        <v>1485</v>
      </c>
      <c r="R1983" t="s">
        <v>1485</v>
      </c>
      <c r="S1983" t="s">
        <v>1485</v>
      </c>
      <c r="T1983" t="s">
        <v>1485</v>
      </c>
      <c r="U1983" t="s">
        <v>1485</v>
      </c>
      <c r="V1983" t="s">
        <v>1485</v>
      </c>
      <c r="W1983" t="s">
        <v>1485</v>
      </c>
      <c r="X1983" t="s">
        <v>1485</v>
      </c>
      <c r="Y1983" t="s">
        <v>1485</v>
      </c>
      <c r="Z1983" t="s">
        <v>1485</v>
      </c>
      <c r="AA1983" t="s">
        <v>1485</v>
      </c>
      <c r="AB1983" t="s">
        <v>1485</v>
      </c>
      <c r="AC1983" t="s">
        <v>1485</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A1984" t="s">
        <v>1485</v>
      </c>
      <c r="B1984" t="s">
        <v>24322</v>
      </c>
      <c r="C1984" t="s">
        <v>19447</v>
      </c>
      <c r="D1984" t="s">
        <v>19449</v>
      </c>
      <c r="E1984" t="s">
        <v>24075</v>
      </c>
      <c r="F1984" t="s">
        <v>5356</v>
      </c>
      <c r="G1984" t="s">
        <v>24101</v>
      </c>
      <c r="H1984" t="s">
        <v>24309</v>
      </c>
      <c r="I1984" t="s">
        <v>24323</v>
      </c>
      <c r="J1984" t="s">
        <v>1485</v>
      </c>
      <c r="K1984" t="s">
        <v>1485</v>
      </c>
      <c r="M1984" t="str" cm="1">
        <f t="array" ref="M1984">LOOKUP(2,1/(C1984:L1984&lt;&gt;""),C1984:L1984)</f>
        <v>Female Juvenile</v>
      </c>
      <c r="N1984" t="s">
        <v>1485</v>
      </c>
      <c r="O1984" t="s">
        <v>1485</v>
      </c>
      <c r="P1984" t="s">
        <v>1485</v>
      </c>
      <c r="Q1984" t="s">
        <v>1485</v>
      </c>
      <c r="R1984" t="s">
        <v>1485</v>
      </c>
      <c r="S1984" t="s">
        <v>1485</v>
      </c>
      <c r="T1984" t="s">
        <v>1485</v>
      </c>
      <c r="U1984" t="s">
        <v>1485</v>
      </c>
      <c r="V1984" t="s">
        <v>1485</v>
      </c>
      <c r="W1984" t="s">
        <v>1485</v>
      </c>
      <c r="X1984" t="s">
        <v>1485</v>
      </c>
      <c r="Y1984" t="s">
        <v>1485</v>
      </c>
      <c r="Z1984" t="s">
        <v>1485</v>
      </c>
      <c r="AA1984" t="s">
        <v>1485</v>
      </c>
      <c r="AB1984" t="s">
        <v>1485</v>
      </c>
      <c r="AC1984" t="s">
        <v>1485</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A1985" t="s">
        <v>1485</v>
      </c>
      <c r="B1985" t="s">
        <v>24324</v>
      </c>
      <c r="C1985" t="s">
        <v>19447</v>
      </c>
      <c r="D1985" t="s">
        <v>19449</v>
      </c>
      <c r="E1985" t="s">
        <v>24075</v>
      </c>
      <c r="F1985" t="s">
        <v>5356</v>
      </c>
      <c r="G1985" t="s">
        <v>24101</v>
      </c>
      <c r="H1985" t="s">
        <v>24312</v>
      </c>
      <c r="I1985" t="s">
        <v>24325</v>
      </c>
      <c r="J1985" t="s">
        <v>1485</v>
      </c>
      <c r="K1985" t="s">
        <v>1485</v>
      </c>
      <c r="M1985" t="str" cm="1">
        <f t="array" ref="M1985">LOOKUP(2,1/(C1985:L1985&lt;&gt;""),C1985:L1985)</f>
        <v>Female Sub-adult</v>
      </c>
      <c r="N1985" t="s">
        <v>1485</v>
      </c>
      <c r="O1985" t="s">
        <v>1485</v>
      </c>
      <c r="P1985" t="s">
        <v>1485</v>
      </c>
      <c r="Q1985" t="s">
        <v>1485</v>
      </c>
      <c r="R1985" t="s">
        <v>1485</v>
      </c>
      <c r="S1985" t="s">
        <v>1485</v>
      </c>
      <c r="T1985" t="s">
        <v>1485</v>
      </c>
      <c r="U1985" t="s">
        <v>1485</v>
      </c>
      <c r="V1985" t="s">
        <v>1485</v>
      </c>
      <c r="W1985" t="s">
        <v>1485</v>
      </c>
      <c r="X1985" t="s">
        <v>1485</v>
      </c>
      <c r="Y1985" t="s">
        <v>1485</v>
      </c>
      <c r="Z1985" t="s">
        <v>1485</v>
      </c>
      <c r="AA1985" t="s">
        <v>1485</v>
      </c>
      <c r="AB1985" t="s">
        <v>1485</v>
      </c>
      <c r="AC1985" t="s">
        <v>1485</v>
      </c>
      <c r="AD1985" t="str">
        <f>IFERROR(IF(COUNTIF(C1985:L1985,"Feed Ingredient")&gt;0,INDEX(ani_diet!U:U,MATCH(M1985,ani_diet!E:E,0)),""),"")</f>
        <v/>
      </c>
      <c r="AE1985" s="129" t="b">
        <f>IF(IFERROR(IF(MATCH("Feed Ingredient", AOM[[#This Row],[L1]:[L10]],0)&gt;0, TRUE, FALSE), FALSE)=TRUE,IFERROR(VLOOKUP(M1985, ani_diet!D:D, 1, FALSE), "No Match"),FALSE)</f>
        <v>0</v>
      </c>
    </row>
    <row r="1986" spans="1:31" ht="14.5" x14ac:dyDescent="0.35">
      <c r="A1986" t="s">
        <v>1485</v>
      </c>
      <c r="B1986" t="s">
        <v>24326</v>
      </c>
      <c r="C1986" t="s">
        <v>19447</v>
      </c>
      <c r="D1986" t="s">
        <v>19449</v>
      </c>
      <c r="E1986" t="s">
        <v>24075</v>
      </c>
      <c r="F1986" t="s">
        <v>5356</v>
      </c>
      <c r="G1986" t="s">
        <v>24078</v>
      </c>
      <c r="H1986" t="s">
        <v>1485</v>
      </c>
      <c r="I1986" t="s">
        <v>1485</v>
      </c>
      <c r="J1986" t="s">
        <v>1485</v>
      </c>
      <c r="K1986" t="s">
        <v>1485</v>
      </c>
      <c r="M1986" t="str" cm="1">
        <f t="array" ref="M1986">LOOKUP(2,1/(C1986:L1986&lt;&gt;""),C1986:L1986)</f>
        <v>Adult</v>
      </c>
      <c r="N1986" t="s">
        <v>1485</v>
      </c>
      <c r="O1986" t="s">
        <v>24327</v>
      </c>
      <c r="P1986" t="s">
        <v>1485</v>
      </c>
      <c r="Q1986" t="s">
        <v>1485</v>
      </c>
      <c r="R1986" t="s">
        <v>1485</v>
      </c>
      <c r="S1986" t="s">
        <v>1485</v>
      </c>
      <c r="T1986" t="s">
        <v>1485</v>
      </c>
      <c r="V1986" t="s">
        <v>1485</v>
      </c>
      <c r="W1986" t="s">
        <v>1485</v>
      </c>
      <c r="X1986" t="s">
        <v>1485</v>
      </c>
      <c r="Y1986" t="s">
        <v>1485</v>
      </c>
      <c r="Z1986" t="s">
        <v>1485</v>
      </c>
      <c r="AA1986" t="s">
        <v>1485</v>
      </c>
      <c r="AB1986" t="s">
        <v>1485</v>
      </c>
      <c r="AC1986" t="s">
        <v>1485</v>
      </c>
      <c r="AD1986" t="str">
        <f>IFERROR(IF(COUNTIF(C1986:L1986,"Feed Ingredient")&gt;0,INDEX(ani_diet!U:U,MATCH(M1986,ani_diet!E:E,0)),""),"")</f>
        <v/>
      </c>
      <c r="AE1986" s="129" t="b">
        <f>IF(IFERROR(IF(MATCH("Feed Ingredient", AOM[[#This Row],[L1]:[L10]],0)&gt;0, TRUE, FALSE), FALSE)=TRUE,IFERROR(VLOOKUP(M1986, ani_diet!D:D, 1, FALSE), "No Match"),FALSE)</f>
        <v>0</v>
      </c>
    </row>
    <row r="1987" spans="1:31" ht="14.5" x14ac:dyDescent="0.35">
      <c r="B1987" t="s">
        <v>24328</v>
      </c>
      <c r="C1987" t="s">
        <v>19447</v>
      </c>
      <c r="D1987" t="s">
        <v>19449</v>
      </c>
      <c r="E1987" t="s">
        <v>24329</v>
      </c>
      <c r="F1987" t="s">
        <v>6924</v>
      </c>
      <c r="M1987" t="str" cm="1">
        <f t="array" ref="M1987">LOOKUP(2,1/(C1987:L1987&lt;&gt;""),C1987:L1987)</f>
        <v>Primiparous</v>
      </c>
      <c r="O1987" t="s">
        <v>24330</v>
      </c>
      <c r="AD1987" t="str">
        <f>IFERROR(IF(COUNTIF(C1987:L1987,"Feed Ingredient")&gt;0,INDEX(ani_diet!U:U,MATCH(M1987,ani_diet!E:E,0)),""),"")</f>
        <v/>
      </c>
      <c r="AE1987" s="129" t="b">
        <f>IF(IFERROR(IF(MATCH("Feed Ingredient", AOM[[#This Row],[L1]:[L10]],0)&gt;0, TRUE, FALSE), FALSE)=TRUE,IFERROR(VLOOKUP(M1987, ani_diet!D:D, 1, FALSE), "No Match"),FALSE)</f>
        <v>0</v>
      </c>
    </row>
    <row r="1988" spans="1:31" ht="14.5" x14ac:dyDescent="0.35">
      <c r="B1988" t="s">
        <v>24331</v>
      </c>
      <c r="C1988" t="s">
        <v>19447</v>
      </c>
      <c r="D1988" t="s">
        <v>19449</v>
      </c>
      <c r="E1988" t="s">
        <v>24329</v>
      </c>
      <c r="F1988" t="s">
        <v>6926</v>
      </c>
      <c r="M1988" t="str" cm="1">
        <f t="array" ref="M1988">LOOKUP(2,1/(C1988:L1988&lt;&gt;""),C1988:L1988)</f>
        <v>Multiparous</v>
      </c>
      <c r="O1988" t="s">
        <v>24332</v>
      </c>
      <c r="AD1988" t="str">
        <f>IFERROR(IF(COUNTIF(C1988:L1988,"Feed Ingredient")&gt;0,INDEX(ani_diet!U:U,MATCH(M1988,ani_diet!E:E,0)),""),"")</f>
        <v/>
      </c>
      <c r="AE1988" s="129" t="b">
        <f>IF(IFERROR(IF(MATCH("Feed Ingredient", AOM[[#This Row],[L1]:[L10]],0)&gt;0, TRUE, FALSE), FALSE)=TRUE,IFERROR(VLOOKUP(M1988, ani_diet!D:D, 1, FALSE), "No Match"),FALSE)</f>
        <v>0</v>
      </c>
    </row>
    <row r="1989" spans="1:31" ht="14.5" x14ac:dyDescent="0.35">
      <c r="B1989" t="s">
        <v>24333</v>
      </c>
      <c r="C1989" t="s">
        <v>19447</v>
      </c>
      <c r="D1989" t="s">
        <v>19449</v>
      </c>
      <c r="E1989" t="s">
        <v>24329</v>
      </c>
      <c r="F1989" t="s">
        <v>2581</v>
      </c>
      <c r="M1989" t="str" cm="1">
        <f t="array" ref="M1989">LOOKUP(2,1/(C1989:L1989&lt;&gt;""),C1989:L1989)</f>
        <v>Mixed</v>
      </c>
      <c r="O1989" t="s">
        <v>24334</v>
      </c>
      <c r="AD1989" t="str">
        <f>IFERROR(IF(COUNTIF(C1989:L1989,"Feed Ingredient")&gt;0,INDEX(ani_diet!U:U,MATCH(M1989,ani_diet!E:E,0)),""),"")</f>
        <v/>
      </c>
      <c r="AE1989" s="129" t="b">
        <f>IF(IFERROR(IF(MATCH("Feed Ingredient", AOM[[#This Row],[L1]:[L10]],0)&gt;0, TRUE, FALSE), FALSE)=TRUE,IFERROR(VLOOKUP(M1989, ani_diet!D:D, 1, FALSE), "No Match"),FALSE)</f>
        <v>0</v>
      </c>
    </row>
    <row r="1990" spans="1:31" ht="14.5" x14ac:dyDescent="0.35">
      <c r="B1990" t="s">
        <v>24335</v>
      </c>
      <c r="C1990" t="s">
        <v>19447</v>
      </c>
      <c r="D1990" t="s">
        <v>19449</v>
      </c>
      <c r="E1990" t="s">
        <v>24329</v>
      </c>
      <c r="F1990" t="s">
        <v>24336</v>
      </c>
      <c r="M1990" t="str" cm="1">
        <f t="array" ref="M1990">LOOKUP(2,1/(C1990:L1990&lt;&gt;""),C1990:L1990)</f>
        <v>First trimester</v>
      </c>
      <c r="O1990" t="s">
        <v>24337</v>
      </c>
      <c r="AD1990" t="str">
        <f>IFERROR(IF(COUNTIF(C1990:L1990,"Feed Ingredient")&gt;0,INDEX(ani_diet!U:U,MATCH(M1990,ani_diet!E:E,0)),""),"")</f>
        <v/>
      </c>
      <c r="AE1990" s="129" t="b">
        <f>IF(IFERROR(IF(MATCH("Feed Ingredient", AOM[[#This Row],[L1]:[L10]],0)&gt;0, TRUE, FALSE), FALSE)=TRUE,IFERROR(VLOOKUP(M1990, ani_diet!D:D, 1, FALSE), "No Match"),FALSE)</f>
        <v>0</v>
      </c>
    </row>
    <row r="1991" spans="1:31" ht="14.5" x14ac:dyDescent="0.35">
      <c r="B1991" t="s">
        <v>24338</v>
      </c>
      <c r="C1991" t="s">
        <v>19447</v>
      </c>
      <c r="D1991" t="s">
        <v>19449</v>
      </c>
      <c r="E1991" t="s">
        <v>24329</v>
      </c>
      <c r="F1991" t="s">
        <v>24339</v>
      </c>
      <c r="M1991" t="str" cm="1">
        <f t="array" ref="M1991">LOOKUP(2,1/(C1991:L1991&lt;&gt;""),C1991:L1991)</f>
        <v>Second trimester</v>
      </c>
      <c r="O1991" t="s">
        <v>24340</v>
      </c>
      <c r="AD1991" t="str">
        <f>IFERROR(IF(COUNTIF(C1991:L1991,"Feed Ingredient")&gt;0,INDEX(ani_diet!U:U,MATCH(M1991,ani_diet!E:E,0)),""),"")</f>
        <v/>
      </c>
      <c r="AE1991" s="129" t="b">
        <f>IF(IFERROR(IF(MATCH("Feed Ingredient", AOM[[#This Row],[L1]:[L10]],0)&gt;0, TRUE, FALSE), FALSE)=TRUE,IFERROR(VLOOKUP(M1991, ani_diet!D:D, 1, FALSE), "No Match"),FALSE)</f>
        <v>0</v>
      </c>
    </row>
    <row r="1992" spans="1:31" ht="14.5" x14ac:dyDescent="0.35">
      <c r="B1992" t="s">
        <v>24341</v>
      </c>
      <c r="C1992" t="s">
        <v>19447</v>
      </c>
      <c r="D1992" t="s">
        <v>19449</v>
      </c>
      <c r="E1992" t="s">
        <v>24329</v>
      </c>
      <c r="F1992" t="s">
        <v>24342</v>
      </c>
      <c r="M1992" t="str" cm="1">
        <f t="array" ref="M1992">LOOKUP(2,1/(C1992:L1992&lt;&gt;""),C1992:L1992)</f>
        <v>Third trimester</v>
      </c>
      <c r="O1992" t="s">
        <v>24343</v>
      </c>
      <c r="AD1992" t="str">
        <f>IFERROR(IF(COUNTIF(C1992:L1992,"Feed Ingredient")&gt;0,INDEX(ani_diet!U:U,MATCH(M1992,ani_diet!E:E,0)),""),"")</f>
        <v/>
      </c>
      <c r="AE1992" s="129" t="b">
        <f>IF(IFERROR(IF(MATCH("Feed Ingredient", AOM[[#This Row],[L1]:[L10]],0)&gt;0, TRUE, FALSE), FALSE)=TRUE,IFERROR(VLOOKUP(M1992, ani_diet!D:D, 1, FALSE), "No Match"),FALSE)</f>
        <v>0</v>
      </c>
    </row>
    <row r="1993" spans="1:31" ht="14.5" x14ac:dyDescent="0.35">
      <c r="B1993" t="s">
        <v>24344</v>
      </c>
      <c r="C1993" t="s">
        <v>19447</v>
      </c>
      <c r="D1993" t="s">
        <v>19449</v>
      </c>
      <c r="E1993" t="s">
        <v>24329</v>
      </c>
      <c r="F1993" t="s">
        <v>24345</v>
      </c>
      <c r="M1993" t="str" cm="1">
        <f t="array" ref="M1993">LOOKUP(2,1/(C1993:L1993&lt;&gt;""),C1993:L1993)</f>
        <v>Forth trimester</v>
      </c>
      <c r="AD1993" t="str">
        <f>IFERROR(IF(COUNTIF(C1993:L1993,"Feed Ingredient")&gt;0,INDEX(ani_diet!U:U,MATCH(M1993,ani_diet!E:E,0)),""),"")</f>
        <v/>
      </c>
      <c r="AE1993" s="129" t="b">
        <f>IF(IFERROR(IF(MATCH("Feed Ingredient", AOM[[#This Row],[L1]:[L10]],0)&gt;0, TRUE, FALSE), FALSE)=TRUE,IFERROR(VLOOKUP(M1993, ani_diet!D:D, 1, FALSE), "No Match"),FALSE)</f>
        <v>0</v>
      </c>
    </row>
    <row r="1994" spans="1:31" ht="14.5" x14ac:dyDescent="0.35">
      <c r="A1994" t="s">
        <v>1485</v>
      </c>
      <c r="B1994" t="s">
        <v>24346</v>
      </c>
      <c r="C1994" t="s">
        <v>19447</v>
      </c>
      <c r="D1994" t="s">
        <v>19449</v>
      </c>
      <c r="E1994" t="s">
        <v>24075</v>
      </c>
      <c r="F1994" t="s">
        <v>5356</v>
      </c>
      <c r="G1994" t="s">
        <v>24078</v>
      </c>
      <c r="H1994" t="s">
        <v>24097</v>
      </c>
      <c r="I1994" t="s">
        <v>1485</v>
      </c>
      <c r="J1994" t="s">
        <v>1485</v>
      </c>
      <c r="K1994" t="s">
        <v>1485</v>
      </c>
      <c r="M1994" t="str" cm="1">
        <f t="array" ref="M1994">LOOKUP(2,1/(C1994:L1994&lt;&gt;""),C1994:L1994)</f>
        <v>Adult Male</v>
      </c>
      <c r="N1994" t="s">
        <v>1485</v>
      </c>
      <c r="O1994" t="s">
        <v>1485</v>
      </c>
      <c r="P1994" t="s">
        <v>1485</v>
      </c>
      <c r="Q1994" t="s">
        <v>1485</v>
      </c>
      <c r="R1994" t="s">
        <v>1485</v>
      </c>
      <c r="S1994" t="s">
        <v>1485</v>
      </c>
      <c r="T1994" t="s">
        <v>1485</v>
      </c>
      <c r="V1994" t="s">
        <v>1485</v>
      </c>
      <c r="W1994" t="s">
        <v>1485</v>
      </c>
      <c r="X1994" t="s">
        <v>1485</v>
      </c>
      <c r="Y1994" t="s">
        <v>1485</v>
      </c>
      <c r="Z1994" t="s">
        <v>1485</v>
      </c>
      <c r="AA1994" t="s">
        <v>1485</v>
      </c>
      <c r="AB1994" t="s">
        <v>1485</v>
      </c>
      <c r="AC1994" t="s">
        <v>1485</v>
      </c>
      <c r="AD1994" t="str">
        <f>IFERROR(IF(COUNTIF(C1994:L1994,"Feed Ingredient")&gt;0,INDEX(ani_diet!U:U,MATCH(M1994,ani_diet!E:E,0)),""),"")</f>
        <v/>
      </c>
      <c r="AE1994" s="129" t="b">
        <f>IF(IFERROR(IF(MATCH("Feed Ingredient", AOM[[#This Row],[L1]:[L10]],0)&gt;0, TRUE, FALSE), FALSE)=TRUE,IFERROR(VLOOKUP(M1994, ani_diet!D:D, 1, FALSE), "No Match"),FALSE)</f>
        <v>0</v>
      </c>
    </row>
    <row r="1995" spans="1:31" ht="14.5" x14ac:dyDescent="0.35">
      <c r="A1995" t="s">
        <v>1485</v>
      </c>
      <c r="B1995" t="s">
        <v>24347</v>
      </c>
      <c r="C1995" t="s">
        <v>19447</v>
      </c>
      <c r="D1995" t="s">
        <v>19449</v>
      </c>
      <c r="E1995" t="s">
        <v>24075</v>
      </c>
      <c r="F1995" t="s">
        <v>5356</v>
      </c>
      <c r="G1995" t="s">
        <v>24078</v>
      </c>
      <c r="H1995" t="s">
        <v>24081</v>
      </c>
      <c r="I1995" t="s">
        <v>1485</v>
      </c>
      <c r="J1995" t="s">
        <v>1485</v>
      </c>
      <c r="K1995" t="s">
        <v>1485</v>
      </c>
      <c r="M1995" t="str" cm="1">
        <f t="array" ref="M1995">LOOKUP(2,1/(C1995:L1995&lt;&gt;""),C1995:L1995)</f>
        <v>Adult Female</v>
      </c>
      <c r="N1995" t="s">
        <v>1485</v>
      </c>
      <c r="O1995" t="s">
        <v>1485</v>
      </c>
      <c r="P1995" t="s">
        <v>1485</v>
      </c>
      <c r="Q1995" t="s">
        <v>1485</v>
      </c>
      <c r="R1995" t="s">
        <v>1485</v>
      </c>
      <c r="S1995" t="s">
        <v>1485</v>
      </c>
      <c r="T1995" t="s">
        <v>1485</v>
      </c>
      <c r="V1995" t="s">
        <v>1485</v>
      </c>
      <c r="W1995" t="s">
        <v>1485</v>
      </c>
      <c r="X1995" t="s">
        <v>1485</v>
      </c>
      <c r="Y1995" t="s">
        <v>1485</v>
      </c>
      <c r="Z1995" t="s">
        <v>1485</v>
      </c>
      <c r="AA1995" t="s">
        <v>1485</v>
      </c>
      <c r="AB1995" t="s">
        <v>1485</v>
      </c>
      <c r="AC1995" t="s">
        <v>1485</v>
      </c>
      <c r="AD1995" t="str">
        <f>IFERROR(IF(COUNTIF(C1995:L1995,"Feed Ingredient")&gt;0,INDEX(ani_diet!U:U,MATCH(M1995,ani_diet!E:E,0)),""),"")</f>
        <v/>
      </c>
      <c r="AE1995" s="129" t="b">
        <f>IF(IFERROR(IF(MATCH("Feed Ingredient", AOM[[#This Row],[L1]:[L10]],0)&gt;0, TRUE, FALSE), FALSE)=TRUE,IFERROR(VLOOKUP(M1995, ani_diet!D:D, 1, FALSE), "No Match"),FALSE)</f>
        <v>0</v>
      </c>
    </row>
    <row r="1996" spans="1:31" ht="14.5" x14ac:dyDescent="0.35">
      <c r="A1996" t="s">
        <v>1485</v>
      </c>
      <c r="B1996" t="s">
        <v>24348</v>
      </c>
      <c r="C1996" t="s">
        <v>489</v>
      </c>
      <c r="D1996" t="s">
        <v>3521</v>
      </c>
      <c r="E1996" t="s">
        <v>19003</v>
      </c>
      <c r="F1996" t="s">
        <v>19113</v>
      </c>
      <c r="G1996" t="s">
        <v>5282</v>
      </c>
      <c r="H1996" t="s">
        <v>24349</v>
      </c>
      <c r="I1996" t="s">
        <v>1485</v>
      </c>
      <c r="J1996" t="s">
        <v>1485</v>
      </c>
      <c r="K1996" t="s">
        <v>1485</v>
      </c>
      <c r="M1996" t="str" cm="1">
        <f t="array" ref="M1996">LOOKUP(2,1/(C1996:L1996&lt;&gt;""),C1996:L1996)</f>
        <v>Layer</v>
      </c>
      <c r="N1996" t="s">
        <v>1485</v>
      </c>
      <c r="O1996" t="s">
        <v>24350</v>
      </c>
      <c r="P1996" t="s">
        <v>1485</v>
      </c>
      <c r="Q1996" t="s">
        <v>1485</v>
      </c>
      <c r="R1996" t="s">
        <v>1485</v>
      </c>
      <c r="S1996" t="s">
        <v>1485</v>
      </c>
      <c r="T1996" t="s">
        <v>1485</v>
      </c>
      <c r="V1996" t="s">
        <v>1485</v>
      </c>
      <c r="W1996" t="s">
        <v>1485</v>
      </c>
      <c r="X1996" t="s">
        <v>1485</v>
      </c>
      <c r="Y1996" t="s">
        <v>1485</v>
      </c>
      <c r="Z1996" t="s">
        <v>1485</v>
      </c>
      <c r="AA1996" t="s">
        <v>1485</v>
      </c>
      <c r="AB1996" t="s">
        <v>1485</v>
      </c>
      <c r="AC1996" t="s">
        <v>1485</v>
      </c>
      <c r="AD1996" t="str">
        <f>IFERROR(IF(COUNTIF(C1996:L1996,"Feed Ingredient")&gt;0,INDEX(ani_diet!U:U,MATCH(M1996,ani_diet!E:E,0)),""),"")</f>
        <v/>
      </c>
      <c r="AE1996" s="129" t="b">
        <f>IF(IFERROR(IF(MATCH("Feed Ingredient", AOM[[#This Row],[L1]:[L10]],0)&gt;0, TRUE, FALSE), FALSE)=TRUE,IFERROR(VLOOKUP(M1996, ani_diet!D:D, 1, FALSE), "No Match"),FALSE)</f>
        <v>0</v>
      </c>
    </row>
    <row r="1997" spans="1:31" ht="14.5" x14ac:dyDescent="0.35">
      <c r="A1997" t="s">
        <v>1485</v>
      </c>
      <c r="B1997" t="s">
        <v>24351</v>
      </c>
      <c r="C1997" t="s">
        <v>489</v>
      </c>
      <c r="D1997" t="s">
        <v>3521</v>
      </c>
      <c r="E1997" t="s">
        <v>19003</v>
      </c>
      <c r="F1997" t="s">
        <v>19113</v>
      </c>
      <c r="G1997" t="s">
        <v>5282</v>
      </c>
      <c r="H1997" t="s">
        <v>24352</v>
      </c>
      <c r="I1997" t="s">
        <v>1485</v>
      </c>
      <c r="J1997" t="s">
        <v>1485</v>
      </c>
      <c r="K1997" t="s">
        <v>1485</v>
      </c>
      <c r="M1997" t="str" cm="1">
        <f t="array" ref="M1997">LOOKUP(2,1/(C1997:L1997&lt;&gt;""),C1997:L1997)</f>
        <v>Dual purpose</v>
      </c>
      <c r="N1997" t="s">
        <v>1485</v>
      </c>
      <c r="O1997" t="s">
        <v>1485</v>
      </c>
      <c r="P1997" t="s">
        <v>1485</v>
      </c>
      <c r="Q1997" t="s">
        <v>1485</v>
      </c>
      <c r="R1997" t="s">
        <v>1485</v>
      </c>
      <c r="S1997" t="s">
        <v>1485</v>
      </c>
      <c r="T1997" t="s">
        <v>1485</v>
      </c>
      <c r="V1997" t="s">
        <v>1485</v>
      </c>
      <c r="W1997" t="s">
        <v>1485</v>
      </c>
      <c r="X1997" t="s">
        <v>1485</v>
      </c>
      <c r="Y1997" t="s">
        <v>1485</v>
      </c>
      <c r="Z1997" t="s">
        <v>1485</v>
      </c>
      <c r="AA1997" t="s">
        <v>1485</v>
      </c>
      <c r="AB1997" t="s">
        <v>1485</v>
      </c>
      <c r="AC1997" t="s">
        <v>1485</v>
      </c>
      <c r="AD1997" t="str">
        <f>IFERROR(IF(COUNTIF(C1997:L1997,"Feed Ingredient")&gt;0,INDEX(ani_diet!U:U,MATCH(M1997,ani_diet!E:E,0)),""),"")</f>
        <v/>
      </c>
      <c r="AE1997" s="129" t="b">
        <f>IF(IFERROR(IF(MATCH("Feed Ingredient", AOM[[#This Row],[L1]:[L10]],0)&gt;0, TRUE, FALSE), FALSE)=TRUE,IFERROR(VLOOKUP(M1997, ani_diet!D:D, 1, FALSE), "No Match"),FALSE)</f>
        <v>0</v>
      </c>
    </row>
    <row r="1998" spans="1:31" ht="14.5" x14ac:dyDescent="0.35">
      <c r="A1998" t="s">
        <v>1485</v>
      </c>
      <c r="B1998" t="s">
        <v>24353</v>
      </c>
      <c r="C1998" t="s">
        <v>489</v>
      </c>
      <c r="D1998" t="s">
        <v>3521</v>
      </c>
      <c r="E1998" t="s">
        <v>19003</v>
      </c>
      <c r="F1998" t="s">
        <v>19113</v>
      </c>
      <c r="G1998" t="s">
        <v>5282</v>
      </c>
      <c r="H1998" t="s">
        <v>14935</v>
      </c>
      <c r="I1998" t="s">
        <v>1485</v>
      </c>
      <c r="J1998" t="s">
        <v>1485</v>
      </c>
      <c r="K1998" t="s">
        <v>1485</v>
      </c>
      <c r="M1998" t="str" cm="1">
        <f t="array" ref="M1998">LOOKUP(2,1/(C1998:L1998&lt;&gt;""),C1998:L1998)</f>
        <v>Broiler</v>
      </c>
      <c r="N1998" t="s">
        <v>1485</v>
      </c>
      <c r="O1998" t="s">
        <v>24354</v>
      </c>
      <c r="P1998" t="s">
        <v>1485</v>
      </c>
      <c r="Q1998" t="s">
        <v>1485</v>
      </c>
      <c r="R1998" t="s">
        <v>24355</v>
      </c>
      <c r="S1998" t="s">
        <v>1485</v>
      </c>
      <c r="T1998" t="s">
        <v>1485</v>
      </c>
      <c r="V1998" t="s">
        <v>1485</v>
      </c>
      <c r="W1998" t="s">
        <v>1485</v>
      </c>
      <c r="X1998" t="s">
        <v>1485</v>
      </c>
      <c r="Y1998" t="s">
        <v>1485</v>
      </c>
      <c r="Z1998" t="s">
        <v>1485</v>
      </c>
      <c r="AA1998" t="s">
        <v>1485</v>
      </c>
      <c r="AB1998" t="s">
        <v>1485</v>
      </c>
      <c r="AC1998" t="s">
        <v>1485</v>
      </c>
      <c r="AD1998" t="str">
        <f>IFERROR(IF(COUNTIF(C1998:L1998,"Feed Ingredient")&gt;0,INDEX(ani_diet!U:U,MATCH(M1998,ani_diet!E:E,0)),""),"")</f>
        <v/>
      </c>
      <c r="AE1998" s="129" t="b">
        <f>IF(IFERROR(IF(MATCH("Feed Ingredient", AOM[[#This Row],[L1]:[L10]],0)&gt;0, TRUE, FALSE), FALSE)=TRUE,IFERROR(VLOOKUP(M1998, ani_diet!D:D, 1, FALSE), "No Match"),FALSE)</f>
        <v>0</v>
      </c>
    </row>
  </sheetData>
  <sheetProtection formatCells="0" formatColumns="0" formatRows="0" insertColumns="0" insertRows="0" insertHyperlinks="0" deleteColumns="0" deleteRows="0" autoFilter="0" pivotTables="0"/>
  <phoneticPr fontId="15" type="noConversion"/>
  <conditionalFormatting sqref="B751:B1048576 B1:B749">
    <cfRule type="expression" dxfId="30" priority="14">
      <formula>COUNTIF(B:B,B1)&gt;1</formula>
    </cfRule>
  </conditionalFormatting>
  <conditionalFormatting sqref="N1:N749 N751:N1430 N1433:N1048576">
    <cfRule type="expression" dxfId="29" priority="15">
      <formula>IFERROR(FIND(",",N1)&gt;0,FALSE)</formula>
    </cfRule>
    <cfRule type="expression" dxfId="28" priority="16">
      <formula>AND(COUNTIF(N:N,N1)&gt;1,N1&lt;&gt;"")</formula>
    </cfRule>
  </conditionalFormatting>
  <hyperlinks>
    <hyperlink ref="AB705" r:id="rId1" display="https://www.feedipedia.org/node/60" xr:uid="{69EED71D-C9E6-4D40-845E-75AC57CF9555}"/>
    <hyperlink ref="AB902" r:id="rId2" display="https://www.feedipedia.org/node/726" xr:uid="{55B0087B-98C7-477E-A8D5-6F35CD829DA8}"/>
    <hyperlink ref="AB786" r:id="rId3" xr:uid="{19613F52-CD8D-4DA4-A379-938CC2D235B0}"/>
    <hyperlink ref="AB804" r:id="rId4" xr:uid="{0CB2D161-6062-410E-804C-5DAD401E99D1}"/>
    <hyperlink ref="AB805" r:id="rId5" xr:uid="{A0FDFE40-E44A-4BBE-A5DD-571FD42FEE41}"/>
    <hyperlink ref="AB806" r:id="rId6" xr:uid="{F68B1F02-4B35-457B-B536-BD6AB753F947}"/>
    <hyperlink ref="AB788" r:id="rId7" xr:uid="{FB52A0CB-78A2-4824-846E-38BCD5859D8E}"/>
    <hyperlink ref="AB882" r:id="rId8" xr:uid="{1402FB15-D080-492D-BF81-B4376D8685F0}"/>
    <hyperlink ref="AB1031" r:id="rId9" xr:uid="{6963A918-6AF9-46F5-9AF1-D5350CBF19B1}"/>
    <hyperlink ref="AB768" r:id="rId10" xr:uid="{F1DA5CC7-1C95-42C5-BE36-A6DA3A1866AB}"/>
    <hyperlink ref="AB677" r:id="rId11" xr:uid="{C65CDCD1-D92D-4507-8904-036B62716ABA}"/>
    <hyperlink ref="AB845" r:id="rId12" xr:uid="{36E6C2A2-9D09-4977-A3F4-677ADC4AA50B}"/>
    <hyperlink ref="AB1035" r:id="rId13" xr:uid="{35408AA6-BAF3-450B-86AD-C5FB2EA318C1}"/>
    <hyperlink ref="AB781" r:id="rId14" xr:uid="{FDB67136-9CB1-4526-881E-29069B36DD8F}"/>
    <hyperlink ref="AB837" r:id="rId15" xr:uid="{2FD1040D-81DD-42A4-B9AF-4C0078FCBD74}"/>
    <hyperlink ref="AB835" r:id="rId16" xr:uid="{85D88547-25DF-42C3-AAC6-03D7FDDB895C}"/>
    <hyperlink ref="AB787" r:id="rId17" xr:uid="{90F58513-E0A3-48DF-8F26-55D6D29DC6DA}"/>
    <hyperlink ref="AB877" r:id="rId18" xr:uid="{09F41875-498E-4F5E-B9A9-3BDC98600EDF}"/>
    <hyperlink ref="AB1030" r:id="rId19" xr:uid="{89344884-2F88-41A5-A5A9-55BF1D8A2F61}"/>
    <hyperlink ref="AB872" r:id="rId20" xr:uid="{C604931A-23AE-4D6A-BBED-285CC62735B8}"/>
    <hyperlink ref="AB955" r:id="rId21" xr:uid="{1B82225D-6D24-49D8-94DC-4810EF07CD95}"/>
    <hyperlink ref="AB883" r:id="rId22" xr:uid="{22DC3DAE-4303-44E0-BE2F-83E41AAEE287}"/>
    <hyperlink ref="AB839" r:id="rId23" xr:uid="{715CBA14-7FB4-45DD-A982-2DE731D090DA}"/>
    <hyperlink ref="AB838" r:id="rId24" xr:uid="{BFB37462-E15F-45D5-8D70-E20C959C683F}"/>
    <hyperlink ref="R44" r:id="rId25" xr:uid="{E158DDB6-F75F-4C24-8651-CBBFC55FFBD3}"/>
    <hyperlink ref="V596" r:id="rId26" xr:uid="{181C6468-7B49-4B05-9BD7-2358D8F026AF}"/>
    <hyperlink ref="V1363" r:id="rId27" xr:uid="{3B44649D-ACB2-4802-9777-D254A5F739C1}"/>
    <hyperlink ref="V1391" r:id="rId28" xr:uid="{DA153472-FA40-4643-86DD-1F81890C2371}"/>
    <hyperlink ref="V1656" r:id="rId29" xr:uid="{46E83406-7118-4FFE-94CE-73F567418684}"/>
    <hyperlink ref="AB732"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U1099 U1111 U1543 U1548 M658:M854 M856:M1403 M1408:M1048576 M1:M656</xm:sqref>
        </x14:conditionalFormatting>
        <x14:conditionalFormatting xmlns:xm="http://schemas.microsoft.com/office/excel/2006/main">
          <x14:cfRule type="expression" priority="123"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topLeftCell="B1" zoomScale="88" zoomScaleNormal="55" workbookViewId="0">
      <pane ySplit="1" topLeftCell="A1099" activePane="bottomLeft" state="frozen"/>
      <selection pane="bottomLeft" activeCell="D980" sqref="D980"/>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24370</v>
      </c>
      <c r="D1" s="121" t="s">
        <v>24371</v>
      </c>
      <c r="E1" s="121" t="s">
        <v>24372</v>
      </c>
      <c r="F1" s="121" t="s">
        <v>24373</v>
      </c>
      <c r="G1" s="120" t="s">
        <v>24374</v>
      </c>
      <c r="H1" s="120" t="s">
        <v>24375</v>
      </c>
      <c r="I1" s="120" t="s">
        <v>24376</v>
      </c>
      <c r="J1" s="120" t="s">
        <v>24377</v>
      </c>
      <c r="K1" s="120" t="s">
        <v>24378</v>
      </c>
      <c r="L1" s="88" t="s">
        <v>24379</v>
      </c>
      <c r="M1" s="88" t="s">
        <v>24380</v>
      </c>
      <c r="N1" s="88" t="s">
        <v>24381</v>
      </c>
      <c r="O1" t="s">
        <v>24382</v>
      </c>
      <c r="P1" t="s">
        <v>24383</v>
      </c>
      <c r="Q1" t="s">
        <v>24384</v>
      </c>
      <c r="R1" t="s">
        <v>24385</v>
      </c>
      <c r="S1" s="148" t="s">
        <v>24386</v>
      </c>
      <c r="T1" t="s">
        <v>24387</v>
      </c>
      <c r="U1" t="s">
        <v>24388</v>
      </c>
      <c r="V1" t="s">
        <v>24389</v>
      </c>
    </row>
    <row r="2" spans="1:22" ht="14.5" x14ac:dyDescent="0.35">
      <c r="A2" t="s">
        <v>24390</v>
      </c>
      <c r="B2" s="86" t="s">
        <v>24391</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24392</v>
      </c>
      <c r="I2" s="120" t="s">
        <v>24393</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24394</v>
      </c>
      <c r="B3" s="86" t="s">
        <v>24395</v>
      </c>
      <c r="C3" s="120" t="s">
        <v>5027</v>
      </c>
      <c r="D3" s="121" t="str">
        <f t="shared" si="0"/>
        <v>Mucuna pruriens</v>
      </c>
      <c r="E3" s="121" t="str">
        <f t="shared" si="1"/>
        <v>Mucuna pruriens Dried</v>
      </c>
      <c r="F3" s="121" t="str">
        <f t="shared" si="2"/>
        <v>Mucuna pruriens Cut(hand shears) Dried(Sun-24-48h) Dried(shade) Dried(Air) Chopped</v>
      </c>
      <c r="H3" s="120" t="s">
        <v>24392</v>
      </c>
      <c r="I3" s="120" t="s">
        <v>24393</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24396</v>
      </c>
      <c r="B4" s="86" t="s">
        <v>24397</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24396</v>
      </c>
      <c r="B5" s="86" t="s">
        <v>24398</v>
      </c>
      <c r="C5" s="120" t="s">
        <v>3649</v>
      </c>
      <c r="D5" s="121" t="str">
        <f t="shared" si="0"/>
        <v>Acacia senegal Pods</v>
      </c>
      <c r="E5" s="121" t="str">
        <f t="shared" si="1"/>
        <v>Acacia senegal Pods Dried</v>
      </c>
      <c r="F5" s="121" t="str">
        <f t="shared" si="2"/>
        <v>Acacia senegal Pods Dried(Sun)</v>
      </c>
      <c r="H5" s="120" t="s">
        <v>24399</v>
      </c>
      <c r="I5" s="120" t="s">
        <v>24393</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24400</v>
      </c>
      <c r="B6" s="86" t="s">
        <v>24401</v>
      </c>
      <c r="C6" s="120" t="s">
        <v>13778</v>
      </c>
      <c r="D6" s="121" t="str">
        <f t="shared" si="0"/>
        <v>Acacia karroo Leaves</v>
      </c>
      <c r="E6" s="121" t="str">
        <f t="shared" si="1"/>
        <v>Acacia karroo Leaves Dried Ground</v>
      </c>
      <c r="F6" s="121" t="str">
        <f t="shared" si="2"/>
        <v>Acacia karroo Leaves Dried Ground</v>
      </c>
      <c r="H6" s="120" t="s">
        <v>24402</v>
      </c>
      <c r="I6" s="120" t="s">
        <v>24402</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24403</v>
      </c>
      <c r="B7" s="86" t="s">
        <v>24404</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24403</v>
      </c>
      <c r="B8" s="86" t="s">
        <v>24405</v>
      </c>
      <c r="C8" s="120" t="s">
        <v>3649</v>
      </c>
      <c r="D8" s="121" t="str">
        <f t="shared" si="0"/>
        <v>Acacia senegal Leaves</v>
      </c>
      <c r="E8" s="121" t="str">
        <f t="shared" si="1"/>
        <v>Acacia senegal Leaves Dried</v>
      </c>
      <c r="F8" s="121" t="str">
        <f t="shared" si="2"/>
        <v>Acacia senegal Leaves Dried(Shade)</v>
      </c>
      <c r="H8" s="120" t="s">
        <v>24406</v>
      </c>
      <c r="I8" s="120" t="s">
        <v>24393</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24407</v>
      </c>
      <c r="B9" s="86" t="s">
        <v>24408</v>
      </c>
      <c r="C9" s="120" t="s">
        <v>24409</v>
      </c>
      <c r="D9" s="121" t="str">
        <f t="shared" si="0"/>
        <v>Acacia angusitissima Leaves</v>
      </c>
      <c r="E9" s="121" t="str">
        <f t="shared" si="1"/>
        <v>Acacia angusitissima Leaves Dried Ensiled</v>
      </c>
      <c r="F9" s="121" t="str">
        <f t="shared" si="2"/>
        <v>Acacia angusitissima Leaves Dried Ensiled</v>
      </c>
      <c r="H9" s="120" t="str">
        <f>I9</f>
        <v>Dried;Ensiled</v>
      </c>
      <c r="I9" s="120" t="s">
        <v>24410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24411</v>
      </c>
      <c r="B10" s="86" t="s">
        <v>24412</v>
      </c>
      <c r="C10" s="120" t="s">
        <v>14021</v>
      </c>
      <c r="D10" s="121" t="str">
        <f t="shared" si="0"/>
        <v>Acacia angustissima</v>
      </c>
      <c r="E10" s="121" t="str">
        <f t="shared" si="1"/>
        <v>Acacia angustissima Dried</v>
      </c>
      <c r="F10" s="121" t="str">
        <f t="shared" si="2"/>
        <v>Acacia angustissima Hay Dried(Air)</v>
      </c>
      <c r="H10" s="120" t="s">
        <v>24413</v>
      </c>
      <c r="I10" s="120" t="s">
        <v>24393</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24414</v>
      </c>
      <c r="B11" s="86" t="s">
        <v>24415</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24414</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24416</v>
      </c>
      <c r="B13" s="86" t="s">
        <v>24417</v>
      </c>
      <c r="C13" s="120" t="s">
        <v>14252</v>
      </c>
      <c r="D13" s="121" t="str">
        <f t="shared" si="0"/>
        <v>Acacia brevispica Leaves</v>
      </c>
      <c r="E13" s="121" t="str">
        <f t="shared" si="1"/>
        <v>Acacia brevispica Leaves Dried</v>
      </c>
      <c r="F13" s="121" t="str">
        <f t="shared" si="2"/>
        <v>Acacia brevispica Leaves Dried(Air)</v>
      </c>
      <c r="H13" s="120" t="s">
        <v>24418</v>
      </c>
      <c r="I13" s="120" t="s">
        <v>24393</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24419</v>
      </c>
      <c r="C14" s="120" t="s">
        <v>14252</v>
      </c>
      <c r="D14" s="121" t="str">
        <f t="shared" si="0"/>
        <v>Acacia brevispica Pods</v>
      </c>
      <c r="E14" s="121" t="str">
        <f t="shared" si="1"/>
        <v>Acacia brevispica Pods Dried</v>
      </c>
      <c r="F14" s="121" t="str">
        <f t="shared" si="2"/>
        <v>Acacia brevispica Pods Dried (Sun - 2 days)</v>
      </c>
      <c r="H14" s="120" t="s">
        <v>24420</v>
      </c>
      <c r="I14" s="120" t="s">
        <v>24393</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24421</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24422</v>
      </c>
      <c r="B16" s="86" t="s">
        <v>24423</v>
      </c>
      <c r="C16" s="120" t="s">
        <v>22464</v>
      </c>
      <c r="D16" s="121" t="str">
        <f t="shared" si="0"/>
        <v>Acacia etbaica Fruits</v>
      </c>
      <c r="E16" s="121" t="str">
        <f t="shared" si="1"/>
        <v>Acacia etbaica Fruits Dried</v>
      </c>
      <c r="F16" s="121" t="str">
        <f t="shared" si="2"/>
        <v>Acacia etbaica Fruits Dried(Shade)</v>
      </c>
      <c r="H16" s="120" t="s">
        <v>24406</v>
      </c>
      <c r="I16" s="120" t="s">
        <v>24393</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24424</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24425</v>
      </c>
      <c r="B18" s="86" t="s">
        <v>24426</v>
      </c>
      <c r="C18" s="120" t="s">
        <v>13864</v>
      </c>
      <c r="D18" s="121" t="str">
        <f t="shared" si="0"/>
        <v>Acacia nilotica Leaves</v>
      </c>
      <c r="E18" s="121" t="str">
        <f t="shared" si="1"/>
        <v>Acacia nilotica Leaves Dried Ground</v>
      </c>
      <c r="F18" s="121" t="str">
        <f t="shared" si="2"/>
        <v>Acacia nilotica Leaves Dried(Shade) Meal Milled</v>
      </c>
      <c r="H18" s="120" t="s">
        <v>24427</v>
      </c>
      <c r="I18" s="120" t="s">
        <v>24402</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24428</v>
      </c>
      <c r="B19" s="86" t="s">
        <v>24429</v>
      </c>
      <c r="C19" s="120" t="s">
        <v>13864</v>
      </c>
      <c r="D19" s="121" t="str">
        <f t="shared" si="0"/>
        <v>Acacia nilotica Pods</v>
      </c>
      <c r="E19" s="121" t="str">
        <f t="shared" si="1"/>
        <v>Acacia nilotica Pods Dried</v>
      </c>
      <c r="F19" s="121" t="str">
        <f t="shared" si="2"/>
        <v>Acacia nilotica Pods Dried (Sun - 2 days)</v>
      </c>
      <c r="H19" s="120" t="s">
        <v>24420</v>
      </c>
      <c r="I19" s="120" t="s">
        <v>24393</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24425</v>
      </c>
      <c r="B20" s="86" t="s">
        <v>24430</v>
      </c>
      <c r="C20" s="120" t="s">
        <v>13899</v>
      </c>
      <c r="D20" s="121" t="str">
        <f t="shared" si="0"/>
        <v>Acacia polyacantha Leaves</v>
      </c>
      <c r="E20" s="121" t="str">
        <f t="shared" si="1"/>
        <v>Acacia polyacantha Leaves Dried Ground</v>
      </c>
      <c r="F20" s="121" t="str">
        <f t="shared" si="2"/>
        <v>Acacia polyacantha Leaves Dried(Shade) Meal Milled</v>
      </c>
      <c r="H20" s="120" t="s">
        <v>24427</v>
      </c>
      <c r="I20" s="120" t="s">
        <v>24402</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24431</v>
      </c>
      <c r="B21" s="86" t="s">
        <v>24432</v>
      </c>
      <c r="C21" s="120" t="s">
        <v>4111</v>
      </c>
      <c r="D21" s="121" t="str">
        <f t="shared" si="0"/>
        <v>Acacia saligna</v>
      </c>
      <c r="E21" s="121" t="str">
        <f t="shared" si="1"/>
        <v>Acacia saligna Dried</v>
      </c>
      <c r="F21" s="121" t="str">
        <f t="shared" si="2"/>
        <v>Acacia saligna Dried</v>
      </c>
      <c r="H21" s="120" t="s">
        <v>24393</v>
      </c>
      <c r="I21" s="120" t="s">
        <v>24393</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24424</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24433</v>
      </c>
      <c r="B23" s="86" t="s">
        <v>22520</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24433</v>
      </c>
      <c r="B24" s="86" t="s">
        <v>24434</v>
      </c>
      <c r="C24" s="120" t="s">
        <v>13984</v>
      </c>
      <c r="D24" s="121" t="str">
        <f t="shared" si="0"/>
        <v>Acacia sieberiana Pods</v>
      </c>
      <c r="E24" s="121" t="str">
        <f t="shared" si="1"/>
        <v>Acacia sieberiana Pods Dried</v>
      </c>
      <c r="F24" s="121" t="str">
        <f t="shared" si="2"/>
        <v>Acacia sieberiana Pods Dried</v>
      </c>
      <c r="H24" s="120" t="s">
        <v>24393</v>
      </c>
      <c r="I24" s="120" t="s">
        <v>24393</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24435</v>
      </c>
      <c r="B25" s="86" t="s">
        <v>24436</v>
      </c>
      <c r="C25" s="120" t="s">
        <v>13984</v>
      </c>
      <c r="D25" s="121" t="str">
        <f t="shared" si="0"/>
        <v>Acacia sieberiana Pods</v>
      </c>
      <c r="E25" s="121" t="str">
        <f t="shared" si="1"/>
        <v>Acacia sieberiana Pods Dried Ground</v>
      </c>
      <c r="F25" s="121" t="str">
        <f t="shared" si="2"/>
        <v>Acacia sieberiana Pods Dried Ground</v>
      </c>
      <c r="H25" s="120" t="s">
        <v>24402</v>
      </c>
      <c r="I25" s="120" t="s">
        <v>24402</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24435</v>
      </c>
      <c r="B26" s="86" t="s">
        <v>24437</v>
      </c>
      <c r="C26" s="120" t="s">
        <v>24438</v>
      </c>
      <c r="D26" s="121" t="str">
        <f t="shared" si="0"/>
        <v>Acacia Sieberiana</v>
      </c>
      <c r="E26" s="121" t="str">
        <f t="shared" si="1"/>
        <v>Acacia Sieberiana Dried Ensiled Ground</v>
      </c>
      <c r="F26" s="121" t="str">
        <f t="shared" si="2"/>
        <v>Acacia Sieberiana Dried(Sun) Ground Ensiled</v>
      </c>
      <c r="H26" s="120" t="s">
        <v>24439</v>
      </c>
      <c r="I26" s="120" t="s">
        <v>24440</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24424</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24416</v>
      </c>
      <c r="B28" s="86" t="s">
        <v>24441</v>
      </c>
      <c r="C28" s="120" t="s">
        <v>13931</v>
      </c>
      <c r="D28" s="121" t="str">
        <f t="shared" si="0"/>
        <v>Acacia tortilis Fruits</v>
      </c>
      <c r="E28" s="121" t="str">
        <f t="shared" si="1"/>
        <v>Acacia tortilis Fruits Dried</v>
      </c>
      <c r="F28" s="121" t="str">
        <f t="shared" si="2"/>
        <v>Acacia tortilis Fruits Dried(Air)</v>
      </c>
      <c r="H28" s="120" t="s">
        <v>24418</v>
      </c>
      <c r="I28" s="120" t="s">
        <v>24393</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24442</v>
      </c>
      <c r="B29" s="86" t="s">
        <v>24443</v>
      </c>
      <c r="C29" s="120" t="s">
        <v>13931</v>
      </c>
      <c r="D29" s="121" t="str">
        <f t="shared" si="0"/>
        <v>Acacia tortilis Leaves</v>
      </c>
      <c r="E29" s="121" t="str">
        <f t="shared" si="1"/>
        <v>Acacia tortilis Leaves Dried Ground</v>
      </c>
      <c r="F29" s="121" t="str">
        <f t="shared" si="2"/>
        <v>Acacia tortilis Leaves Dried Ground</v>
      </c>
      <c r="H29" s="120" t="s">
        <v>24402</v>
      </c>
      <c r="I29" s="120" t="s">
        <v>24402</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24444</v>
      </c>
      <c r="B30" s="86" t="s">
        <v>22535</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24428</v>
      </c>
      <c r="B31" s="86" t="s">
        <v>24445</v>
      </c>
      <c r="C31" s="120" t="s">
        <v>13931</v>
      </c>
      <c r="D31" s="121" t="str">
        <f t="shared" si="0"/>
        <v>Acacia tortilis Pods</v>
      </c>
      <c r="E31" s="121" t="str">
        <f t="shared" si="1"/>
        <v>Acacia tortilis Pods Dried</v>
      </c>
      <c r="F31" s="121" t="str">
        <f t="shared" si="2"/>
        <v>Acacia tortilis Pods Dried (Sun - 2 days)</v>
      </c>
      <c r="H31" s="120" t="s">
        <v>24420</v>
      </c>
      <c r="I31" s="120" t="s">
        <v>24393</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24446</v>
      </c>
      <c r="B32" s="86" t="s">
        <v>24447</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24448</v>
      </c>
      <c r="B33" s="86" t="s">
        <v>23327</v>
      </c>
      <c r="C33" s="120" t="s">
        <v>23327</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24449</v>
      </c>
      <c r="B34" s="86" t="s">
        <v>24450</v>
      </c>
      <c r="C34" s="120" t="s">
        <v>23530</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24451</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24452</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24453</v>
      </c>
      <c r="B37" s="86" t="s">
        <v>24454</v>
      </c>
      <c r="C37" s="120" t="s">
        <v>14152</v>
      </c>
      <c r="D37" s="121" t="str">
        <f t="shared" si="0"/>
        <v>Afzelia africana Leaves</v>
      </c>
      <c r="E37" s="121" t="str">
        <f t="shared" si="1"/>
        <v>Afzelia africana Leaves Wilted</v>
      </c>
      <c r="F37" s="121" t="str">
        <f t="shared" si="2"/>
        <v>Afzelia africana Leaves Wilted</v>
      </c>
      <c r="H37" s="120" t="s">
        <v>24455</v>
      </c>
      <c r="I37" s="120" t="s">
        <v>24455</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24456</v>
      </c>
      <c r="B38" s="86" t="s">
        <v>24457</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24456</v>
      </c>
      <c r="B39" s="86" t="s">
        <v>24458</v>
      </c>
      <c r="C39" s="120" t="s">
        <v>14152</v>
      </c>
      <c r="D39" s="121" t="str">
        <f t="shared" si="0"/>
        <v>Afzelia africana</v>
      </c>
      <c r="E39" s="121" t="str">
        <f t="shared" si="1"/>
        <v>Afzelia africana Dried</v>
      </c>
      <c r="F39" s="121" t="str">
        <f t="shared" si="2"/>
        <v>Afzelia africana Dried</v>
      </c>
      <c r="H39" s="120" t="s">
        <v>24393</v>
      </c>
      <c r="I39" s="120" t="s">
        <v>24393</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24459</v>
      </c>
      <c r="B40" s="86" t="s">
        <v>24460</v>
      </c>
      <c r="C40" s="120" t="s">
        <v>14207</v>
      </c>
      <c r="D40" s="121" t="str">
        <f t="shared" si="0"/>
        <v>Albizia gummifera</v>
      </c>
      <c r="E40" s="121" t="str">
        <f t="shared" si="1"/>
        <v>Albizia gummifera Dried</v>
      </c>
      <c r="F40" s="121" t="str">
        <f t="shared" si="2"/>
        <v>Albizia gummifera Dried</v>
      </c>
      <c r="H40" s="120" t="s">
        <v>24393</v>
      </c>
      <c r="I40" s="120" t="s">
        <v>24393</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24461</v>
      </c>
      <c r="B41" s="86" t="s">
        <v>24462</v>
      </c>
      <c r="C41" s="120" t="s">
        <v>14009</v>
      </c>
      <c r="D41" s="121" t="str">
        <f t="shared" si="0"/>
        <v>Albizia harveyi</v>
      </c>
      <c r="E41" s="121" t="str">
        <f t="shared" si="1"/>
        <v>Albizia harveyi Dried</v>
      </c>
      <c r="F41" s="121" t="str">
        <f t="shared" si="2"/>
        <v>Albizia harveyi Dried(Air)</v>
      </c>
      <c r="H41" s="120" t="s">
        <v>24418</v>
      </c>
      <c r="I41" s="120" t="s">
        <v>24393</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24463</v>
      </c>
      <c r="B42" s="86" t="s">
        <v>24464</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24465</v>
      </c>
      <c r="B43" s="86" t="s">
        <v>24466</v>
      </c>
      <c r="C43" s="120" t="s">
        <v>4265</v>
      </c>
      <c r="D43" s="121" t="str">
        <f t="shared" si="0"/>
        <v>Alfalfa</v>
      </c>
      <c r="E43" s="121" t="str">
        <f t="shared" si="1"/>
        <v>Alfalfa Dried</v>
      </c>
      <c r="F43" s="121" t="str">
        <f t="shared" si="2"/>
        <v>Alfalfa Hay</v>
      </c>
      <c r="H43" s="120" t="s">
        <v>19687</v>
      </c>
      <c r="I43" s="120" t="s">
        <v>24393</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24449</v>
      </c>
      <c r="B44" s="86" t="s">
        <v>24467</v>
      </c>
      <c r="C44" s="120" t="s">
        <v>4265</v>
      </c>
      <c r="D44" s="121" t="str">
        <f t="shared" si="0"/>
        <v>Alfalfa</v>
      </c>
      <c r="E44" s="121" t="str">
        <f t="shared" si="1"/>
        <v>Alfalfa Dried Ground</v>
      </c>
      <c r="F44" s="121" t="str">
        <f t="shared" si="2"/>
        <v>Alfalfa Hay Ground</v>
      </c>
      <c r="H44" s="120" t="s">
        <v>24468</v>
      </c>
      <c r="I44" s="120" t="s">
        <v>24402</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24469</v>
      </c>
      <c r="B45" s="86" t="s">
        <v>24470</v>
      </c>
      <c r="C45" s="120" t="s">
        <v>4265</v>
      </c>
      <c r="D45" s="121" t="str">
        <f t="shared" si="0"/>
        <v>Alfalfa</v>
      </c>
      <c r="E45" s="121" t="str">
        <f t="shared" si="1"/>
        <v>Alfalfa Ground</v>
      </c>
      <c r="F45" s="121" t="str">
        <f t="shared" si="2"/>
        <v>Alfalfa Meal</v>
      </c>
      <c r="H45" s="120" t="s">
        <v>24471</v>
      </c>
      <c r="I45" s="120" t="s">
        <v>6292</v>
      </c>
      <c r="M45" s="88" t="s">
        <v>28</v>
      </c>
      <c r="O45" t="s">
        <v>2748</v>
      </c>
      <c r="P45" t="s">
        <v>2714</v>
      </c>
      <c r="Q45" t="s">
        <v>24472</v>
      </c>
      <c r="R45" t="s">
        <v>24473</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24474</v>
      </c>
      <c r="B46" s="86" t="s">
        <v>24475</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24476</v>
      </c>
      <c r="B47" s="86" t="s">
        <v>23430</v>
      </c>
      <c r="C47" s="120" t="s">
        <v>23430</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24477</v>
      </c>
      <c r="B48" s="122" t="s">
        <v>24478</v>
      </c>
      <c r="C48" s="120" t="s">
        <v>23147</v>
      </c>
      <c r="D48" s="121" t="str">
        <f t="shared" si="0"/>
        <v>Amaranthus cruentus Leaves</v>
      </c>
      <c r="E48" s="121" t="str">
        <f t="shared" si="1"/>
        <v>Amaranthus cruentus Leaves Ground</v>
      </c>
      <c r="F48" s="121" t="str">
        <f t="shared" si="2"/>
        <v>Amaranthus cruentus Leaves Meal</v>
      </c>
      <c r="H48" s="120" t="s">
        <v>24471</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24477</v>
      </c>
      <c r="B49" s="122" t="s">
        <v>24479</v>
      </c>
      <c r="C49" s="120" t="s">
        <v>23147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24480</v>
      </c>
      <c r="B50" s="86" t="s">
        <v>23432</v>
      </c>
      <c r="C50" s="120" t="s">
        <v>23432</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24481</v>
      </c>
      <c r="B51" s="86" t="s">
        <v>24482</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24483</v>
      </c>
      <c r="B52" s="86" t="s">
        <v>22137</v>
      </c>
      <c r="C52" s="120" t="s">
        <v>22137</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24484</v>
      </c>
      <c r="C53" s="120" t="s">
        <v>4273</v>
      </c>
      <c r="D53" s="121" t="str">
        <f t="shared" si="0"/>
        <v>Andropogon gayanus</v>
      </c>
      <c r="E53" s="121" t="str">
        <f t="shared" si="1"/>
        <v>Andropogon gayanus Dried</v>
      </c>
      <c r="F53" s="121" t="str">
        <f t="shared" si="2"/>
        <v>Andropogon gayanus Hay Chopped</v>
      </c>
      <c r="H53" s="120" t="s">
        <v>24485</v>
      </c>
      <c r="I53" s="120" t="s">
        <v>24393</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24456</v>
      </c>
      <c r="B54" s="86" t="s">
        <v>24486</v>
      </c>
      <c r="C54" s="120" t="s">
        <v>4273</v>
      </c>
      <c r="D54" s="121" t="str">
        <f t="shared" si="0"/>
        <v>Andropogon gayanus</v>
      </c>
      <c r="E54" s="121" t="str">
        <f t="shared" si="1"/>
        <v>Andropogon gayanus Dried</v>
      </c>
      <c r="F54" s="121" t="str">
        <f t="shared" si="2"/>
        <v>Andropogon gayanus Hay</v>
      </c>
      <c r="H54" s="120" t="s">
        <v>19687</v>
      </c>
      <c r="I54" s="120" t="s">
        <v>24393</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24452</v>
      </c>
      <c r="B55" s="86" t="s">
        <v>24487</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24488</v>
      </c>
      <c r="B56" s="86" t="s">
        <v>24489</v>
      </c>
      <c r="C56" s="120" t="s">
        <v>4273</v>
      </c>
      <c r="D56" s="121" t="str">
        <f t="shared" si="0"/>
        <v>Andropogon gayanus</v>
      </c>
      <c r="E56" s="121" t="str">
        <f t="shared" si="1"/>
        <v>Andropogon gayanus Ensiled</v>
      </c>
      <c r="F56" s="121" t="str">
        <f t="shared" si="2"/>
        <v>Andropogon gayanus Chopped Ensiled</v>
      </c>
      <c r="H56" s="120" t="s">
        <v>24490</v>
      </c>
      <c r="I56" s="120" t="s">
        <v>24491</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24492</v>
      </c>
      <c r="B57" s="86" t="s">
        <v>24493</v>
      </c>
      <c r="C57" s="120" t="s">
        <v>22139</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24494</v>
      </c>
      <c r="B58" s="86" t="s">
        <v>24495</v>
      </c>
      <c r="C58" s="120" t="s">
        <v>22127</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24453</v>
      </c>
      <c r="B59" s="86" t="s">
        <v>24496</v>
      </c>
      <c r="C59" s="120" t="s">
        <v>22575</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24453</v>
      </c>
      <c r="B60" s="86" t="s">
        <v>24497</v>
      </c>
      <c r="C60" s="120" t="s">
        <v>22575</v>
      </c>
      <c r="D60" s="121" t="str">
        <f t="shared" si="0"/>
        <v>Annona senegalensis Leaves</v>
      </c>
      <c r="E60" s="121" t="str">
        <f t="shared" si="1"/>
        <v>Annona senegalensis Leaves Wilted</v>
      </c>
      <c r="F60" s="121" t="str">
        <f t="shared" si="2"/>
        <v>Annona senegalensis Leaves Wilted</v>
      </c>
      <c r="H60" s="120" t="s">
        <v>24455</v>
      </c>
      <c r="I60" s="120" t="s">
        <v>24455</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24498</v>
      </c>
      <c r="B61" s="86" t="s">
        <v>24499</v>
      </c>
      <c r="C61" s="120" t="s">
        <v>24499</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24500</v>
      </c>
    </row>
    <row r="62" spans="1:22" ht="14.5" x14ac:dyDescent="0.35">
      <c r="A62" t="s">
        <v>24421</v>
      </c>
      <c r="B62" s="86" t="s">
        <v>22998</v>
      </c>
      <c r="C62" s="120" t="s">
        <v>22998</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24501</v>
      </c>
      <c r="B63" s="86" t="s">
        <v>23217</v>
      </c>
      <c r="C63" s="120" t="s">
        <v>23217</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24448</v>
      </c>
      <c r="B64" s="86" t="s">
        <v>23329</v>
      </c>
      <c r="C64" s="120" t="s">
        <v>23329</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24483</v>
      </c>
      <c r="B65" s="86" t="s">
        <v>22141</v>
      </c>
      <c r="C65" s="120" t="s">
        <v>22141</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24502</v>
      </c>
      <c r="B66" s="86" t="s">
        <v>24503</v>
      </c>
      <c r="C66" s="120" t="s">
        <v>22143</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24504</v>
      </c>
      <c r="B67" s="86" t="s">
        <v>24505</v>
      </c>
      <c r="C67" s="120" t="s">
        <v>21827</v>
      </c>
      <c r="D67" s="121" t="str">
        <f t="shared" si="3"/>
        <v>Breadfruit</v>
      </c>
      <c r="E67" s="121" t="str">
        <f t="shared" si="4"/>
        <v>Breadfruit Ground</v>
      </c>
      <c r="F67" s="121" t="str">
        <f t="shared" si="5"/>
        <v>Breadfruit Meal</v>
      </c>
      <c r="H67" s="120" t="s">
        <v>24471</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24504</v>
      </c>
      <c r="B68" s="86" t="s">
        <v>24506</v>
      </c>
      <c r="C68" s="120" t="s">
        <v>21827</v>
      </c>
      <c r="D68" s="121" t="str">
        <f t="shared" si="3"/>
        <v>Breadfruit</v>
      </c>
      <c r="E68" s="121" t="str">
        <f t="shared" si="4"/>
        <v>Breadfruit Dried Ground</v>
      </c>
      <c r="F68" s="121" t="str">
        <f t="shared" si="5"/>
        <v>Breadfruit Dried Ground</v>
      </c>
      <c r="H68" s="120" t="s">
        <v>24402</v>
      </c>
      <c r="I68" s="120" t="s">
        <v>24402</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24507</v>
      </c>
      <c r="B69" s="86" t="s">
        <v>24508</v>
      </c>
      <c r="C69" s="120" t="s">
        <v>23405</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24459</v>
      </c>
      <c r="B70" s="86" t="s">
        <v>24509</v>
      </c>
      <c r="C70" s="120" t="s">
        <v>23413</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24421</v>
      </c>
      <c r="B71" s="86" t="s">
        <v>23152</v>
      </c>
      <c r="C71" s="120" t="s">
        <v>23152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24474</v>
      </c>
      <c r="B72" s="86" t="s">
        <v>24510</v>
      </c>
      <c r="C72" s="120" t="s">
        <v>20912</v>
      </c>
      <c r="D72" s="121" t="str">
        <f t="shared" si="3"/>
        <v>Atella</v>
      </c>
      <c r="E72" s="121" t="str">
        <f t="shared" si="4"/>
        <v>Atella</v>
      </c>
      <c r="F72" s="121" t="str">
        <f t="shared" si="5"/>
        <v>Atella</v>
      </c>
      <c r="L72" s="88" t="s">
        <v>28</v>
      </c>
      <c r="N72" s="88" t="s">
        <v>28</v>
      </c>
      <c r="O72" t="s">
        <v>2738</v>
      </c>
      <c r="P72" t="s">
        <v>2704</v>
      </c>
      <c r="Q72" t="s">
        <v>24511</v>
      </c>
      <c r="R72" t="s">
        <v>24512</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24513</v>
      </c>
      <c r="B73" s="86" t="s">
        <v>24514</v>
      </c>
      <c r="C73" s="120" t="s">
        <v>20912</v>
      </c>
      <c r="D73" s="121" t="str">
        <f t="shared" si="3"/>
        <v>Atella</v>
      </c>
      <c r="E73" s="121" t="str">
        <f t="shared" si="4"/>
        <v>Atella Fermented</v>
      </c>
      <c r="F73" s="121" t="str">
        <f t="shared" si="5"/>
        <v>Atella Fermented</v>
      </c>
      <c r="H73" s="120" t="s">
        <v>24515</v>
      </c>
      <c r="I73" s="120" t="s">
        <v>24515</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24421</v>
      </c>
      <c r="B74" s="86" t="s">
        <v>23155</v>
      </c>
      <c r="C74" s="120" t="s">
        <v>23155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24421</v>
      </c>
      <c r="B75" s="86" t="s">
        <v>23157</v>
      </c>
      <c r="C75" s="120" t="s">
        <v>23157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24516</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24431</v>
      </c>
      <c r="B77" s="86" t="s">
        <v>24517</v>
      </c>
      <c r="C77" s="120" t="s">
        <v>14240</v>
      </c>
      <c r="D77" s="121" t="str">
        <f t="shared" si="3"/>
        <v>Atriplex nummularia</v>
      </c>
      <c r="E77" s="121" t="str">
        <f t="shared" si="4"/>
        <v>Atriplex nummularia Dried</v>
      </c>
      <c r="F77" s="121" t="str">
        <f t="shared" si="5"/>
        <v>Atriplex nummularia Dried</v>
      </c>
      <c r="H77" s="120" t="s">
        <v>24393</v>
      </c>
      <c r="I77" s="120" t="s">
        <v>24393</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24518</v>
      </c>
      <c r="B78" s="130" t="s">
        <v>24519</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24516</v>
      </c>
      <c r="B79" s="86" t="s">
        <v>24520</v>
      </c>
      <c r="C79" s="120" t="s">
        <v>14240</v>
      </c>
      <c r="D79" s="121" t="str">
        <f t="shared" si="3"/>
        <v>Atriplex nummularia</v>
      </c>
      <c r="E79" s="121" t="str">
        <f t="shared" si="4"/>
        <v>Atriplex nummularia Dried Ground</v>
      </c>
      <c r="F79" s="121" t="str">
        <f t="shared" si="5"/>
        <v>Atriplex nummularia Dried Ground</v>
      </c>
      <c r="H79" s="120" t="s">
        <v>24402</v>
      </c>
      <c r="I79" s="120" t="s">
        <v>24402</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24521</v>
      </c>
      <c r="B80" s="86" t="s">
        <v>24522</v>
      </c>
      <c r="C80" s="120" t="s">
        <v>21925</v>
      </c>
      <c r="D80" s="121" t="str">
        <f t="shared" si="3"/>
        <v>Winged Bean</v>
      </c>
      <c r="E80" s="121" t="str">
        <f t="shared" si="4"/>
        <v>Winged Bean Autoclaved Ground</v>
      </c>
      <c r="F80" s="121" t="str">
        <f t="shared" si="5"/>
        <v>Winged Bean Meal Autoclaved</v>
      </c>
      <c r="H80" s="120" t="s">
        <v>24523</v>
      </c>
      <c r="I80" s="120" t="s">
        <v>24524</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24521</v>
      </c>
      <c r="B81" s="86" t="s">
        <v>24525</v>
      </c>
      <c r="C81" s="120" t="s">
        <v>21925</v>
      </c>
      <c r="D81" s="121" t="str">
        <f t="shared" si="3"/>
        <v>Winged Bean</v>
      </c>
      <c r="E81" s="121" t="str">
        <f t="shared" si="4"/>
        <v>Winged Bean Autoclaved Ground</v>
      </c>
      <c r="F81" s="121" t="str">
        <f t="shared" si="5"/>
        <v>Winged Bean Autoclaved Ground</v>
      </c>
      <c r="H81" s="120" t="s">
        <v>24524</v>
      </c>
      <c r="I81" s="120" t="s">
        <v>24524</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24526</v>
      </c>
      <c r="B82" s="86" t="s">
        <v>23408</v>
      </c>
      <c r="C82" s="120" t="s">
        <v>23408</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24527</v>
      </c>
      <c r="B83" s="86" t="s">
        <v>24528</v>
      </c>
      <c r="C83" s="120" t="s">
        <v>20953</v>
      </c>
      <c r="D83" s="121" t="str">
        <f t="shared" si="3"/>
        <v>Baby Corn Stalk</v>
      </c>
      <c r="E83" s="121" t="str">
        <f t="shared" si="4"/>
        <v>Baby Corn Stalk</v>
      </c>
      <c r="F83" s="121" t="str">
        <f t="shared" si="5"/>
        <v>Baby Corn Pacific 421 Stalk</v>
      </c>
      <c r="G83" s="120" t="s">
        <v>24529</v>
      </c>
      <c r="K83" s="120" t="s">
        <v>24530</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24527</v>
      </c>
      <c r="B84" s="86" t="s">
        <v>24531</v>
      </c>
      <c r="C84" s="120" t="s">
        <v>20953</v>
      </c>
      <c r="D84" s="121" t="str">
        <f t="shared" si="3"/>
        <v>Baby Corn Stalk</v>
      </c>
      <c r="E84" s="121" t="str">
        <f t="shared" si="4"/>
        <v>Baby Corn Stalk Dried Wilted</v>
      </c>
      <c r="F84" s="121" t="str">
        <f t="shared" si="5"/>
        <v>Baby Corn Pacific 422 Stalk Cut Wilted Dried(Sun) Chopped</v>
      </c>
      <c r="G84" s="120" t="s">
        <v>24532</v>
      </c>
      <c r="H84" s="120" t="s">
        <v>24533</v>
      </c>
      <c r="I84" s="120" t="s">
        <v>24534</v>
      </c>
      <c r="J84" s="120" t="s">
        <v>6435</v>
      </c>
      <c r="K84" s="120" t="s">
        <v>24530</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24535</v>
      </c>
      <c r="B85" s="86" t="s">
        <v>24536</v>
      </c>
      <c r="C85" s="120" t="s">
        <v>22153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24537</v>
      </c>
      <c r="B86" s="86" t="s">
        <v>24538</v>
      </c>
      <c r="C86" s="120" t="s">
        <v>23315</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24411</v>
      </c>
      <c r="B87" s="86" t="s">
        <v>24539</v>
      </c>
      <c r="C87" s="120" t="s">
        <v>4416</v>
      </c>
      <c r="D87" s="121" t="str">
        <f t="shared" si="3"/>
        <v>Pennisetum purpureum</v>
      </c>
      <c r="E87" s="121" t="str">
        <f t="shared" si="4"/>
        <v>Pennisetum purpureum Dried</v>
      </c>
      <c r="F87" s="121" t="str">
        <f t="shared" si="5"/>
        <v>Pennisetum purpureum Hay</v>
      </c>
      <c r="H87" s="120" t="s">
        <v>19687</v>
      </c>
      <c r="I87" s="120" t="s">
        <v>24393</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24540</v>
      </c>
      <c r="C88" s="120" t="s">
        <v>4416</v>
      </c>
      <c r="D88" s="121" t="str">
        <f t="shared" si="3"/>
        <v>Pennisetum purpureum</v>
      </c>
      <c r="E88" s="121" t="str">
        <f t="shared" si="4"/>
        <v>Pennisetum purpureum Dried Ground</v>
      </c>
      <c r="F88" s="121" t="str">
        <f t="shared" si="5"/>
        <v>Pennisetum purpureum Chopped Dried (Air, Shade) Milled</v>
      </c>
      <c r="H88" s="120" t="s">
        <v>24541</v>
      </c>
      <c r="I88" s="120" t="s">
        <v>24402</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24542</v>
      </c>
      <c r="B89" s="86" t="s">
        <v>24543</v>
      </c>
      <c r="C89" s="120" t="s">
        <v>21206</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24544</v>
      </c>
      <c r="B90" s="86" t="s">
        <v>24545</v>
      </c>
      <c r="C90" s="120" t="s">
        <v>21206</v>
      </c>
      <c r="D90" s="121" t="str">
        <f t="shared" si="3"/>
        <v>Banana Peel</v>
      </c>
      <c r="E90" s="121" t="str">
        <f t="shared" si="4"/>
        <v>Banana Peel</v>
      </c>
      <c r="F90" s="121" t="str">
        <f t="shared" si="5"/>
        <v>Banana Peel</v>
      </c>
      <c r="K90" s="120" t="s">
        <v>24546</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24547</v>
      </c>
      <c r="B91" s="86" t="s">
        <v>24548</v>
      </c>
      <c r="C91" s="120" t="s">
        <v>21206</v>
      </c>
      <c r="D91" s="121" t="str">
        <f t="shared" si="3"/>
        <v>Banana Pseudo-stem</v>
      </c>
      <c r="E91" s="121" t="str">
        <f t="shared" si="4"/>
        <v>Banana Pseudo-stem</v>
      </c>
      <c r="F91" s="121" t="str">
        <f t="shared" si="5"/>
        <v>Banana Pseudo-stem</v>
      </c>
      <c r="K91" s="120" t="s">
        <v>24549</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24550</v>
      </c>
      <c r="B92" s="86" t="s">
        <v>24551</v>
      </c>
      <c r="C92" s="120" t="s">
        <v>14124</v>
      </c>
      <c r="D92" s="121" t="str">
        <f t="shared" si="3"/>
        <v>Adansonia digitata Seed Cake</v>
      </c>
      <c r="E92" s="121" t="str">
        <f t="shared" si="4"/>
        <v>Adansonia digitata Seed Cake</v>
      </c>
      <c r="F92" s="121" t="str">
        <f t="shared" si="5"/>
        <v>Adansonia digitata Seed Cake</v>
      </c>
      <c r="K92" s="120" t="s">
        <v>24552</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24553</v>
      </c>
      <c r="B93" s="86" t="s">
        <v>24554</v>
      </c>
      <c r="C93" s="120" t="s">
        <v>14124</v>
      </c>
      <c r="D93" s="121" t="str">
        <f t="shared" si="3"/>
        <v>Adansonia digitata Seed Cake</v>
      </c>
      <c r="E93" s="121" t="str">
        <f t="shared" si="4"/>
        <v>Adansonia digitata Seed Cake Ground</v>
      </c>
      <c r="F93" s="121" t="str">
        <f t="shared" si="5"/>
        <v>Adansonia digitata Seed Cake Oilcake Ground</v>
      </c>
      <c r="H93" s="120" t="s">
        <v>24555</v>
      </c>
      <c r="I93" s="120" t="s">
        <v>6292</v>
      </c>
      <c r="K93" s="120" t="s">
        <v>24552</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24556</v>
      </c>
      <c r="B94" s="86" t="s">
        <v>3785</v>
      </c>
      <c r="C94" s="120" t="s">
        <v>3785</v>
      </c>
      <c r="D94" s="121" t="str">
        <f t="shared" si="3"/>
        <v>Barley</v>
      </c>
      <c r="E94" s="121" t="str">
        <f t="shared" si="4"/>
        <v>Barley</v>
      </c>
      <c r="F94" s="121" t="str">
        <f t="shared" si="5"/>
        <v>Barley</v>
      </c>
      <c r="L94" s="88" t="s">
        <v>28</v>
      </c>
      <c r="O94" t="s">
        <v>2738</v>
      </c>
      <c r="P94" t="s">
        <v>2704</v>
      </c>
      <c r="Q94" t="s">
        <v>24557</v>
      </c>
      <c r="R94" t="s">
        <v>24558</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24559</v>
      </c>
      <c r="B95" s="86" t="s">
        <v>20918</v>
      </c>
      <c r="C95" s="120" t="s">
        <v>3785</v>
      </c>
      <c r="D95" s="121" t="str">
        <f t="shared" si="3"/>
        <v>Barley Bran</v>
      </c>
      <c r="E95" s="121" t="str">
        <f t="shared" si="4"/>
        <v>Barley Bran</v>
      </c>
      <c r="F95" s="121" t="str">
        <f t="shared" si="5"/>
        <v>Barley Bran</v>
      </c>
      <c r="K95" s="120" t="s">
        <v>20933</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24560</v>
      </c>
      <c r="B96" s="86" t="s">
        <v>24561</v>
      </c>
      <c r="C96" s="120" t="s">
        <v>3785</v>
      </c>
      <c r="D96" s="121" t="str">
        <f t="shared" si="3"/>
        <v>Barley Grain</v>
      </c>
      <c r="E96" s="121" t="str">
        <f t="shared" si="4"/>
        <v>Barley Grain</v>
      </c>
      <c r="F96" s="121" t="str">
        <f t="shared" si="5"/>
        <v>Barley Grain</v>
      </c>
      <c r="K96" s="120" t="s">
        <v>24562</v>
      </c>
      <c r="L96" s="88" t="s">
        <v>28</v>
      </c>
      <c r="O96" t="s">
        <v>2738</v>
      </c>
      <c r="P96" t="s">
        <v>2704</v>
      </c>
      <c r="Q96" t="s">
        <v>24557</v>
      </c>
      <c r="R96" t="s">
        <v>24563</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24564</v>
      </c>
      <c r="B97" s="86" t="s">
        <v>20924</v>
      </c>
      <c r="C97" s="120" t="s">
        <v>3785</v>
      </c>
      <c r="D97" s="121" t="str">
        <f t="shared" si="3"/>
        <v>Barley</v>
      </c>
      <c r="E97" s="121" t="str">
        <f t="shared" si="4"/>
        <v>Barley Dried</v>
      </c>
      <c r="F97" s="121" t="str">
        <f t="shared" si="5"/>
        <v>Barley Hay</v>
      </c>
      <c r="H97" s="120" t="s">
        <v>19687</v>
      </c>
      <c r="I97" s="120" t="s">
        <v>24393</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24518</v>
      </c>
      <c r="B98" s="86" t="s">
        <v>24565</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24566</v>
      </c>
      <c r="B99" s="86" t="s">
        <v>24567</v>
      </c>
      <c r="C99" s="120" t="s">
        <v>3785</v>
      </c>
      <c r="D99" s="121" t="str">
        <f t="shared" si="3"/>
        <v>Barley</v>
      </c>
      <c r="E99" s="121" t="str">
        <f t="shared" si="4"/>
        <v>Barley Dried Ground</v>
      </c>
      <c r="F99" s="121" t="str">
        <f t="shared" si="5"/>
        <v>Barley Dried Ground</v>
      </c>
      <c r="H99" s="120" t="s">
        <v>24402</v>
      </c>
      <c r="I99" s="120" t="s">
        <v>24402</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24568</v>
      </c>
      <c r="B100" s="86" t="s">
        <v>24569</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24570</v>
      </c>
      <c r="B101" s="86" t="s">
        <v>24571</v>
      </c>
      <c r="C101" s="120" t="s">
        <v>4914</v>
      </c>
      <c r="D101" s="121" t="str">
        <f t="shared" si="3"/>
        <v>Common Bean</v>
      </c>
      <c r="E101" s="121" t="str">
        <f t="shared" si="4"/>
        <v>Common Bean Crushed</v>
      </c>
      <c r="F101" s="121" t="str">
        <f t="shared" si="5"/>
        <v>Common Bean Mashed</v>
      </c>
      <c r="H101" s="120" t="s">
        <v>24572</v>
      </c>
      <c r="I101" s="120" t="s">
        <v>24573</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24574</v>
      </c>
      <c r="B102" s="86" t="s">
        <v>24575</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24576</v>
      </c>
      <c r="B103" s="86" t="s">
        <v>24577</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24578</v>
      </c>
      <c r="B104" s="86" t="s">
        <v>24579</v>
      </c>
      <c r="C104" s="120" t="s">
        <v>24580</v>
      </c>
      <c r="D104" s="121" t="str">
        <f t="shared" si="3"/>
        <v>Beef Survival Meal</v>
      </c>
      <c r="E104" s="121" t="str">
        <f t="shared" si="4"/>
        <v>Beef Survival Meal</v>
      </c>
      <c r="F104" s="121" t="str">
        <f t="shared" si="5"/>
        <v>Beef Survival Meal</v>
      </c>
      <c r="K104" s="120" t="s">
        <v>24471</v>
      </c>
      <c r="L104" s="88" t="s">
        <v>28</v>
      </c>
      <c r="O104" t="s">
        <v>2766</v>
      </c>
      <c r="P104" t="s">
        <v>2732</v>
      </c>
      <c r="Q104" t="s">
        <v>24581</v>
      </c>
      <c r="R104" t="s">
        <v>24582</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24560</v>
      </c>
      <c r="B105" s="86" t="s">
        <v>24583</v>
      </c>
      <c r="C105" s="120" t="s">
        <v>21577</v>
      </c>
      <c r="D105" s="121" t="str">
        <f t="shared" si="3"/>
        <v>Beet Pulp</v>
      </c>
      <c r="E105" s="121" t="str">
        <f t="shared" si="4"/>
        <v>Beet Pulp Dried</v>
      </c>
      <c r="F105" s="121" t="str">
        <f t="shared" si="5"/>
        <v>Beet Pulp Dried</v>
      </c>
      <c r="H105" s="120" t="s">
        <v>24393</v>
      </c>
      <c r="I105" s="120" t="s">
        <v>24393</v>
      </c>
      <c r="K105" s="120" t="s">
        <v>24584</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24585</v>
      </c>
      <c r="B106" s="86" t="s">
        <v>24586</v>
      </c>
      <c r="C106" s="120" t="s">
        <v>5224</v>
      </c>
      <c r="D106" s="121" t="str">
        <f t="shared" si="3"/>
        <v>Sesame Seed Cake</v>
      </c>
      <c r="E106" s="121" t="str">
        <f t="shared" si="4"/>
        <v>Sesame Seed Cake Ground Roasted</v>
      </c>
      <c r="F106" s="121" t="str">
        <f t="shared" si="5"/>
        <v>Sesame Seed Cake Toasted Ground</v>
      </c>
      <c r="H106" s="120" t="s">
        <v>24587</v>
      </c>
      <c r="I106" s="120" t="s">
        <v>24588</v>
      </c>
      <c r="K106" s="120" t="s">
        <v>24552</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24589</v>
      </c>
      <c r="B107" s="86" t="s">
        <v>24590</v>
      </c>
      <c r="C107" s="120" t="s">
        <v>23223</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24428</v>
      </c>
      <c r="B108" s="86" t="s">
        <v>24591</v>
      </c>
      <c r="C108" s="120" t="s">
        <v>14249</v>
      </c>
      <c r="D108" s="121" t="str">
        <f t="shared" si="3"/>
        <v>Berchemia discolor Leaves</v>
      </c>
      <c r="E108" s="121" t="str">
        <f t="shared" si="4"/>
        <v>Berchemia discolor Leaves Dried</v>
      </c>
      <c r="F108" s="121" t="str">
        <f t="shared" si="5"/>
        <v>Berchemia discolor Leaves Dried (Sun - 2 days)</v>
      </c>
      <c r="H108" s="120" t="s">
        <v>24420</v>
      </c>
      <c r="I108" s="120" t="s">
        <v>24393</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24592</v>
      </c>
      <c r="B109" s="86" t="s">
        <v>24593</v>
      </c>
      <c r="C109" s="120" t="s">
        <v>4359</v>
      </c>
      <c r="D109" s="121" t="str">
        <f t="shared" si="3"/>
        <v>Trifolium alexandrinum</v>
      </c>
      <c r="E109" s="121" t="str">
        <f t="shared" si="4"/>
        <v>Trifolium alexandrinum Dried</v>
      </c>
      <c r="F109" s="121" t="str">
        <f t="shared" si="5"/>
        <v>Trifolium alexandrinum Hay</v>
      </c>
      <c r="H109" s="120" t="s">
        <v>19687</v>
      </c>
      <c r="I109" s="120" t="s">
        <v>24393</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24594</v>
      </c>
      <c r="B110" s="86" t="s">
        <v>24595</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24596</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24597</v>
      </c>
      <c r="B112" s="86" t="s">
        <v>24598</v>
      </c>
      <c r="C112" s="120" t="s">
        <v>23224</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24599</v>
      </c>
      <c r="B113" s="86" t="s">
        <v>24600</v>
      </c>
      <c r="C113" s="120" t="s">
        <v>23243</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24601</v>
      </c>
      <c r="B114" s="86" t="s">
        <v>24602</v>
      </c>
      <c r="C114" s="120" t="s">
        <v>23281</v>
      </c>
      <c r="D114" s="121" t="str">
        <f t="shared" si="3"/>
        <v>Biscuit Waste</v>
      </c>
      <c r="E114" s="121" t="str">
        <f t="shared" si="4"/>
        <v>Biscuit Waste Ground</v>
      </c>
      <c r="F114" s="121" t="str">
        <f t="shared" si="5"/>
        <v>Biscuit Waste Meal</v>
      </c>
      <c r="H114" s="120" t="s">
        <v>24471</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24601</v>
      </c>
      <c r="B115" s="86" t="s">
        <v>24603</v>
      </c>
      <c r="C115" s="120" t="s">
        <v>23281</v>
      </c>
      <c r="D115" s="121" t="str">
        <f t="shared" si="3"/>
        <v>Biscuit Waste</v>
      </c>
      <c r="E115" s="121" t="str">
        <f t="shared" si="4"/>
        <v>Biscuit Waste Dried Ground</v>
      </c>
      <c r="F115" s="121" t="str">
        <f t="shared" si="5"/>
        <v>Biscuit Waste Meal Dried(Sun)</v>
      </c>
      <c r="H115" s="120" t="s">
        <v>24604</v>
      </c>
      <c r="I115" s="120" t="s">
        <v>24402</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24605</v>
      </c>
      <c r="B116" s="86" t="s">
        <v>20735</v>
      </c>
      <c r="C116" s="120" t="s">
        <v>24606</v>
      </c>
      <c r="D116" s="121" t="str">
        <f t="shared" si="3"/>
        <v>Black Soldier Fly Larvae</v>
      </c>
      <c r="E116" s="121" t="str">
        <f t="shared" si="4"/>
        <v>Black Soldier Fly Larvae</v>
      </c>
      <c r="F116" s="121" t="str">
        <f t="shared" si="5"/>
        <v>Black Soldier Fly Larvae</v>
      </c>
      <c r="K116" s="120" t="s">
        <v>24607</v>
      </c>
      <c r="L116" s="88" t="s">
        <v>28</v>
      </c>
      <c r="O116" t="s">
        <v>2766</v>
      </c>
      <c r="P116" t="s">
        <v>2732</v>
      </c>
      <c r="Q116" t="s">
        <v>24581</v>
      </c>
      <c r="R116" t="s">
        <v>24582</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24608</v>
      </c>
      <c r="B117" s="86" t="s">
        <v>24609</v>
      </c>
      <c r="C117" s="120" t="s">
        <v>20592</v>
      </c>
      <c r="D117" s="121" t="str">
        <f t="shared" si="3"/>
        <v>Blood</v>
      </c>
      <c r="E117" s="121" t="str">
        <f t="shared" si="4"/>
        <v>Blood Ground</v>
      </c>
      <c r="F117" s="121" t="str">
        <f t="shared" si="5"/>
        <v>Blood Meal</v>
      </c>
      <c r="H117" s="120" t="s">
        <v>24471</v>
      </c>
      <c r="I117" s="120" t="s">
        <v>6292</v>
      </c>
      <c r="L117" s="88" t="s">
        <v>28</v>
      </c>
      <c r="M117" s="88" t="s">
        <v>28</v>
      </c>
      <c r="O117" t="s">
        <v>2766</v>
      </c>
      <c r="P117" t="s">
        <v>2732</v>
      </c>
      <c r="Q117" t="s">
        <v>24581</v>
      </c>
      <c r="R117" t="s">
        <v>24582</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24610</v>
      </c>
      <c r="B118" s="86" t="s">
        <v>24611</v>
      </c>
      <c r="C118" s="120" t="s">
        <v>20592</v>
      </c>
      <c r="D118" s="121" t="str">
        <f t="shared" si="3"/>
        <v>Blood</v>
      </c>
      <c r="E118" s="121" t="str">
        <f t="shared" si="4"/>
        <v>Blood Dried Ground Heated</v>
      </c>
      <c r="F118" s="121" t="str">
        <f t="shared" si="5"/>
        <v>Blood Meal Cooked Dried (Sun) Ground</v>
      </c>
      <c r="H118" s="120" t="s">
        <v>24612</v>
      </c>
      <c r="I118" s="120" t="s">
        <v>24613</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24449</v>
      </c>
      <c r="B119" s="86" t="s">
        <v>24614</v>
      </c>
      <c r="C119" s="120" t="s">
        <v>4111</v>
      </c>
      <c r="D119" s="121" t="str">
        <f t="shared" si="3"/>
        <v>Acacia saligna</v>
      </c>
      <c r="E119" s="121" t="str">
        <f t="shared" si="4"/>
        <v>Acacia saligna Dried</v>
      </c>
      <c r="F119" s="121" t="str">
        <f t="shared" si="5"/>
        <v>Acacia saligna Dried(Sun)</v>
      </c>
      <c r="H119" s="120" t="s">
        <v>24399</v>
      </c>
      <c r="I119" s="120" t="s">
        <v>24393</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24615</v>
      </c>
      <c r="B120" s="86" t="s">
        <v>20804</v>
      </c>
      <c r="C120" s="120" t="s">
        <v>20802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24616</v>
      </c>
      <c r="B121" s="86" t="s">
        <v>24617</v>
      </c>
      <c r="C121" s="120" t="s">
        <v>20802</v>
      </c>
      <c r="D121" s="121" t="str">
        <f t="shared" si="3"/>
        <v>Bone</v>
      </c>
      <c r="E121" s="121" t="str">
        <f t="shared" si="4"/>
        <v>Bone Ground</v>
      </c>
      <c r="F121" s="121" t="str">
        <f t="shared" si="5"/>
        <v>Bone Meal</v>
      </c>
      <c r="H121" s="120" t="s">
        <v>24471</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24618</v>
      </c>
      <c r="B122" s="86" t="s">
        <v>24619</v>
      </c>
      <c r="C122" s="120" t="s">
        <v>20802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24620</v>
      </c>
      <c r="B123" s="86" t="s">
        <v>22151</v>
      </c>
      <c r="C123" s="120" t="s">
        <v>22151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24621</v>
      </c>
      <c r="B124" s="86" t="s">
        <v>24622</v>
      </c>
      <c r="C124" s="120" t="s">
        <v>22146</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24623</v>
      </c>
      <c r="B125" s="86" t="s">
        <v>24624</v>
      </c>
      <c r="C125" s="120" t="s">
        <v>22172</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24535</v>
      </c>
      <c r="B126" s="86" t="s">
        <v>24625</v>
      </c>
      <c r="C126" s="120" t="s">
        <v>22153</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24535</v>
      </c>
      <c r="B127" s="86" t="s">
        <v>24626</v>
      </c>
      <c r="C127" s="120" t="s">
        <v>22153</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24488</v>
      </c>
      <c r="B128" s="86" t="s">
        <v>22159</v>
      </c>
      <c r="C128" s="120" t="s">
        <v>22159</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24488</v>
      </c>
      <c r="B129" s="86" t="s">
        <v>24627</v>
      </c>
      <c r="C129" s="120" t="s">
        <v>22159</v>
      </c>
      <c r="D129" s="121" t="str">
        <f t="shared" si="6"/>
        <v>Bracharia decumbens</v>
      </c>
      <c r="E129" s="121" t="str">
        <f t="shared" si="7"/>
        <v>Bracharia decumbens Ensiled</v>
      </c>
      <c r="F129" s="121" t="str">
        <f t="shared" si="8"/>
        <v>Bracharia decumbens Chopped Ensiled</v>
      </c>
      <c r="H129" s="120" t="s">
        <v>24490</v>
      </c>
      <c r="I129" s="120" t="s">
        <v>24491</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24628</v>
      </c>
      <c r="B130" s="86" t="s">
        <v>24629</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24630</v>
      </c>
      <c r="B131" s="86" t="s">
        <v>24631</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24632</v>
      </c>
      <c r="B132" s="86" t="s">
        <v>24633</v>
      </c>
      <c r="C132" s="120" t="s">
        <v>4334</v>
      </c>
      <c r="D132" s="121" t="str">
        <f t="shared" si="6"/>
        <v>Brachiaria ruziziensis</v>
      </c>
      <c r="E132" s="121" t="str">
        <f t="shared" si="7"/>
        <v>Brachiaria ruziziensis</v>
      </c>
      <c r="F132" s="121" t="str">
        <f t="shared" si="8"/>
        <v>Brachiaria ruziziensis dry season</v>
      </c>
      <c r="G132" s="120" t="s">
        <v>24634</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24635</v>
      </c>
      <c r="B133" s="86" t="s">
        <v>24636</v>
      </c>
      <c r="C133" s="120" t="s">
        <v>4334</v>
      </c>
      <c r="D133" s="121" t="str">
        <f t="shared" si="6"/>
        <v>Brachiaria ruziziensis</v>
      </c>
      <c r="E133" s="121" t="str">
        <f t="shared" si="7"/>
        <v>Brachiaria ruziziensis</v>
      </c>
      <c r="F133" s="121" t="str">
        <f t="shared" si="8"/>
        <v>Brachiaria ruziziensis rainy season</v>
      </c>
      <c r="G133" s="120" t="s">
        <v>24637</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24502</v>
      </c>
      <c r="B134" s="86" t="s">
        <v>22170</v>
      </c>
      <c r="C134" s="120" t="s">
        <v>22170</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24638</v>
      </c>
      <c r="B135" s="86" t="s">
        <v>20933</v>
      </c>
      <c r="C135" s="120" t="s">
        <v>20932</v>
      </c>
      <c r="D135" s="121" t="str">
        <f t="shared" si="6"/>
        <v>Unspecified Bran</v>
      </c>
      <c r="E135" s="121" t="str">
        <f t="shared" si="7"/>
        <v>Unspecified Bran</v>
      </c>
      <c r="F135" s="121" t="str">
        <f t="shared" si="8"/>
        <v>Unspecified Bran</v>
      </c>
      <c r="L135" s="88" t="s">
        <v>28</v>
      </c>
      <c r="M135" s="88" t="s">
        <v>28</v>
      </c>
      <c r="O135" t="s">
        <v>2738</v>
      </c>
      <c r="P135" t="s">
        <v>2704</v>
      </c>
      <c r="Q135" t="s">
        <v>24557</v>
      </c>
      <c r="R135" t="s">
        <v>24558</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24566</v>
      </c>
      <c r="B136" s="86" t="s">
        <v>24639</v>
      </c>
      <c r="C136" s="120" t="s">
        <v>20932</v>
      </c>
      <c r="D136" s="121" t="str">
        <f t="shared" si="6"/>
        <v>Unspecified Bran</v>
      </c>
      <c r="E136" s="121" t="str">
        <f t="shared" si="7"/>
        <v>Unspecified Bran Dried Ground</v>
      </c>
      <c r="F136" s="121" t="str">
        <f t="shared" si="8"/>
        <v>Unspecified Bran Dried Ground</v>
      </c>
      <c r="H136" s="120" t="s">
        <v>24402</v>
      </c>
      <c r="I136" s="120" t="s">
        <v>24402</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24640</v>
      </c>
      <c r="B137" s="86" t="s">
        <v>5617</v>
      </c>
      <c r="C137" s="120" t="s">
        <v>22038</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24640</v>
      </c>
      <c r="B138" s="86" t="s">
        <v>24641</v>
      </c>
      <c r="C138" s="120" t="s">
        <v>22038</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24616</v>
      </c>
      <c r="B139" s="86" t="s">
        <v>24642</v>
      </c>
      <c r="C139" s="120" t="s">
        <v>20941</v>
      </c>
      <c r="D139" s="121" t="str">
        <f t="shared" si="6"/>
        <v>Brewers Grain</v>
      </c>
      <c r="E139" s="121" t="str">
        <f t="shared" si="7"/>
        <v>Brewers Grain Dried</v>
      </c>
      <c r="F139" s="121" t="str">
        <f t="shared" si="8"/>
        <v>Brewers Grain Dried</v>
      </c>
      <c r="H139" s="120" t="s">
        <v>24393</v>
      </c>
      <c r="I139" s="120" t="s">
        <v>24393</v>
      </c>
      <c r="L139" s="88" t="s">
        <v>28</v>
      </c>
      <c r="M139" s="88" t="s">
        <v>28</v>
      </c>
      <c r="N139" s="88" t="s">
        <v>28</v>
      </c>
      <c r="O139" t="s">
        <v>2738</v>
      </c>
      <c r="P139" t="s">
        <v>2704</v>
      </c>
      <c r="Q139" t="s">
        <v>24511</v>
      </c>
      <c r="R139" t="s">
        <v>24512</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24643</v>
      </c>
      <c r="B140" s="86" t="s">
        <v>24644</v>
      </c>
      <c r="C140" s="120" t="s">
        <v>20941</v>
      </c>
      <c r="D140" s="121" t="str">
        <f t="shared" si="6"/>
        <v>Brewers Grain</v>
      </c>
      <c r="E140" s="121" t="str">
        <f t="shared" si="7"/>
        <v>Brewers Grain</v>
      </c>
      <c r="F140" s="121" t="str">
        <f t="shared" si="8"/>
        <v>Brewers Grain</v>
      </c>
      <c r="L140" s="88" t="s">
        <v>28</v>
      </c>
      <c r="O140" t="s">
        <v>2738</v>
      </c>
      <c r="P140" t="s">
        <v>2704</v>
      </c>
      <c r="Q140" t="s">
        <v>24511</v>
      </c>
      <c r="R140" t="s">
        <v>24512</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24645</v>
      </c>
      <c r="B141" s="86" t="s">
        <v>24646</v>
      </c>
      <c r="C141" s="120" t="s">
        <v>23315</v>
      </c>
      <c r="D141" s="121" t="str">
        <f t="shared" si="6"/>
        <v>Saccharomyces cerevisiae Slurry</v>
      </c>
      <c r="E141" s="121" t="str">
        <f t="shared" si="7"/>
        <v>Saccharomyces cerevisiae Slurry</v>
      </c>
      <c r="F141" s="121" t="str">
        <f t="shared" si="8"/>
        <v>Saccharomyces cerevisiae Carlsberg Slurry</v>
      </c>
      <c r="G141" s="120" t="s">
        <v>24647</v>
      </c>
      <c r="K141" s="120" t="s">
        <v>24648</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24645</v>
      </c>
      <c r="B142" s="86" t="s">
        <v>24649</v>
      </c>
      <c r="C142" s="120" t="s">
        <v>23315</v>
      </c>
      <c r="D142" s="121" t="str">
        <f t="shared" si="6"/>
        <v>Saccharomyces cerevisiae</v>
      </c>
      <c r="E142" s="121" t="str">
        <f t="shared" si="7"/>
        <v>Saccharomyces cerevisiae Dried</v>
      </c>
      <c r="F142" s="121" t="str">
        <f t="shared" si="8"/>
        <v>Saccharomyces cerevisiae Dried</v>
      </c>
      <c r="H142" s="120" t="s">
        <v>24393</v>
      </c>
      <c r="I142" s="120" t="s">
        <v>24393</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24638</v>
      </c>
      <c r="B143" s="86" t="s">
        <v>24650</v>
      </c>
      <c r="C143" s="120" t="s">
        <v>3825</v>
      </c>
      <c r="D143" s="121" t="str">
        <f t="shared" si="6"/>
        <v>Maize</v>
      </c>
      <c r="E143" s="121" t="str">
        <f t="shared" si="7"/>
        <v>Maize</v>
      </c>
      <c r="F143" s="121" t="str">
        <f t="shared" si="8"/>
        <v>Maize Yellow Broken</v>
      </c>
      <c r="G143" s="120" t="s">
        <v>24651</v>
      </c>
      <c r="H143" s="120" t="s">
        <v>24652</v>
      </c>
      <c r="L143" s="88" t="s">
        <v>28</v>
      </c>
      <c r="O143" t="s">
        <v>2738</v>
      </c>
      <c r="P143" t="s">
        <v>2704</v>
      </c>
      <c r="Q143" t="s">
        <v>24557</v>
      </c>
      <c r="R143" t="s">
        <v>24558</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24653</v>
      </c>
      <c r="B144" s="86" t="s">
        <v>24654</v>
      </c>
      <c r="C144" s="120" t="s">
        <v>24655</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24656</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24657</v>
      </c>
      <c r="B146" s="86" t="s">
        <v>24658</v>
      </c>
      <c r="C146" s="120" t="s">
        <v>3606</v>
      </c>
      <c r="D146" s="121" t="str">
        <f t="shared" si="6"/>
        <v>Cocoa Pods Husk</v>
      </c>
      <c r="E146" s="121" t="str">
        <f t="shared" si="7"/>
        <v>Cocoa Pods Husk Boiled Dried Ground</v>
      </c>
      <c r="F146" s="121" t="str">
        <f t="shared" si="8"/>
        <v>Cocoa Pods Husk Boiled Dried Ground</v>
      </c>
      <c r="H146" s="120" t="s">
        <v>24659</v>
      </c>
      <c r="I146" s="120" t="s">
        <v>24659</v>
      </c>
      <c r="J146" s="120" t="s">
        <v>24660</v>
      </c>
      <c r="K146" s="120" t="s">
        <v>24661</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24662</v>
      </c>
      <c r="B147" s="86" t="s">
        <v>24663</v>
      </c>
      <c r="C147" s="120" t="s">
        <v>3606</v>
      </c>
      <c r="D147" s="121" t="str">
        <f t="shared" si="6"/>
        <v>Cocoa Pods Husk</v>
      </c>
      <c r="E147" s="121" t="str">
        <f t="shared" si="7"/>
        <v>Cocoa Pods Husk Ground</v>
      </c>
      <c r="F147" s="121" t="str">
        <f t="shared" si="8"/>
        <v>Cocoa Pods Husk Meal</v>
      </c>
      <c r="H147" s="120" t="s">
        <v>24471</v>
      </c>
      <c r="I147" s="120" t="s">
        <v>6292</v>
      </c>
      <c r="K147" s="120" t="s">
        <v>24661</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24664</v>
      </c>
      <c r="B148" s="86" t="s">
        <v>24665</v>
      </c>
      <c r="C148" s="120" t="s">
        <v>22840</v>
      </c>
      <c r="D148" s="121" t="str">
        <f t="shared" si="6"/>
        <v>Opuntia ficus indica Fruits</v>
      </c>
      <c r="E148" s="121" t="str">
        <f t="shared" si="7"/>
        <v>Opuntia ficus indica Fruits</v>
      </c>
      <c r="F148" s="121" t="str">
        <f t="shared" si="8"/>
        <v>Opuntia ficus indica var algerian Fruits</v>
      </c>
      <c r="G148" s="120" t="s">
        <v>24666</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24667</v>
      </c>
      <c r="C149" s="120" t="s">
        <v>22840</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24568</v>
      </c>
      <c r="B150" s="86" t="s">
        <v>24668</v>
      </c>
      <c r="C150" s="120" t="s">
        <v>22840</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24568</v>
      </c>
      <c r="B151" s="86" t="s">
        <v>24669</v>
      </c>
      <c r="C151" s="120" t="s">
        <v>22840</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24407</v>
      </c>
      <c r="B152" s="86" t="s">
        <v>24670</v>
      </c>
      <c r="C152" s="120" t="s">
        <v>22840</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24671</v>
      </c>
      <c r="I152" s="120" t="s">
        <v>24672</v>
      </c>
      <c r="J152" s="120" t="s">
        <v>6435</v>
      </c>
      <c r="K152" s="120" t="s">
        <v>24673</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24560</v>
      </c>
      <c r="B153" s="86" t="s">
        <v>24674</v>
      </c>
      <c r="C153" s="120" t="s">
        <v>22840</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24560</v>
      </c>
      <c r="B154" s="86" t="s">
        <v>24675</v>
      </c>
      <c r="C154" s="120" t="s">
        <v>22840</v>
      </c>
      <c r="D154" s="121" t="str">
        <f t="shared" si="6"/>
        <v>Opuntia ficus indica</v>
      </c>
      <c r="E154" s="121" t="str">
        <f t="shared" si="7"/>
        <v>Opuntia ficus indica Ground</v>
      </c>
      <c r="F154" s="121" t="str">
        <f t="shared" si="8"/>
        <v>Opuntia ficus indica Meal</v>
      </c>
      <c r="H154" s="120" t="s">
        <v>24471</v>
      </c>
      <c r="I154" s="120" t="s">
        <v>6292</v>
      </c>
      <c r="M154" s="88" t="s">
        <v>28</v>
      </c>
      <c r="O154" t="s">
        <v>2754</v>
      </c>
      <c r="P154" t="s">
        <v>2720</v>
      </c>
      <c r="Q154" t="s">
        <v>24676</v>
      </c>
      <c r="R154" t="s">
        <v>24677</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24678</v>
      </c>
      <c r="B155" s="86" t="s">
        <v>24679</v>
      </c>
      <c r="C155" s="120" t="s">
        <v>22840</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24673</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24560</v>
      </c>
      <c r="B156" s="86" t="s">
        <v>24680</v>
      </c>
      <c r="C156" s="120" t="s">
        <v>22840</v>
      </c>
      <c r="D156" s="121" t="str">
        <f t="shared" si="6"/>
        <v>Opuntia ficus indica Cladode</v>
      </c>
      <c r="E156" s="121" t="str">
        <f t="shared" si="7"/>
        <v>Opuntia ficus indica Cladode Dried Ground</v>
      </c>
      <c r="F156" s="121" t="str">
        <f t="shared" si="8"/>
        <v>Opuntia ficus indica Cladode Dried Ground</v>
      </c>
      <c r="H156" s="120" t="s">
        <v>24402</v>
      </c>
      <c r="I156" s="120" t="s">
        <v>24402</v>
      </c>
      <c r="J156" s="120" t="s">
        <v>6435</v>
      </c>
      <c r="K156" s="120" t="s">
        <v>24673</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24681</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24682</v>
      </c>
      <c r="B158" s="86" t="s">
        <v>23436</v>
      </c>
      <c r="C158" s="120" t="s">
        <v>23436</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24683</v>
      </c>
      <c r="B159" s="86" t="s">
        <v>24684</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24685</v>
      </c>
      <c r="B160" s="86" t="s">
        <v>23439</v>
      </c>
      <c r="C160" s="120" t="s">
        <v>23439</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24686</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24687</v>
      </c>
      <c r="B162" s="86" t="s">
        <v>24688</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24689</v>
      </c>
      <c r="B163" s="86" t="s">
        <v>24690</v>
      </c>
      <c r="C163" s="120" t="s">
        <v>14261</v>
      </c>
      <c r="D163" s="121" t="str">
        <f t="shared" si="6"/>
        <v>Calliandra calothyrsus</v>
      </c>
      <c r="E163" s="121" t="str">
        <f t="shared" si="7"/>
        <v>Calliandra calothyrsus</v>
      </c>
      <c r="F163" s="121" t="str">
        <f t="shared" si="8"/>
        <v>Calliandra calothyrsus dry season</v>
      </c>
      <c r="G163" s="120" t="s">
        <v>24634</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24691</v>
      </c>
      <c r="B164" s="86" t="s">
        <v>24692</v>
      </c>
      <c r="C164" s="120" t="s">
        <v>14261</v>
      </c>
      <c r="D164" s="121" t="str">
        <f t="shared" si="6"/>
        <v>Calliandra calothyrsus</v>
      </c>
      <c r="E164" s="121" t="str">
        <f t="shared" si="7"/>
        <v>Calliandra calothyrsus</v>
      </c>
      <c r="F164" s="121" t="str">
        <f t="shared" si="8"/>
        <v>Calliandra calothyrsus rainy season</v>
      </c>
      <c r="G164" s="120" t="s">
        <v>24637</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24693</v>
      </c>
      <c r="B165" s="86" t="s">
        <v>24694</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24693</v>
      </c>
      <c r="B166" s="86" t="s">
        <v>24695</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24696</v>
      </c>
      <c r="I166" s="120" t="s">
        <v>24402</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24407</v>
      </c>
      <c r="B167" s="86" t="s">
        <v>24697</v>
      </c>
      <c r="C167" s="120" t="s">
        <v>24698</v>
      </c>
      <c r="D167" s="121" t="str">
        <f t="shared" si="6"/>
        <v>Calliandra Calothyrsus Leaves</v>
      </c>
      <c r="E167" s="121" t="str">
        <f t="shared" si="7"/>
        <v>Calliandra Calothyrsus Leaves Dried Ensiled</v>
      </c>
      <c r="F167" s="121" t="str">
        <f t="shared" si="8"/>
        <v>Calliandra Calothyrsus Leaves Dried Ensiled</v>
      </c>
      <c r="H167" s="120" t="s">
        <v>24410</v>
      </c>
      <c r="I167" s="120" t="s">
        <v>24410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24421</v>
      </c>
      <c r="B168" s="86" t="s">
        <v>22614</v>
      </c>
      <c r="C168" s="120" t="s">
        <v>22614</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24547</v>
      </c>
      <c r="B169" s="86" t="s">
        <v>23000</v>
      </c>
      <c r="C169" s="120" t="s">
        <v>23000</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24599</v>
      </c>
      <c r="B170" s="86" t="s">
        <v>21415</v>
      </c>
      <c r="C170" s="120" t="s">
        <v>5136</v>
      </c>
      <c r="D170" s="121" t="str">
        <f t="shared" si="6"/>
        <v>Canola</v>
      </c>
      <c r="E170" s="121" t="str">
        <f t="shared" si="7"/>
        <v>Canola Ground</v>
      </c>
      <c r="F170" s="121" t="str">
        <f t="shared" si="8"/>
        <v>Canola Meal</v>
      </c>
      <c r="H170" s="120" t="s">
        <v>24471</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24599</v>
      </c>
      <c r="B171" s="86" t="s">
        <v>24699</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24526</v>
      </c>
      <c r="B172" s="86" t="s">
        <v>24700</v>
      </c>
      <c r="C172" s="120" t="s">
        <v>5136</v>
      </c>
      <c r="D172" s="121" t="str">
        <f t="shared" si="6"/>
        <v>Canola Cake</v>
      </c>
      <c r="E172" s="121" t="str">
        <f t="shared" si="7"/>
        <v>Canola Cake</v>
      </c>
      <c r="F172" s="121" t="str">
        <f t="shared" si="8"/>
        <v>Canola Cake</v>
      </c>
      <c r="K172" s="120" t="s">
        <v>24701</v>
      </c>
      <c r="L172" s="88" t="s">
        <v>28</v>
      </c>
      <c r="M172" s="88" t="s">
        <v>28</v>
      </c>
      <c r="O172" t="s">
        <v>2738</v>
      </c>
      <c r="P172" t="s">
        <v>2704</v>
      </c>
      <c r="Q172" t="s">
        <v>24557</v>
      </c>
      <c r="R172" t="s">
        <v>24558</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24610</v>
      </c>
      <c r="B173" s="86" t="s">
        <v>24702</v>
      </c>
      <c r="C173" s="120" t="s">
        <v>23224</v>
      </c>
      <c r="D173" s="121" t="str">
        <f t="shared" si="6"/>
        <v>Carboxymethyl Cellulose</v>
      </c>
      <c r="E173" s="121" t="str">
        <f t="shared" si="7"/>
        <v>Carboxymethyl Cellulose Dried Ground Heated</v>
      </c>
      <c r="F173" s="121" t="str">
        <f t="shared" si="8"/>
        <v>Carboxymethyl Cellulose Dried Ground Heated</v>
      </c>
      <c r="H173" s="120" t="s">
        <v>24613</v>
      </c>
      <c r="I173" s="120" t="s">
        <v>24613</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24703</v>
      </c>
      <c r="B174" s="86" t="s">
        <v>22616</v>
      </c>
      <c r="C174" s="120" t="s">
        <v>22616</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24704</v>
      </c>
      <c r="B175" s="86" t="s">
        <v>24705</v>
      </c>
      <c r="C175" s="120" t="s">
        <v>5215</v>
      </c>
      <c r="D175" s="121" t="str">
        <f t="shared" si="6"/>
        <v>Safflower</v>
      </c>
      <c r="E175" s="121" t="str">
        <f t="shared" si="7"/>
        <v>Safflower Ground</v>
      </c>
      <c r="F175" s="121" t="str">
        <f t="shared" si="8"/>
        <v>Safflower Meal</v>
      </c>
      <c r="H175" s="120" t="s">
        <v>24471</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24706</v>
      </c>
      <c r="B176" s="86" t="s">
        <v>23505</v>
      </c>
      <c r="C176" s="120" t="s">
        <v>23505</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24707</v>
      </c>
      <c r="B177" s="86" t="s">
        <v>24708</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24709</v>
      </c>
      <c r="B178" s="86" t="s">
        <v>24710</v>
      </c>
      <c r="C178" s="120" t="s">
        <v>5499</v>
      </c>
      <c r="D178" s="121" t="str">
        <f t="shared" si="6"/>
        <v>Cassava Bran</v>
      </c>
      <c r="E178" s="121" t="str">
        <f t="shared" si="7"/>
        <v>Cassava Bran</v>
      </c>
      <c r="F178" s="121" t="str">
        <f t="shared" si="8"/>
        <v>Cassava Bran</v>
      </c>
      <c r="K178" s="120" t="s">
        <v>20933</v>
      </c>
      <c r="L178" s="88" t="s">
        <v>28</v>
      </c>
      <c r="M178" s="88" t="s">
        <v>28</v>
      </c>
      <c r="O178" t="s">
        <v>2738</v>
      </c>
      <c r="P178" t="s">
        <v>2704</v>
      </c>
      <c r="Q178" t="s">
        <v>24557</v>
      </c>
      <c r="R178" t="s">
        <v>24558</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24711</v>
      </c>
      <c r="B179" s="86" t="s">
        <v>24712</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24713</v>
      </c>
      <c r="B180" s="86" t="s">
        <v>24714</v>
      </c>
      <c r="C180" s="120" t="s">
        <v>5499</v>
      </c>
      <c r="D180" s="121" t="str">
        <f t="shared" si="6"/>
        <v>Cassava Leaves</v>
      </c>
      <c r="E180" s="121" t="str">
        <f t="shared" si="7"/>
        <v>Cassava Leaves Dried</v>
      </c>
      <c r="F180" s="121" t="str">
        <f t="shared" si="8"/>
        <v>Cassava Leaves Dried</v>
      </c>
      <c r="H180" s="120" t="s">
        <v>24393</v>
      </c>
      <c r="I180" s="120" t="s">
        <v>24393</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24715</v>
      </c>
      <c r="B181" s="86" t="s">
        <v>24716</v>
      </c>
      <c r="C181" s="120" t="s">
        <v>5499</v>
      </c>
      <c r="D181" s="121" t="str">
        <f t="shared" si="6"/>
        <v>Cassava Leaves</v>
      </c>
      <c r="E181" s="121" t="str">
        <f t="shared" si="7"/>
        <v>Cassava Leaves Dried</v>
      </c>
      <c r="F181" s="121" t="str">
        <f t="shared" si="8"/>
        <v>Cassava Leaves Chopped Dried(Sun)</v>
      </c>
      <c r="H181" s="120" t="s">
        <v>24717</v>
      </c>
      <c r="I181" s="120" t="s">
        <v>24393</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24718</v>
      </c>
      <c r="B182" s="86" t="s">
        <v>24719</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24542</v>
      </c>
      <c r="B183" s="86" t="s">
        <v>24720</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24721</v>
      </c>
      <c r="B184" s="86" t="s">
        <v>24722</v>
      </c>
      <c r="C184" s="120" t="s">
        <v>5499</v>
      </c>
      <c r="D184" s="121" t="str">
        <f t="shared" si="6"/>
        <v>Cassava Leaves</v>
      </c>
      <c r="E184" s="121" t="str">
        <f t="shared" si="7"/>
        <v>Cassava Leaves Dried Ground</v>
      </c>
      <c r="F184" s="121" t="str">
        <f t="shared" si="8"/>
        <v>Cassava Leaves Dried (Sun) Ground</v>
      </c>
      <c r="H184" s="120" t="s">
        <v>24723</v>
      </c>
      <c r="I184" s="120" t="s">
        <v>24402</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24724</v>
      </c>
      <c r="B185" s="86" t="s">
        <v>24725</v>
      </c>
      <c r="C185" s="120" t="s">
        <v>5499</v>
      </c>
      <c r="D185" s="121" t="str">
        <f t="shared" si="6"/>
        <v>Cassava</v>
      </c>
      <c r="E185" s="121" t="str">
        <f t="shared" si="7"/>
        <v>Cassava Ground</v>
      </c>
      <c r="F185" s="121" t="str">
        <f t="shared" si="8"/>
        <v>Cassava Meal</v>
      </c>
      <c r="H185" s="120" t="s">
        <v>24471</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24726</v>
      </c>
      <c r="B186" s="86" t="s">
        <v>24727</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24471</v>
      </c>
      <c r="I186" s="120" t="s">
        <v>6292</v>
      </c>
      <c r="K186" s="120" t="s">
        <v>24546</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24724</v>
      </c>
      <c r="B187" s="86" t="s">
        <v>24728</v>
      </c>
      <c r="C187" s="120" t="s">
        <v>5499</v>
      </c>
      <c r="D187" s="121" t="str">
        <f t="shared" si="9"/>
        <v>Cassava Root</v>
      </c>
      <c r="E187" s="121" t="str">
        <f t="shared" si="10"/>
        <v>Cassava Root Ground</v>
      </c>
      <c r="F187" s="121" t="str">
        <f t="shared" si="11"/>
        <v>Cassava Root Meal</v>
      </c>
      <c r="H187" s="120" t="s">
        <v>24471</v>
      </c>
      <c r="I187" s="120" t="s">
        <v>6292</v>
      </c>
      <c r="K187" s="120" t="s">
        <v>24729</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24730</v>
      </c>
      <c r="B188" s="86" t="s">
        <v>24731</v>
      </c>
      <c r="C188" s="120" t="s">
        <v>3825</v>
      </c>
      <c r="D188" s="121" t="str">
        <f t="shared" si="9"/>
        <v>Maize</v>
      </c>
      <c r="E188" s="121" t="str">
        <f t="shared" si="10"/>
        <v>Maize Ground</v>
      </c>
      <c r="F188" s="121" t="str">
        <f t="shared" si="11"/>
        <v>Maize White Grade 2 Meal</v>
      </c>
      <c r="G188" s="120" t="s">
        <v>24732</v>
      </c>
      <c r="H188" s="120" t="s">
        <v>24471</v>
      </c>
      <c r="I188" s="120" t="s">
        <v>6292</v>
      </c>
      <c r="L188" s="88" t="s">
        <v>28</v>
      </c>
      <c r="M188" s="88" t="s">
        <v>28</v>
      </c>
      <c r="O188" t="s">
        <v>2738</v>
      </c>
      <c r="P188" t="s">
        <v>2704</v>
      </c>
      <c r="Q188" t="s">
        <v>24557</v>
      </c>
      <c r="R188" t="s">
        <v>24558</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24616</v>
      </c>
      <c r="B189" s="86" t="s">
        <v>24733</v>
      </c>
      <c r="C189" s="120" t="s">
        <v>5499</v>
      </c>
      <c r="D189" s="121" t="str">
        <f t="shared" si="9"/>
        <v>Cassava Peel</v>
      </c>
      <c r="E189" s="121" t="str">
        <f t="shared" si="10"/>
        <v>Cassava Peel Ground</v>
      </c>
      <c r="F189" s="121" t="str">
        <f t="shared" si="11"/>
        <v>Cassava Peel Ground</v>
      </c>
      <c r="H189" s="120" t="s">
        <v>6292</v>
      </c>
      <c r="I189" s="120" t="s">
        <v>6292</v>
      </c>
      <c r="K189" s="120" t="s">
        <v>24546</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24734</v>
      </c>
      <c r="B190" s="86" t="s">
        <v>24735</v>
      </c>
      <c r="C190" s="120" t="s">
        <v>5499</v>
      </c>
      <c r="D190" s="121" t="str">
        <f t="shared" si="9"/>
        <v>Cassava Peel</v>
      </c>
      <c r="E190" s="121" t="str">
        <f t="shared" si="10"/>
        <v>Cassava Peel</v>
      </c>
      <c r="F190" s="121" t="str">
        <f t="shared" si="11"/>
        <v>Cassava Peel</v>
      </c>
      <c r="K190" s="120" t="s">
        <v>24546</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24721</v>
      </c>
      <c r="B191" s="86" t="s">
        <v>24736</v>
      </c>
      <c r="C191" s="120" t="s">
        <v>5499</v>
      </c>
      <c r="D191" s="121" t="str">
        <f t="shared" si="9"/>
        <v>Cassava Peel</v>
      </c>
      <c r="E191" s="121" t="str">
        <f t="shared" si="10"/>
        <v>Cassava Peel Dried Ground</v>
      </c>
      <c r="F191" s="121" t="str">
        <f t="shared" si="11"/>
        <v>Cassava Peel Dried (Sun) Ground</v>
      </c>
      <c r="H191" s="120" t="s">
        <v>24723</v>
      </c>
      <c r="I191" s="120" t="s">
        <v>24402</v>
      </c>
      <c r="K191" s="120" t="s">
        <v>24546</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24737</v>
      </c>
      <c r="B192" s="86" t="s">
        <v>24738</v>
      </c>
      <c r="C192" s="120" t="s">
        <v>5499</v>
      </c>
      <c r="D192" s="121" t="str">
        <f t="shared" si="9"/>
        <v>Cassava Peel</v>
      </c>
      <c r="E192" s="121" t="str">
        <f t="shared" si="10"/>
        <v>Cassava Peel Dried Ground</v>
      </c>
      <c r="F192" s="121" t="str">
        <f t="shared" si="11"/>
        <v>Cassava Peel Dried Ground</v>
      </c>
      <c r="H192" s="120" t="s">
        <v>24402</v>
      </c>
      <c r="I192" s="120" t="s">
        <v>24402</v>
      </c>
      <c r="K192" s="120" t="s">
        <v>24546</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24709</v>
      </c>
      <c r="B193" s="86" t="s">
        <v>24739</v>
      </c>
      <c r="C193" s="120" t="s">
        <v>5499</v>
      </c>
      <c r="D193" s="121" t="str">
        <f t="shared" si="9"/>
        <v>Cassava Peel</v>
      </c>
      <c r="E193" s="121" t="str">
        <f t="shared" si="10"/>
        <v>Cassava Peel Dried</v>
      </c>
      <c r="F193" s="121" t="str">
        <f t="shared" si="11"/>
        <v>Cassava Peel Dried</v>
      </c>
      <c r="H193" s="120" t="s">
        <v>24393</v>
      </c>
      <c r="I193" s="120" t="s">
        <v>24393</v>
      </c>
      <c r="K193" s="120" t="s">
        <v>24546</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24730</v>
      </c>
      <c r="B194" s="86" t="s">
        <v>24740</v>
      </c>
      <c r="C194" s="120" t="s">
        <v>5499</v>
      </c>
      <c r="D194" s="121" t="str">
        <f t="shared" si="9"/>
        <v>Cassava Shaft</v>
      </c>
      <c r="E194" s="121" t="str">
        <f t="shared" si="10"/>
        <v>Cassava Shaft Ground</v>
      </c>
      <c r="F194" s="121" t="str">
        <f t="shared" si="11"/>
        <v>Cassava Shaft Ground</v>
      </c>
      <c r="H194" s="120" t="s">
        <v>6292</v>
      </c>
      <c r="I194" s="120" t="s">
        <v>6292</v>
      </c>
      <c r="K194" s="120" t="s">
        <v>24741</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24730</v>
      </c>
      <c r="B195" s="86" t="s">
        <v>24742</v>
      </c>
      <c r="C195" s="120" t="s">
        <v>5499</v>
      </c>
      <c r="D195" s="121" t="str">
        <f t="shared" si="9"/>
        <v>Cassava Starch</v>
      </c>
      <c r="E195" s="121" t="str">
        <f t="shared" si="10"/>
        <v>Cassava Starch</v>
      </c>
      <c r="F195" s="121" t="str">
        <f t="shared" si="11"/>
        <v>Cassava Starch</v>
      </c>
      <c r="K195" s="120" t="s">
        <v>23282</v>
      </c>
      <c r="L195" s="88" t="s">
        <v>28</v>
      </c>
      <c r="M195" s="88" t="s">
        <v>28</v>
      </c>
      <c r="O195" t="s">
        <v>2738</v>
      </c>
      <c r="P195" t="s">
        <v>2704</v>
      </c>
      <c r="Q195" t="s">
        <v>24557</v>
      </c>
      <c r="R195" t="s">
        <v>24558</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24730</v>
      </c>
      <c r="B196" s="86" t="s">
        <v>24743</v>
      </c>
      <c r="C196" s="120" t="s">
        <v>5499</v>
      </c>
      <c r="D196" s="121" t="str">
        <f t="shared" si="9"/>
        <v>Cassava Starch</v>
      </c>
      <c r="E196" s="121" t="str">
        <f t="shared" si="10"/>
        <v>Cassava Starch</v>
      </c>
      <c r="F196" s="121" t="str">
        <f t="shared" si="11"/>
        <v>Cassava Starch Chopped</v>
      </c>
      <c r="H196" s="120" t="s">
        <v>6435</v>
      </c>
      <c r="J196" s="120" t="s">
        <v>6435</v>
      </c>
      <c r="K196" s="120" t="s">
        <v>23282</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24730</v>
      </c>
      <c r="B197" s="86" t="s">
        <v>24744</v>
      </c>
      <c r="C197" s="120" t="s">
        <v>5499</v>
      </c>
      <c r="D197" s="121" t="str">
        <f t="shared" si="9"/>
        <v>Cassava Tuber</v>
      </c>
      <c r="E197" s="121" t="str">
        <f t="shared" si="10"/>
        <v>Cassava Tuber Boiled Dried Ground</v>
      </c>
      <c r="F197" s="121" t="str">
        <f t="shared" si="11"/>
        <v>Cassava Tuber Boiled Dried Ground</v>
      </c>
      <c r="H197" s="120" t="s">
        <v>24659</v>
      </c>
      <c r="I197" s="120" t="s">
        <v>24659</v>
      </c>
      <c r="J197" s="120" t="s">
        <v>6435</v>
      </c>
      <c r="K197" s="120" t="s">
        <v>24745</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24746</v>
      </c>
      <c r="B198" s="86" t="s">
        <v>24747</v>
      </c>
      <c r="C198" s="120" t="s">
        <v>5499</v>
      </c>
      <c r="D198" s="121" t="str">
        <f t="shared" si="9"/>
        <v>Cassava Tuber</v>
      </c>
      <c r="E198" s="121" t="str">
        <f t="shared" si="10"/>
        <v>Cassava Tuber Dried Grated Fermented Peeled</v>
      </c>
      <c r="F198" s="121" t="str">
        <f t="shared" si="11"/>
        <v>Cassava Tuber Dried Grated Fermented Peeled</v>
      </c>
      <c r="H198" s="120" t="s">
        <v>24748</v>
      </c>
      <c r="I198" s="120" t="s">
        <v>24748</v>
      </c>
      <c r="K198" s="120" t="s">
        <v>24745</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24749</v>
      </c>
      <c r="B199" s="86" t="s">
        <v>24750</v>
      </c>
      <c r="C199" s="120" t="s">
        <v>5499</v>
      </c>
      <c r="D199" s="121" t="str">
        <f t="shared" si="9"/>
        <v>Cassava Waste</v>
      </c>
      <c r="E199" s="121" t="str">
        <f t="shared" si="10"/>
        <v>Cassava Waste</v>
      </c>
      <c r="F199" s="121" t="str">
        <f t="shared" si="11"/>
        <v>Cassava Waste</v>
      </c>
      <c r="K199" s="120" t="s">
        <v>24751</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24752</v>
      </c>
      <c r="B200" s="86" t="s">
        <v>24753</v>
      </c>
      <c r="C200" s="120" t="s">
        <v>5499</v>
      </c>
      <c r="D200" s="121" t="str">
        <f t="shared" si="9"/>
        <v>Cassava Tuber</v>
      </c>
      <c r="E200" s="121" t="str">
        <f t="shared" si="10"/>
        <v>Cassava Tuber</v>
      </c>
      <c r="F200" s="121" t="str">
        <f t="shared" si="11"/>
        <v>Cassava Tuber</v>
      </c>
      <c r="K200" s="120" t="s">
        <v>24745</v>
      </c>
      <c r="L200" s="88" t="s">
        <v>28</v>
      </c>
      <c r="O200" t="s">
        <v>2738</v>
      </c>
      <c r="P200" t="s">
        <v>2704</v>
      </c>
      <c r="Q200" t="s">
        <v>24557</v>
      </c>
      <c r="R200" t="s">
        <v>24558</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24754</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24755</v>
      </c>
      <c r="B202" s="86" t="s">
        <v>24756</v>
      </c>
      <c r="C202" s="120" t="s">
        <v>23233</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24610</v>
      </c>
      <c r="B203" s="86" t="s">
        <v>24757</v>
      </c>
      <c r="C203" s="120" t="s">
        <v>23233</v>
      </c>
      <c r="D203" s="121" t="str">
        <f t="shared" si="9"/>
        <v>Cellulose</v>
      </c>
      <c r="E203" s="121" t="str">
        <f t="shared" si="10"/>
        <v>Cellulose Dried Ground Heated</v>
      </c>
      <c r="F203" s="121" t="str">
        <f t="shared" si="11"/>
        <v>Cellulose Dried Ground Heated</v>
      </c>
      <c r="H203" s="120" t="s">
        <v>24613</v>
      </c>
      <c r="I203" s="120" t="s">
        <v>24613</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24758</v>
      </c>
      <c r="B204" s="86" t="s">
        <v>24759</v>
      </c>
      <c r="C204" s="120" t="s">
        <v>23233</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24760</v>
      </c>
      <c r="B205" s="86" t="s">
        <v>23241</v>
      </c>
      <c r="C205" s="120" t="s">
        <v>23241</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24446</v>
      </c>
      <c r="B206" s="86" t="s">
        <v>24761</v>
      </c>
      <c r="C206" s="120" t="s">
        <v>4303</v>
      </c>
      <c r="D206" s="121" t="str">
        <f t="shared" si="9"/>
        <v>Cenchrus ciliaris</v>
      </c>
      <c r="E206" s="121" t="str">
        <f t="shared" si="10"/>
        <v>Cenchrus ciliaris Dried</v>
      </c>
      <c r="F206" s="121" t="str">
        <f t="shared" si="11"/>
        <v>Cenchrus ciliaris Hay</v>
      </c>
      <c r="H206" s="120" t="s">
        <v>19687</v>
      </c>
      <c r="I206" s="120" t="s">
        <v>24393</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24762</v>
      </c>
      <c r="B207" s="86" t="s">
        <v>24763</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24749</v>
      </c>
      <c r="B208" s="86" t="s">
        <v>24764</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24749</v>
      </c>
      <c r="B209" s="86" t="s">
        <v>24765</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24766</v>
      </c>
      <c r="B210" s="86" t="s">
        <v>24767</v>
      </c>
      <c r="C210" s="120" t="s">
        <v>3921</v>
      </c>
      <c r="D210" s="121" t="str">
        <f t="shared" si="9"/>
        <v>Centrosema pubescens</v>
      </c>
      <c r="E210" s="121" t="str">
        <f t="shared" si="10"/>
        <v>Centrosema pubescens Dried Ground</v>
      </c>
      <c r="F210" s="121" t="str">
        <f t="shared" si="11"/>
        <v>Centrosema pubescens Dried Ground</v>
      </c>
      <c r="H210" s="120" t="s">
        <v>24402</v>
      </c>
      <c r="I210" s="120" t="s">
        <v>24402</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24488</v>
      </c>
      <c r="B211" s="86" t="s">
        <v>24768</v>
      </c>
      <c r="C211" s="120" t="s">
        <v>3921</v>
      </c>
      <c r="D211" s="121" t="str">
        <f t="shared" si="9"/>
        <v>Centrosema pubescens</v>
      </c>
      <c r="E211" s="121" t="str">
        <f t="shared" si="10"/>
        <v>Centrosema pubescens Ensiled</v>
      </c>
      <c r="F211" s="121" t="str">
        <f t="shared" si="11"/>
        <v>Centrosema pubescens Chopped Ensiled</v>
      </c>
      <c r="H211" s="120" t="s">
        <v>24490</v>
      </c>
      <c r="I211" s="120" t="s">
        <v>24491</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24769</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24770</v>
      </c>
      <c r="B213" s="86" t="s">
        <v>24771</v>
      </c>
      <c r="C213" s="120" t="s">
        <v>14043</v>
      </c>
      <c r="D213" s="121" t="str">
        <f t="shared" si="9"/>
        <v>Chamaecytisus palmensis Leaves</v>
      </c>
      <c r="E213" s="121" t="str">
        <f t="shared" si="10"/>
        <v>Chamaecytisus palmensis Leaves Dried</v>
      </c>
      <c r="F213" s="121" t="str">
        <f t="shared" si="11"/>
        <v>Chamaecytisus palmensis Leaves Dried(Air)</v>
      </c>
      <c r="H213" s="120" t="s">
        <v>24418</v>
      </c>
      <c r="I213" s="120" t="s">
        <v>24393</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24772</v>
      </c>
      <c r="B214" s="86" t="s">
        <v>24773</v>
      </c>
      <c r="C214" s="120" t="s">
        <v>8225</v>
      </c>
      <c r="D214" s="121" t="str">
        <f t="shared" si="9"/>
        <v>Chicken Manure</v>
      </c>
      <c r="E214" s="121" t="str">
        <f t="shared" si="10"/>
        <v>Chicken Manure Dried Ground</v>
      </c>
      <c r="F214" s="121" t="str">
        <f t="shared" si="11"/>
        <v>Chicken Manure Dried Ground</v>
      </c>
      <c r="H214" s="120" t="s">
        <v>24402</v>
      </c>
      <c r="I214" s="120" t="s">
        <v>24402</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20867</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24774</v>
      </c>
      <c r="B216" s="86" t="s">
        <v>24775</v>
      </c>
      <c r="C216" s="120" t="s">
        <v>20797</v>
      </c>
      <c r="D216" s="121" t="str">
        <f t="shared" si="9"/>
        <v>Chicken Offal</v>
      </c>
      <c r="E216" s="121" t="str">
        <f t="shared" si="10"/>
        <v>Chicken Offal Dried Ground</v>
      </c>
      <c r="F216" s="121" t="str">
        <f t="shared" si="11"/>
        <v>Chicken Offal Dried Ground</v>
      </c>
      <c r="H216" s="120" t="s">
        <v>24402</v>
      </c>
      <c r="I216" s="120" t="s">
        <v>24402</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24776</v>
      </c>
      <c r="B217" s="86" t="s">
        <v>21286</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24777</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24778</v>
      </c>
      <c r="B219" s="86" t="s">
        <v>24779</v>
      </c>
      <c r="C219" s="120" t="s">
        <v>4320</v>
      </c>
      <c r="D219" s="121" t="str">
        <f t="shared" si="9"/>
        <v>Chloris gayana</v>
      </c>
      <c r="E219" s="121" t="str">
        <f t="shared" si="10"/>
        <v>Chloris gayana Dried</v>
      </c>
      <c r="F219" s="121" t="str">
        <f t="shared" si="11"/>
        <v>Chloris gayana Hay</v>
      </c>
      <c r="H219" s="120" t="s">
        <v>19687</v>
      </c>
      <c r="I219" s="120" t="s">
        <v>24393</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24780</v>
      </c>
      <c r="B220" s="86" t="s">
        <v>24781</v>
      </c>
      <c r="C220" s="120" t="s">
        <v>4320</v>
      </c>
      <c r="D220" s="121" t="str">
        <f t="shared" si="9"/>
        <v>Chloris gayana</v>
      </c>
      <c r="E220" s="121" t="str">
        <f t="shared" si="10"/>
        <v>Chloris gayana Dried</v>
      </c>
      <c r="F220" s="121" t="str">
        <f t="shared" si="11"/>
        <v>Chloris gayana Hay Chopped</v>
      </c>
      <c r="H220" s="120" t="s">
        <v>24485</v>
      </c>
      <c r="I220" s="120" t="s">
        <v>24393</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24782</v>
      </c>
      <c r="B221" s="86" t="s">
        <v>24783</v>
      </c>
      <c r="C221" s="120" t="s">
        <v>4320</v>
      </c>
      <c r="D221" s="121" t="str">
        <f t="shared" si="9"/>
        <v>Chloris gayana</v>
      </c>
      <c r="E221" s="121" t="str">
        <f t="shared" si="10"/>
        <v>Chloris gayana Dried Wilted</v>
      </c>
      <c r="F221" s="121" t="str">
        <f t="shared" si="11"/>
        <v>Chloris gayana Hay Cut(Chopper) Wilted(Sun) Dried(barn)</v>
      </c>
      <c r="H221" s="120" t="s">
        <v>24784</v>
      </c>
      <c r="I221" s="120" t="s">
        <v>24534</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24785</v>
      </c>
      <c r="B222" s="86" t="s">
        <v>24786</v>
      </c>
      <c r="C222" s="120" t="s">
        <v>22181</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24787</v>
      </c>
      <c r="B223" s="86" t="s">
        <v>24788</v>
      </c>
      <c r="C223" s="120" t="s">
        <v>23518</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24526</v>
      </c>
      <c r="B224" s="86" t="s">
        <v>24789</v>
      </c>
      <c r="C224" s="120" t="s">
        <v>23518</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24560</v>
      </c>
      <c r="B225" s="86" t="s">
        <v>24790</v>
      </c>
      <c r="C225" s="120" t="s">
        <v>21145</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24791</v>
      </c>
      <c r="R225" t="s">
        <v>24792</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24793</v>
      </c>
      <c r="B226" s="86" t="s">
        <v>24794</v>
      </c>
      <c r="C226" s="120" t="s">
        <v>23258</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23256</v>
      </c>
    </row>
    <row r="227" spans="1:22" ht="14.5" x14ac:dyDescent="0.35">
      <c r="A227" t="s">
        <v>24758</v>
      </c>
      <c r="B227" s="86" t="s">
        <v>24795</v>
      </c>
      <c r="C227" s="120" t="s">
        <v>23257</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24796</v>
      </c>
      <c r="B228" s="86" t="s">
        <v>24797</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24796</v>
      </c>
      <c r="B229" s="86" t="s">
        <v>24798</v>
      </c>
      <c r="C229" s="120" t="s">
        <v>14295</v>
      </c>
      <c r="D229" s="121" t="str">
        <f t="shared" si="9"/>
        <v>Chromolaena odorata Leaves</v>
      </c>
      <c r="E229" s="121" t="str">
        <f t="shared" si="10"/>
        <v>Chromolaena odorata Leaves Dried Ground</v>
      </c>
      <c r="F229" s="121" t="str">
        <f t="shared" si="11"/>
        <v>Chromolaena odorata Leaves Powder Dried(Air) Ground</v>
      </c>
      <c r="H229" s="120" t="s">
        <v>24799</v>
      </c>
      <c r="I229" s="120" t="s">
        <v>24402</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24707</v>
      </c>
      <c r="B230" s="86" t="s">
        <v>24800</v>
      </c>
      <c r="C230" s="120" t="s">
        <v>4715</v>
      </c>
      <c r="D230" s="121" t="str">
        <f t="shared" si="9"/>
        <v>Lemon Peel Essential Oil</v>
      </c>
      <c r="E230" s="121" t="str">
        <f t="shared" si="10"/>
        <v>Lemon Peel Essential Oil</v>
      </c>
      <c r="F230" s="121" t="str">
        <f t="shared" si="11"/>
        <v>Lemon Peel Essential Oil</v>
      </c>
      <c r="K230" s="120" t="s">
        <v>24801</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24802</v>
      </c>
      <c r="B231" s="86" t="s">
        <v>24803</v>
      </c>
      <c r="C231" s="120" t="s">
        <v>24804</v>
      </c>
      <c r="D231" s="121" t="str">
        <f t="shared" si="9"/>
        <v>Clove Basil Leaves Extract</v>
      </c>
      <c r="E231" s="121" t="str">
        <f t="shared" si="10"/>
        <v>Clove Basil Leaves Extract</v>
      </c>
      <c r="F231" s="121" t="str">
        <f t="shared" si="11"/>
        <v>Clove Basil Leaves Extract Extract</v>
      </c>
      <c r="H231" s="120" t="s">
        <v>24805</v>
      </c>
      <c r="K231" s="120" t="s">
        <v>24806</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24802</v>
      </c>
      <c r="B232" s="86" t="s">
        <v>24807</v>
      </c>
      <c r="C232" s="120" t="s">
        <v>24804</v>
      </c>
      <c r="D232" s="121" t="str">
        <f t="shared" si="9"/>
        <v>Clove Basil Leaves Extract</v>
      </c>
      <c r="E232" s="121" t="str">
        <f t="shared" si="10"/>
        <v>Clove Basil Leaves Extract Dried Ethanol Treated Ground</v>
      </c>
      <c r="F232" s="121" t="str">
        <f t="shared" si="11"/>
        <v>Clove Basil Leaves Extract Dried Ethanol Treated Ground</v>
      </c>
      <c r="H232" s="120" t="s">
        <v>24808</v>
      </c>
      <c r="I232" s="120" t="s">
        <v>24808</v>
      </c>
      <c r="K232" s="120" t="s">
        <v>24806</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24809</v>
      </c>
      <c r="B233" s="86" t="s">
        <v>24810</v>
      </c>
      <c r="C233" s="120" t="s">
        <v>20618</v>
      </c>
      <c r="D233" s="121" t="str">
        <f t="shared" si="9"/>
        <v>Clupeid Fish</v>
      </c>
      <c r="E233" s="121" t="str">
        <f t="shared" si="10"/>
        <v>Clupeid Fish Ground</v>
      </c>
      <c r="F233" s="121" t="str">
        <f t="shared" si="11"/>
        <v>Clupeid Fish Meal</v>
      </c>
      <c r="H233" s="120" t="s">
        <v>24471</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24811</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24812</v>
      </c>
      <c r="B235" s="86" t="s">
        <v>24813</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24814</v>
      </c>
      <c r="B236" s="86" t="s">
        <v>21700</v>
      </c>
      <c r="C236" s="120" t="s">
        <v>3606</v>
      </c>
      <c r="D236" s="121" t="str">
        <f t="shared" si="9"/>
        <v>Cocoa Bean Cake</v>
      </c>
      <c r="E236" s="121" t="str">
        <f t="shared" si="10"/>
        <v>Cocoa Bean Cake</v>
      </c>
      <c r="F236" s="121" t="str">
        <f t="shared" si="11"/>
        <v>Cocoa Bean Cake</v>
      </c>
      <c r="K236" s="120" t="s">
        <v>24815</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24816</v>
      </c>
      <c r="B237" s="86" t="s">
        <v>24817</v>
      </c>
      <c r="C237" s="120" t="s">
        <v>3606</v>
      </c>
      <c r="D237" s="121" t="str">
        <f t="shared" si="9"/>
        <v>Cocoa Bean Shell</v>
      </c>
      <c r="E237" s="121" t="str">
        <f t="shared" si="10"/>
        <v>Cocoa Bean Shell</v>
      </c>
      <c r="F237" s="121" t="str">
        <f t="shared" si="11"/>
        <v>Cocoa Bean Shell</v>
      </c>
      <c r="K237" s="120" t="s">
        <v>24818</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24816</v>
      </c>
      <c r="B238" s="86" t="s">
        <v>24819</v>
      </c>
      <c r="C238" s="120" t="s">
        <v>3606</v>
      </c>
      <c r="D238" s="121" t="str">
        <f t="shared" si="9"/>
        <v>Cocoa Bean Shell</v>
      </c>
      <c r="E238" s="121" t="str">
        <f t="shared" si="10"/>
        <v>Cocoa Bean Shell Dried Ground</v>
      </c>
      <c r="F238" s="121" t="str">
        <f t="shared" si="11"/>
        <v>Cocoa Bean Shell Dried Ground</v>
      </c>
      <c r="H238" s="120" t="s">
        <v>24402</v>
      </c>
      <c r="I238" s="120" t="s">
        <v>24402</v>
      </c>
      <c r="K238" s="120" t="s">
        <v>24818</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24820</v>
      </c>
      <c r="B239" s="86" t="s">
        <v>24821</v>
      </c>
      <c r="C239" s="120" t="s">
        <v>3606</v>
      </c>
      <c r="D239" s="121" t="str">
        <f t="shared" si="9"/>
        <v>Cocoa Pods Husk</v>
      </c>
      <c r="E239" s="121" t="str">
        <f t="shared" si="10"/>
        <v>Cocoa Pods Husk</v>
      </c>
      <c r="F239" s="121" t="str">
        <f t="shared" si="11"/>
        <v>Cocoa Pods Husk</v>
      </c>
      <c r="K239" s="120" t="s">
        <v>24661</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24816</v>
      </c>
      <c r="B240" s="86" t="s">
        <v>24822</v>
      </c>
      <c r="C240" s="120" t="s">
        <v>4628</v>
      </c>
      <c r="D240" s="121" t="str">
        <f t="shared" si="9"/>
        <v>Coconut Cake</v>
      </c>
      <c r="E240" s="121" t="str">
        <f t="shared" si="10"/>
        <v>Coconut Cake</v>
      </c>
      <c r="F240" s="121" t="str">
        <f t="shared" si="11"/>
        <v>Coconut Cake</v>
      </c>
      <c r="K240" s="120" t="s">
        <v>24701</v>
      </c>
      <c r="L240" s="88" t="s">
        <v>28</v>
      </c>
      <c r="M240" s="88" t="s">
        <v>28</v>
      </c>
      <c r="O240" t="s">
        <v>2738</v>
      </c>
      <c r="P240" t="s">
        <v>2704</v>
      </c>
      <c r="Q240" t="s">
        <v>24557</v>
      </c>
      <c r="R240" t="s">
        <v>24558</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24816</v>
      </c>
      <c r="B241" s="86" t="s">
        <v>24823</v>
      </c>
      <c r="C241" s="120" t="s">
        <v>4628</v>
      </c>
      <c r="D241" s="121" t="str">
        <f t="shared" si="9"/>
        <v>Coconut Cake</v>
      </c>
      <c r="E241" s="121" t="str">
        <f t="shared" si="10"/>
        <v>Coconut Cake Ground</v>
      </c>
      <c r="F241" s="121" t="str">
        <f t="shared" si="11"/>
        <v>Coconut Cake Ground</v>
      </c>
      <c r="H241" s="120" t="s">
        <v>6292</v>
      </c>
      <c r="I241" s="120" t="s">
        <v>6292</v>
      </c>
      <c r="K241" s="120" t="s">
        <v>24701</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24824</v>
      </c>
      <c r="B242" s="86" t="s">
        <v>24825</v>
      </c>
      <c r="C242" s="120" t="s">
        <v>24826</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24827</v>
      </c>
      <c r="B243" s="86" t="s">
        <v>8348</v>
      </c>
      <c r="C243" s="120" t="s">
        <v>3625</v>
      </c>
      <c r="D243" s="121" t="str">
        <f t="shared" si="9"/>
        <v>Coffee Pulp</v>
      </c>
      <c r="E243" s="121" t="str">
        <f t="shared" si="10"/>
        <v>Coffee Pulp</v>
      </c>
      <c r="F243" s="121" t="str">
        <f t="shared" si="11"/>
        <v>Coffee Pulp</v>
      </c>
      <c r="K243" s="120" t="s">
        <v>24584</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24828</v>
      </c>
      <c r="B244" s="86" t="s">
        <v>24829</v>
      </c>
      <c r="C244" s="120" t="s">
        <v>5015</v>
      </c>
      <c r="D244" s="121" t="str">
        <f t="shared" si="9"/>
        <v>Soybean Oil</v>
      </c>
      <c r="E244" s="121" t="str">
        <f t="shared" si="10"/>
        <v>Soybean Oil</v>
      </c>
      <c r="F244" s="121" t="str">
        <f t="shared" si="11"/>
        <v>Soybean Oil Cold Pressed</v>
      </c>
      <c r="H244" s="120" t="s">
        <v>24830</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24831</v>
      </c>
      <c r="B245" s="86" t="s">
        <v>22194</v>
      </c>
      <c r="C245" s="120" t="s">
        <v>22194</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24832</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24833</v>
      </c>
      <c r="B247" s="86" t="s">
        <v>24834</v>
      </c>
      <c r="C247" s="120" t="s">
        <v>23333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24390</v>
      </c>
      <c r="B248" s="86" t="s">
        <v>24835</v>
      </c>
      <c r="C248" s="120" t="s">
        <v>23348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24542</v>
      </c>
      <c r="B249" s="86" t="s">
        <v>24836</v>
      </c>
      <c r="C249" s="120" t="s">
        <v>23334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24581</v>
      </c>
      <c r="R249" t="s">
        <v>24582</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24693</v>
      </c>
      <c r="B250" s="86" t="s">
        <v>24837</v>
      </c>
      <c r="C250" s="120" t="s">
        <v>23358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24812</v>
      </c>
      <c r="B251" s="86" t="s">
        <v>24838</v>
      </c>
      <c r="C251" s="120" t="s">
        <v>23364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24411</v>
      </c>
      <c r="B252" s="86" t="s">
        <v>24839</v>
      </c>
      <c r="C252" s="120" t="s">
        <v>23366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24840</v>
      </c>
      <c r="B253" s="86" t="s">
        <v>24841</v>
      </c>
      <c r="C253" s="120" t="s">
        <v>5015</v>
      </c>
      <c r="D253" s="121" t="str">
        <f t="shared" si="15"/>
        <v>Soybean</v>
      </c>
      <c r="E253" s="121" t="str">
        <f t="shared" si="16"/>
        <v>Soybean Ground</v>
      </c>
      <c r="F253" s="121" t="str">
        <f t="shared" si="17"/>
        <v>Soybean Meal Defatted</v>
      </c>
      <c r="H253" s="120" t="s">
        <v>24842</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24843</v>
      </c>
      <c r="B254" s="86" t="s">
        <v>24844</v>
      </c>
      <c r="C254" s="120" t="s">
        <v>23271</v>
      </c>
      <c r="D254" s="121" t="str">
        <f t="shared" si="15"/>
        <v>Salt</v>
      </c>
      <c r="E254" s="121" t="str">
        <f t="shared" si="16"/>
        <v>Salt</v>
      </c>
      <c r="F254" s="121" t="str">
        <f t="shared" si="17"/>
        <v>Salt Lick</v>
      </c>
      <c r="H254" s="120" t="s">
        <v>24845</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24846</v>
      </c>
      <c r="B255" s="86" t="s">
        <v>24847</v>
      </c>
      <c r="C255" s="120" t="s">
        <v>23338</v>
      </c>
      <c r="D255" s="121" t="str">
        <f t="shared" si="15"/>
        <v>Concentrate</v>
      </c>
      <c r="E255" s="121" t="str">
        <f t="shared" si="16"/>
        <v>Concentrate</v>
      </c>
      <c r="F255" s="121" t="str">
        <f t="shared" si="17"/>
        <v>Concentrate</v>
      </c>
      <c r="L255" s="88" t="s">
        <v>28</v>
      </c>
      <c r="O255" t="s">
        <v>2766</v>
      </c>
      <c r="P255" t="s">
        <v>2732</v>
      </c>
      <c r="Q255" t="s">
        <v>24581</v>
      </c>
      <c r="R255" t="s">
        <v>24582</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24596</v>
      </c>
      <c r="B256" s="86" t="s">
        <v>24848</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24849</v>
      </c>
      <c r="B257" s="86" t="s">
        <v>24850</v>
      </c>
      <c r="C257" s="120" t="s">
        <v>5015</v>
      </c>
      <c r="D257" s="121" t="str">
        <f t="shared" si="15"/>
        <v>Soybean Full Fat</v>
      </c>
      <c r="E257" s="121" t="str">
        <f t="shared" si="16"/>
        <v>Soybean Full Fat Heated</v>
      </c>
      <c r="F257" s="121" t="str">
        <f t="shared" si="17"/>
        <v>Soybean Full Fat Heated</v>
      </c>
      <c r="H257" s="120" t="s">
        <v>24851</v>
      </c>
      <c r="I257" s="120" t="s">
        <v>24851</v>
      </c>
      <c r="K257" s="120" t="s">
        <v>24852</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24681</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24853</v>
      </c>
      <c r="B259" s="86" t="s">
        <v>21624</v>
      </c>
      <c r="C259" s="120" t="s">
        <v>4628</v>
      </c>
      <c r="D259" s="121" t="str">
        <f t="shared" si="15"/>
        <v>Coconut Cake</v>
      </c>
      <c r="E259" s="121" t="str">
        <f t="shared" si="16"/>
        <v>Coconut Cake Ground</v>
      </c>
      <c r="F259" s="121" t="str">
        <f t="shared" si="17"/>
        <v>Coconut Cake Meal</v>
      </c>
      <c r="H259" s="120" t="s">
        <v>24471</v>
      </c>
      <c r="I259" s="120" t="s">
        <v>6292</v>
      </c>
      <c r="K259" s="120" t="s">
        <v>24701</v>
      </c>
      <c r="L259" s="88" t="s">
        <v>28</v>
      </c>
      <c r="M259" s="88" t="s">
        <v>28</v>
      </c>
      <c r="O259" t="s">
        <v>2738</v>
      </c>
      <c r="P259" t="s">
        <v>2704</v>
      </c>
      <c r="Q259" t="s">
        <v>24557</v>
      </c>
      <c r="R259" t="s">
        <v>24558</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24816</v>
      </c>
      <c r="B260" s="86" t="s">
        <v>24854</v>
      </c>
      <c r="C260" s="120" t="s">
        <v>3825</v>
      </c>
      <c r="D260" s="121" t="str">
        <f t="shared" si="15"/>
        <v>Maize Bran</v>
      </c>
      <c r="E260" s="121" t="str">
        <f t="shared" si="16"/>
        <v>Maize Bran</v>
      </c>
      <c r="F260" s="121" t="str">
        <f t="shared" si="17"/>
        <v>Maize Bran</v>
      </c>
      <c r="K260" s="120" t="s">
        <v>20933</v>
      </c>
      <c r="L260" s="88" t="s">
        <v>28</v>
      </c>
      <c r="M260" s="88" t="s">
        <v>28</v>
      </c>
      <c r="O260" t="s">
        <v>2738</v>
      </c>
      <c r="P260" t="s">
        <v>2704</v>
      </c>
      <c r="Q260" t="s">
        <v>24557</v>
      </c>
      <c r="R260" t="s">
        <v>24558</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24816</v>
      </c>
      <c r="B261" s="86" t="s">
        <v>24855</v>
      </c>
      <c r="C261" s="120" t="s">
        <v>3825</v>
      </c>
      <c r="D261" s="121" t="str">
        <f t="shared" si="15"/>
        <v>Maize Bran</v>
      </c>
      <c r="E261" s="121" t="str">
        <f t="shared" si="16"/>
        <v>Maize Bran Dried Ground</v>
      </c>
      <c r="F261" s="121" t="str">
        <f t="shared" si="17"/>
        <v>Maize Bran Dried Ground</v>
      </c>
      <c r="H261" s="120" t="s">
        <v>24402</v>
      </c>
      <c r="I261" s="120" t="s">
        <v>24402</v>
      </c>
      <c r="K261" s="120" t="s">
        <v>20933</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24856</v>
      </c>
      <c r="B262" s="86" t="s">
        <v>24857</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24858</v>
      </c>
      <c r="B263" s="86" t="s">
        <v>24859</v>
      </c>
      <c r="C263" s="120" t="s">
        <v>3825</v>
      </c>
      <c r="D263" s="121" t="str">
        <f t="shared" si="15"/>
        <v>Maize Gluten</v>
      </c>
      <c r="E263" s="121" t="str">
        <f t="shared" si="16"/>
        <v>Maize Gluten Ground</v>
      </c>
      <c r="F263" s="121" t="str">
        <f t="shared" si="17"/>
        <v>Maize Gluten Meal</v>
      </c>
      <c r="H263" s="120" t="s">
        <v>24471</v>
      </c>
      <c r="I263" s="120" t="s">
        <v>6292</v>
      </c>
      <c r="K263" s="120" t="s">
        <v>24860</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24570</v>
      </c>
      <c r="B264" s="86" t="s">
        <v>24861</v>
      </c>
      <c r="C264" s="120" t="s">
        <v>3825</v>
      </c>
      <c r="D264" s="121" t="str">
        <f t="shared" si="15"/>
        <v>Maize Grain</v>
      </c>
      <c r="E264" s="121" t="str">
        <f t="shared" si="16"/>
        <v>Maize Grain</v>
      </c>
      <c r="F264" s="121" t="str">
        <f t="shared" si="17"/>
        <v>Maize Grain</v>
      </c>
      <c r="K264" s="120" t="s">
        <v>24562</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24730</v>
      </c>
      <c r="B265" s="86" t="s">
        <v>24862</v>
      </c>
      <c r="C265" s="120" t="s">
        <v>3825</v>
      </c>
      <c r="D265" s="121" t="str">
        <f t="shared" si="15"/>
        <v>Maize</v>
      </c>
      <c r="E265" s="121" t="str">
        <f t="shared" si="16"/>
        <v>Maize Ground</v>
      </c>
      <c r="F265" s="121" t="str">
        <f t="shared" si="17"/>
        <v>Maize Meal</v>
      </c>
      <c r="H265" s="120" t="s">
        <v>24471</v>
      </c>
      <c r="I265" s="120" t="s">
        <v>6292</v>
      </c>
      <c r="L265" s="88" t="s">
        <v>28</v>
      </c>
      <c r="M265" s="88" t="s">
        <v>28</v>
      </c>
      <c r="O265" t="s">
        <v>2738</v>
      </c>
      <c r="P265" t="s">
        <v>2704</v>
      </c>
      <c r="Q265" t="s">
        <v>24557</v>
      </c>
      <c r="R265" t="s">
        <v>24558</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24863</v>
      </c>
      <c r="B266" s="86" t="s">
        <v>24864</v>
      </c>
      <c r="C266" s="120" t="s">
        <v>3825</v>
      </c>
      <c r="D266" s="121" t="str">
        <f t="shared" si="15"/>
        <v>Maize Offal</v>
      </c>
      <c r="E266" s="121" t="str">
        <f t="shared" si="16"/>
        <v>Maize Offal</v>
      </c>
      <c r="F266" s="121" t="str">
        <f t="shared" si="17"/>
        <v>Maize Offal</v>
      </c>
      <c r="K266" s="120" t="s">
        <v>24865</v>
      </c>
      <c r="L266" s="88" t="s">
        <v>28</v>
      </c>
      <c r="M266" s="88" t="s">
        <v>28</v>
      </c>
      <c r="O266" t="s">
        <v>2738</v>
      </c>
      <c r="P266" t="s">
        <v>2704</v>
      </c>
      <c r="Q266" t="s">
        <v>24557</v>
      </c>
      <c r="R266" t="s">
        <v>24558</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24866</v>
      </c>
      <c r="B267" s="86" t="s">
        <v>24867</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24557</v>
      </c>
      <c r="R267" t="s">
        <v>24558</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24868</v>
      </c>
      <c r="B268" s="86" t="s">
        <v>24869</v>
      </c>
      <c r="C268" s="120" t="s">
        <v>3825</v>
      </c>
      <c r="D268" s="121" t="str">
        <f t="shared" si="15"/>
        <v>Maize Starch</v>
      </c>
      <c r="E268" s="121" t="str">
        <f t="shared" si="16"/>
        <v>Maize Starch</v>
      </c>
      <c r="F268" s="121" t="str">
        <f t="shared" si="17"/>
        <v>Maize Starch</v>
      </c>
      <c r="K268" s="120" t="s">
        <v>23282</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24870</v>
      </c>
      <c r="B269" s="86" t="s">
        <v>24871</v>
      </c>
      <c r="C269" s="120" t="s">
        <v>3825</v>
      </c>
      <c r="D269" s="121" t="s">
        <v>7885</v>
      </c>
      <c r="E269" s="121" t="str">
        <f t="shared" si="16"/>
        <v>Maize Stover</v>
      </c>
      <c r="F269" s="121" t="str">
        <f t="shared" si="17"/>
        <v>Maize Stover</v>
      </c>
      <c r="K269" s="120" t="s">
        <v>5902</v>
      </c>
      <c r="L269" t="s">
        <v>24872</v>
      </c>
      <c r="M269"/>
      <c r="N269" t="s">
        <v>21052</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24873</v>
      </c>
      <c r="B270" s="86" t="s">
        <v>24874</v>
      </c>
      <c r="C270" s="120" t="s">
        <v>3825</v>
      </c>
      <c r="D270" s="121" t="str">
        <f t="shared" ref="D270:D301" si="18">_xlfn.TEXTJOIN(" ",TRUE,C270,IF(ISBLANK(K270),"",_xlfn.TEXTSPLIT(K270,";")))</f>
        <v>Maize</v>
      </c>
      <c r="E270" s="121" t="str">
        <f t="shared" si="16"/>
        <v>Maize Crushed</v>
      </c>
      <c r="F270" s="121" t="str">
        <f t="shared" si="17"/>
        <v>Maize Crushed</v>
      </c>
      <c r="H270" s="120" t="s">
        <v>24573</v>
      </c>
      <c r="I270" s="120" t="s">
        <v>24573</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24873</v>
      </c>
      <c r="B271" s="86" t="s">
        <v>24875</v>
      </c>
      <c r="C271" s="120" t="s">
        <v>3825</v>
      </c>
      <c r="D271" s="121" t="str">
        <f t="shared" si="18"/>
        <v>Maize</v>
      </c>
      <c r="E271" s="121" t="str">
        <f t="shared" si="16"/>
        <v>Maize</v>
      </c>
      <c r="F271" s="121" t="str">
        <f t="shared" si="17"/>
        <v>Maize</v>
      </c>
      <c r="L271" s="88" t="s">
        <v>28</v>
      </c>
      <c r="O271" t="s">
        <v>2738</v>
      </c>
      <c r="P271" t="s">
        <v>2704</v>
      </c>
      <c r="Q271" t="s">
        <v>24557</v>
      </c>
      <c r="R271" t="s">
        <v>24558</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24876</v>
      </c>
      <c r="B272" s="86" t="s">
        <v>24877</v>
      </c>
      <c r="C272" s="120" t="s">
        <v>3825</v>
      </c>
      <c r="D272" s="121" t="str">
        <f t="shared" si="18"/>
        <v>Maize Cob</v>
      </c>
      <c r="E272" s="121" t="str">
        <f t="shared" si="16"/>
        <v>Maize Cob</v>
      </c>
      <c r="F272" s="121" t="str">
        <f t="shared" si="17"/>
        <v>Maize Cob</v>
      </c>
      <c r="K272" s="120" t="s">
        <v>24878</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24876</v>
      </c>
      <c r="B273" s="86" t="s">
        <v>24879</v>
      </c>
      <c r="C273" s="120" t="s">
        <v>3825</v>
      </c>
      <c r="D273" s="121" t="str">
        <f t="shared" si="18"/>
        <v>Maize Cob</v>
      </c>
      <c r="E273" s="121" t="str">
        <f t="shared" si="16"/>
        <v>Maize Cob Ensiled</v>
      </c>
      <c r="F273" s="121" t="str">
        <f t="shared" si="17"/>
        <v>Maize Cob Ensiled</v>
      </c>
      <c r="H273" s="120" t="s">
        <v>24491</v>
      </c>
      <c r="I273" s="120" t="s">
        <v>24491</v>
      </c>
      <c r="K273" s="120" t="s">
        <v>24878</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24880</v>
      </c>
      <c r="B274" s="86" t="s">
        <v>24881</v>
      </c>
      <c r="C274" s="120" t="s">
        <v>4151</v>
      </c>
      <c r="D274" s="121" t="str">
        <f t="shared" si="18"/>
        <v>Cotton Seed Cake</v>
      </c>
      <c r="E274" s="121" t="str">
        <f t="shared" si="16"/>
        <v>Cotton Seed Cake</v>
      </c>
      <c r="F274" s="121" t="str">
        <f t="shared" si="17"/>
        <v>Cotton Seed Cake</v>
      </c>
      <c r="K274" s="120" t="s">
        <v>24552</v>
      </c>
      <c r="L274" s="88" t="s">
        <v>28</v>
      </c>
      <c r="M274" s="88" t="s">
        <v>28</v>
      </c>
      <c r="O274" t="s">
        <v>2738</v>
      </c>
      <c r="P274" t="s">
        <v>2704</v>
      </c>
      <c r="Q274" t="s">
        <v>24557</v>
      </c>
      <c r="R274" t="s">
        <v>24558</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24396</v>
      </c>
      <c r="B275" s="86" t="s">
        <v>24882</v>
      </c>
      <c r="C275" s="120" t="s">
        <v>4151</v>
      </c>
      <c r="D275" s="121" t="str">
        <f t="shared" si="18"/>
        <v>Cotton Seed Cake</v>
      </c>
      <c r="E275" s="121" t="str">
        <f t="shared" si="16"/>
        <v>Cotton Seed Cake Dried</v>
      </c>
      <c r="F275" s="121" t="str">
        <f t="shared" si="17"/>
        <v>Cotton Seed Cake Dried(Sun)</v>
      </c>
      <c r="H275" s="120" t="s">
        <v>24399</v>
      </c>
      <c r="I275" s="120" t="s">
        <v>24393</v>
      </c>
      <c r="K275" s="120" t="s">
        <v>24552</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24843</v>
      </c>
      <c r="B276" s="86" t="s">
        <v>24883</v>
      </c>
      <c r="C276" s="120" t="s">
        <v>4151</v>
      </c>
      <c r="D276" s="121" t="str">
        <f t="shared" si="18"/>
        <v>Cotton Seed Cake</v>
      </c>
      <c r="E276" s="121" t="str">
        <f t="shared" si="16"/>
        <v>Cotton Seed Cake Ground</v>
      </c>
      <c r="F276" s="121" t="str">
        <f t="shared" si="17"/>
        <v>Cotton Seed Cake Ground</v>
      </c>
      <c r="H276" s="120" t="s">
        <v>6292</v>
      </c>
      <c r="I276" s="120" t="s">
        <v>6292</v>
      </c>
      <c r="K276" s="120" t="s">
        <v>24552</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24884</v>
      </c>
      <c r="B277" s="86" t="s">
        <v>24885</v>
      </c>
      <c r="C277" s="120" t="s">
        <v>4151</v>
      </c>
      <c r="D277" s="121" t="str">
        <f t="shared" si="18"/>
        <v>Cotton Seed Hull</v>
      </c>
      <c r="E277" s="121" t="str">
        <f t="shared" si="16"/>
        <v>Cotton Seed Hull</v>
      </c>
      <c r="F277" s="121" t="str">
        <f t="shared" si="17"/>
        <v>Cotton Seed Hull</v>
      </c>
      <c r="K277" s="120" t="s">
        <v>24886</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24887</v>
      </c>
      <c r="B278" s="86" t="s">
        <v>24888</v>
      </c>
      <c r="C278" s="120" t="s">
        <v>4151</v>
      </c>
      <c r="D278" s="121" t="str">
        <f t="shared" si="18"/>
        <v>Cotton Seed</v>
      </c>
      <c r="E278" s="121" t="str">
        <f t="shared" si="16"/>
        <v>Cotton Seed Ground</v>
      </c>
      <c r="F278" s="121" t="str">
        <f t="shared" si="17"/>
        <v>Cotton Seed Meal</v>
      </c>
      <c r="H278" s="120" t="s">
        <v>24471</v>
      </c>
      <c r="I278" s="120" t="s">
        <v>6292</v>
      </c>
      <c r="K278" s="120" t="s">
        <v>3589</v>
      </c>
      <c r="L278" s="88" t="s">
        <v>28</v>
      </c>
      <c r="M278" s="88" t="s">
        <v>28</v>
      </c>
      <c r="O278" t="s">
        <v>2738</v>
      </c>
      <c r="P278" t="s">
        <v>2704</v>
      </c>
      <c r="Q278" t="s">
        <v>24557</v>
      </c>
      <c r="R278" t="s">
        <v>24558</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24592</v>
      </c>
      <c r="B279" s="86" t="s">
        <v>24889</v>
      </c>
      <c r="C279" s="120" t="s">
        <v>4151</v>
      </c>
      <c r="D279" s="121" t="str">
        <f t="shared" si="18"/>
        <v>Cotton Seed</v>
      </c>
      <c r="E279" s="121" t="str">
        <f t="shared" si="16"/>
        <v>Cotton Seed Decorticated Ground</v>
      </c>
      <c r="F279" s="121" t="str">
        <f t="shared" si="17"/>
        <v>Cotton Seed Meal Decorticated</v>
      </c>
      <c r="H279" s="120" t="s">
        <v>24890</v>
      </c>
      <c r="I279" s="120" t="s">
        <v>24891</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24566</v>
      </c>
      <c r="B280" s="86" t="s">
        <v>24892</v>
      </c>
      <c r="C280" s="120" t="s">
        <v>4151</v>
      </c>
      <c r="D280" s="121" t="str">
        <f t="shared" si="18"/>
        <v>Cotton Seed Cake</v>
      </c>
      <c r="E280" s="121" t="str">
        <f t="shared" si="16"/>
        <v>Cotton Seed Cake Dried Ground</v>
      </c>
      <c r="F280" s="121" t="str">
        <f t="shared" si="17"/>
        <v>Cotton Seed Cake Dried Ground</v>
      </c>
      <c r="H280" s="120" t="s">
        <v>24402</v>
      </c>
      <c r="I280" s="120" t="s">
        <v>24402</v>
      </c>
      <c r="K280" s="120" t="s">
        <v>24552</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24893</v>
      </c>
      <c r="B281" s="86" t="s">
        <v>24894</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24895</v>
      </c>
      <c r="B282" s="86" t="s">
        <v>24896</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24721</v>
      </c>
      <c r="B283" s="86" t="s">
        <v>24897</v>
      </c>
      <c r="C283" s="120" t="s">
        <v>4922</v>
      </c>
      <c r="D283" s="121" t="str">
        <f t="shared" si="18"/>
        <v>Cowpea Haulm</v>
      </c>
      <c r="E283" s="121" t="str">
        <f t="shared" si="16"/>
        <v>Cowpea Haulm Dried Ground</v>
      </c>
      <c r="F283" s="121" t="str">
        <f t="shared" si="17"/>
        <v>Cowpea Haulm Dried Ground</v>
      </c>
      <c r="H283" s="120" t="s">
        <v>24402</v>
      </c>
      <c r="I283" s="120" t="s">
        <v>24402</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24416</v>
      </c>
      <c r="B284" s="86" t="s">
        <v>24898</v>
      </c>
      <c r="C284" s="120" t="s">
        <v>4922</v>
      </c>
      <c r="D284" s="121" t="str">
        <f t="shared" si="18"/>
        <v>Cowpea</v>
      </c>
      <c r="E284" s="121" t="str">
        <f t="shared" si="16"/>
        <v>Cowpea Dried</v>
      </c>
      <c r="F284" s="121" t="str">
        <f t="shared" si="17"/>
        <v>Cowpea Hay Dried (Air) Chopped</v>
      </c>
      <c r="H284" s="120" t="s">
        <v>24899</v>
      </c>
      <c r="I284" s="120" t="s">
        <v>24393</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24900</v>
      </c>
      <c r="B285" s="86" t="s">
        <v>21301</v>
      </c>
      <c r="C285" s="120" t="s">
        <v>4922</v>
      </c>
      <c r="D285" s="121" t="str">
        <f t="shared" si="18"/>
        <v>Cowpea Husk</v>
      </c>
      <c r="E285" s="121" t="str">
        <f t="shared" si="16"/>
        <v>Cowpea Husk</v>
      </c>
      <c r="F285" s="121" t="str">
        <f t="shared" si="17"/>
        <v>Cowpea Husk</v>
      </c>
      <c r="K285" s="120" t="s">
        <v>24901</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24902</v>
      </c>
      <c r="B286" s="86" t="s">
        <v>24903</v>
      </c>
      <c r="C286" s="120" t="s">
        <v>4922</v>
      </c>
      <c r="D286" s="121" t="str">
        <f t="shared" si="18"/>
        <v>Cowpea Husk</v>
      </c>
      <c r="E286" s="121" t="str">
        <f t="shared" si="16"/>
        <v>Cowpea Husk Ground</v>
      </c>
      <c r="F286" s="121" t="str">
        <f t="shared" si="17"/>
        <v>Cowpea Husk Ground</v>
      </c>
      <c r="H286" s="120" t="s">
        <v>6292</v>
      </c>
      <c r="I286" s="120" t="s">
        <v>6292</v>
      </c>
      <c r="K286" s="120" t="s">
        <v>24901</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24904</v>
      </c>
      <c r="B287" s="86" t="s">
        <v>24905</v>
      </c>
      <c r="C287" s="120" t="s">
        <v>4922</v>
      </c>
      <c r="D287" s="121" t="str">
        <f t="shared" si="18"/>
        <v>Cowpea Vine</v>
      </c>
      <c r="E287" s="121" t="str">
        <f t="shared" si="16"/>
        <v>Cowpea Vine</v>
      </c>
      <c r="F287" s="121" t="str">
        <f t="shared" si="17"/>
        <v>Cowpea Vine</v>
      </c>
      <c r="K287" s="120" t="s">
        <v>24906</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24904</v>
      </c>
      <c r="B288" s="86" t="s">
        <v>24907</v>
      </c>
      <c r="C288" s="120" t="s">
        <v>4922</v>
      </c>
      <c r="D288" s="121" t="str">
        <f t="shared" si="18"/>
        <v>Cowpea Vine</v>
      </c>
      <c r="E288" s="121" t="str">
        <f t="shared" si="16"/>
        <v>Cowpea Vine</v>
      </c>
      <c r="F288" s="121" t="str">
        <f t="shared" si="17"/>
        <v>Cowpea Vine Chopped</v>
      </c>
      <c r="H288" s="120" t="s">
        <v>6435</v>
      </c>
      <c r="J288" s="120" t="s">
        <v>6435</v>
      </c>
      <c r="K288" s="120" t="s">
        <v>24906</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24452</v>
      </c>
      <c r="B289" s="86" t="s">
        <v>23175</v>
      </c>
      <c r="C289" s="120" t="s">
        <v>23175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24908</v>
      </c>
      <c r="B290" s="86" t="s">
        <v>24909</v>
      </c>
      <c r="C290" s="120" t="s">
        <v>23266</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24816</v>
      </c>
      <c r="B291" s="86" t="s">
        <v>24910</v>
      </c>
      <c r="C291" s="120" t="s">
        <v>13837</v>
      </c>
      <c r="D291" s="121" t="str">
        <f t="shared" si="18"/>
        <v>Palm Oil Crude</v>
      </c>
      <c r="E291" s="121" t="str">
        <f t="shared" si="16"/>
        <v>Palm Oil Crude Ground</v>
      </c>
      <c r="F291" s="121" t="str">
        <f t="shared" si="17"/>
        <v>Palm Oil Crude Ground</v>
      </c>
      <c r="H291" s="120" t="s">
        <v>6292</v>
      </c>
      <c r="I291" s="120" t="s">
        <v>6292</v>
      </c>
      <c r="K291" s="120" t="s">
        <v>24911</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24594</v>
      </c>
      <c r="B292" s="86" t="s">
        <v>24912</v>
      </c>
      <c r="C292" s="120" t="s">
        <v>21217</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24594</v>
      </c>
      <c r="B293" s="86" t="s">
        <v>24913</v>
      </c>
      <c r="C293" s="120" t="s">
        <v>21217</v>
      </c>
      <c r="D293" s="121" t="str">
        <f t="shared" si="18"/>
        <v>Date Cull</v>
      </c>
      <c r="E293" s="121" t="str">
        <f t="shared" si="16"/>
        <v>Date Cull Dried Ground</v>
      </c>
      <c r="F293" s="121" t="str">
        <f t="shared" si="17"/>
        <v>Date Cull Ground Dried</v>
      </c>
      <c r="H293" s="120" t="s">
        <v>24914</v>
      </c>
      <c r="I293" s="120" t="s">
        <v>24402</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24915</v>
      </c>
      <c r="B294" s="86" t="s">
        <v>24916</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24917</v>
      </c>
      <c r="B295" s="86" t="s">
        <v>24918</v>
      </c>
      <c r="C295" s="120" t="s">
        <v>22196</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24919</v>
      </c>
      <c r="B296" s="86" t="s">
        <v>22201</v>
      </c>
      <c r="C296" s="120" t="s">
        <v>22201</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24920</v>
      </c>
      <c r="B297" s="86" t="s">
        <v>24921</v>
      </c>
      <c r="C297" s="120" t="s">
        <v>22196</v>
      </c>
      <c r="D297" s="121" t="str">
        <f t="shared" si="18"/>
        <v>Cynadon dactylon</v>
      </c>
      <c r="E297" s="121" t="str">
        <f t="shared" si="16"/>
        <v>Cynadon dactylon Dried</v>
      </c>
      <c r="F297" s="121" t="str">
        <f t="shared" si="17"/>
        <v>Cynadon dactylon Hay</v>
      </c>
      <c r="H297" s="120" t="s">
        <v>19687</v>
      </c>
      <c r="I297" s="120" t="s">
        <v>24393</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24922</v>
      </c>
      <c r="B298" s="86" t="s">
        <v>22206</v>
      </c>
      <c r="C298" s="120" t="s">
        <v>22206</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24785</v>
      </c>
      <c r="B299" s="86" t="s">
        <v>22204</v>
      </c>
      <c r="C299" s="120" t="s">
        <v>22203</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24459</v>
      </c>
      <c r="B300" s="86" t="s">
        <v>24923</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24924</v>
      </c>
    </row>
    <row r="301" spans="1:22" ht="14.5" x14ac:dyDescent="0.35">
      <c r="A301" t="s">
        <v>24483</v>
      </c>
      <c r="B301" s="86" t="s">
        <v>23179</v>
      </c>
      <c r="C301" s="120" t="s">
        <v>23179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24620</v>
      </c>
      <c r="B302" s="86" t="s">
        <v>23181</v>
      </c>
      <c r="C302" s="120" t="s">
        <v>23181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24925</v>
      </c>
      <c r="B303" s="86" t="s">
        <v>24926</v>
      </c>
      <c r="C303" s="120" t="s">
        <v>23270</v>
      </c>
      <c r="D303" s="121" t="str">
        <f t="shared" si="20"/>
        <v>Mineral Lick</v>
      </c>
      <c r="E303" s="121" t="str">
        <f t="shared" si="16"/>
        <v>Mineral Lick</v>
      </c>
      <c r="F303" s="121" t="str">
        <f t="shared" si="19"/>
        <v>Mineral Lick</v>
      </c>
      <c r="K303" s="120" t="s">
        <v>24845</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24452</v>
      </c>
      <c r="B304" s="86" t="s">
        <v>22628</v>
      </c>
      <c r="C304" s="120" t="s">
        <v>22628</v>
      </c>
      <c r="D304" s="121" t="s">
        <v>22628</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24453</v>
      </c>
      <c r="B305" s="86" t="s">
        <v>24927</v>
      </c>
      <c r="C305" s="120" t="s">
        <v>22628</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24453</v>
      </c>
      <c r="B306" s="86" t="s">
        <v>24928</v>
      </c>
      <c r="C306" s="120" t="s">
        <v>22628</v>
      </c>
      <c r="D306" s="121" t="str">
        <f t="shared" si="20"/>
        <v>Daniellia oliveri Leaves</v>
      </c>
      <c r="E306" s="121" t="str">
        <f t="shared" si="16"/>
        <v>Daniellia oliveri Leaves Wilted</v>
      </c>
      <c r="F306" s="121" t="str">
        <f t="shared" si="19"/>
        <v>Daniellia oliveri Leaves Wilted</v>
      </c>
      <c r="H306" s="120" t="s">
        <v>24455</v>
      </c>
      <c r="I306" s="120" t="s">
        <v>24455</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24706</v>
      </c>
      <c r="B307" s="86" t="s">
        <v>24929</v>
      </c>
      <c r="C307" s="120" t="s">
        <v>20627</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24507</v>
      </c>
      <c r="B308" s="86" t="s">
        <v>24930</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24791</v>
      </c>
      <c r="R308" t="s">
        <v>24792</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24931</v>
      </c>
      <c r="B309" s="86" t="s">
        <v>24932</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24933</v>
      </c>
      <c r="B310" s="86" t="s">
        <v>24934</v>
      </c>
      <c r="C310" s="120" t="s">
        <v>23448</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24935</v>
      </c>
      <c r="B311" s="86" t="s">
        <v>24936</v>
      </c>
      <c r="C311" s="120" t="s">
        <v>20873</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24937</v>
      </c>
      <c r="B312" s="86" t="s">
        <v>24938</v>
      </c>
      <c r="C312" s="120" t="s">
        <v>20873</v>
      </c>
      <c r="D312" s="121" t="str">
        <f t="shared" si="20"/>
        <v>Poultry Litter</v>
      </c>
      <c r="E312" s="121" t="str">
        <f t="shared" si="21"/>
        <v>Poultry Litter Deep Stacked</v>
      </c>
      <c r="F312" s="121" t="str">
        <f t="shared" si="19"/>
        <v>Poultry Litter Deep Stacked</v>
      </c>
      <c r="H312" s="120" t="s">
        <v>24939</v>
      </c>
      <c r="I312" s="120" t="s">
        <v>24939</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24645</v>
      </c>
      <c r="B313" s="86" t="s">
        <v>24940</v>
      </c>
      <c r="C313" s="120" t="s">
        <v>5015</v>
      </c>
      <c r="D313" s="121" t="str">
        <f t="shared" si="20"/>
        <v>Soybean Flakes Defatted</v>
      </c>
      <c r="E313" s="121" t="str">
        <f t="shared" si="21"/>
        <v>Soybean Flakes Defatted Extruded</v>
      </c>
      <c r="F313" s="121" t="str">
        <f t="shared" si="19"/>
        <v>Soybean Flakes Defatted Extruded</v>
      </c>
      <c r="H313" s="120" t="s">
        <v>24941</v>
      </c>
      <c r="I313" s="120" t="s">
        <v>24941</v>
      </c>
      <c r="K313" s="120" t="s">
        <v>24942</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24645</v>
      </c>
      <c r="B314" s="86" t="s">
        <v>24943</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24944</v>
      </c>
      <c r="I314" s="120" t="s">
        <v>24945</v>
      </c>
      <c r="K314" s="120" t="s">
        <v>24942</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24946</v>
      </c>
      <c r="C315" s="120" t="s">
        <v>5015</v>
      </c>
      <c r="D315" s="121" t="str">
        <f t="shared" si="20"/>
        <v>Soybean Flakes Defatted</v>
      </c>
      <c r="E315" s="121" t="str">
        <f t="shared" si="21"/>
        <v>Soybean Flakes Defatted</v>
      </c>
      <c r="F315" s="121" t="str">
        <f t="shared" si="19"/>
        <v>Soybean Flakes Defatted</v>
      </c>
      <c r="K315" s="120" t="s">
        <v>24942</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24645</v>
      </c>
      <c r="B316" s="86" t="s">
        <v>24947</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24948</v>
      </c>
      <c r="I316" s="120" t="s">
        <v>24949</v>
      </c>
      <c r="K316" s="120" t="s">
        <v>24942</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24950</v>
      </c>
      <c r="B317" s="86" t="s">
        <v>24951</v>
      </c>
      <c r="C317" s="120" t="s">
        <v>8225</v>
      </c>
      <c r="D317" s="121" t="str">
        <f t="shared" si="20"/>
        <v>Chicken Manure</v>
      </c>
      <c r="E317" s="121" t="str">
        <f t="shared" si="21"/>
        <v>Chicken Manure Dried</v>
      </c>
      <c r="F317" s="121" t="str">
        <f t="shared" si="19"/>
        <v>Chicken Manure Dried</v>
      </c>
      <c r="H317" s="120" t="s">
        <v>24393</v>
      </c>
      <c r="I317" s="120" t="s">
        <v>24393</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24461</v>
      </c>
      <c r="B318" s="86" t="s">
        <v>24952</v>
      </c>
      <c r="C318" s="120" t="s">
        <v>22634</v>
      </c>
      <c r="D318" s="121" t="str">
        <f t="shared" si="20"/>
        <v>Delonix elata</v>
      </c>
      <c r="E318" s="121" t="str">
        <f t="shared" si="21"/>
        <v>Delonix elata Dried</v>
      </c>
      <c r="F318" s="121" t="str">
        <f t="shared" si="19"/>
        <v>Delonix elata Dried</v>
      </c>
      <c r="H318" s="120" t="s">
        <v>24393</v>
      </c>
      <c r="I318" s="120" t="s">
        <v>24393</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24953</v>
      </c>
      <c r="B319" s="86" t="s">
        <v>24954</v>
      </c>
      <c r="C319" s="120" t="s">
        <v>4354</v>
      </c>
      <c r="D319" s="121" t="str">
        <f t="shared" si="20"/>
        <v>Pennisetum pedicellatum</v>
      </c>
      <c r="E319" s="121" t="str">
        <f t="shared" si="21"/>
        <v>Pennisetum pedicellatum Dried</v>
      </c>
      <c r="F319" s="121" t="str">
        <f t="shared" si="19"/>
        <v>Pennisetum pedicellatum Hay</v>
      </c>
      <c r="H319" s="120" t="s">
        <v>19687</v>
      </c>
      <c r="I319" s="120" t="s">
        <v>24393</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24630</v>
      </c>
      <c r="B320" s="86" t="s">
        <v>23023</v>
      </c>
      <c r="C320" s="120" t="s">
        <v>23023</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24630</v>
      </c>
      <c r="B321" s="86" t="s">
        <v>24955</v>
      </c>
      <c r="C321" s="120" t="s">
        <v>23023</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24956</v>
      </c>
      <c r="B322" s="86" t="s">
        <v>23019</v>
      </c>
      <c r="C322" s="120" t="s">
        <v>23017</v>
      </c>
      <c r="D322" s="121" t="str">
        <f t="shared" si="20"/>
        <v>Desmodium</v>
      </c>
      <c r="E322" s="121" t="str">
        <f t="shared" si="21"/>
        <v>Desmodium Dried</v>
      </c>
      <c r="F322" s="121" t="str">
        <f t="shared" si="19"/>
        <v>Desmodium Hay</v>
      </c>
      <c r="H322" s="120" t="s">
        <v>19687</v>
      </c>
      <c r="I322" s="120" t="s">
        <v>24393</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24956</v>
      </c>
      <c r="B323" s="86" t="s">
        <v>24957</v>
      </c>
      <c r="C323" s="120" t="s">
        <v>23017</v>
      </c>
      <c r="D323" s="121" t="str">
        <f t="shared" si="20"/>
        <v>Desmodium</v>
      </c>
      <c r="E323" s="121" t="str">
        <f t="shared" si="21"/>
        <v>Desmodium Dried</v>
      </c>
      <c r="F323" s="121" t="str">
        <f t="shared" si="19"/>
        <v>Desmodium Hay Chopped</v>
      </c>
      <c r="H323" s="120" t="s">
        <v>24485</v>
      </c>
      <c r="I323" s="120" t="s">
        <v>24393</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24870</v>
      </c>
      <c r="B325" s="86" t="s">
        <v>24959</v>
      </c>
      <c r="C325" s="120" t="s">
        <v>3955</v>
      </c>
      <c r="D325" s="121" t="str">
        <f t="shared" si="20"/>
        <v>Desmodium intortum</v>
      </c>
      <c r="E325" s="121" t="str">
        <f t="shared" si="21"/>
        <v>Desmodium intortum Dried</v>
      </c>
      <c r="F325" s="121" t="str">
        <f t="shared" si="19"/>
        <v>Desmodium intortum Hay</v>
      </c>
      <c r="H325" s="120" t="s">
        <v>19687</v>
      </c>
      <c r="I325" s="120" t="s">
        <v>24393</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24870</v>
      </c>
      <c r="B326" s="86" t="s">
        <v>24960</v>
      </c>
      <c r="C326" s="120" t="s">
        <v>3955</v>
      </c>
      <c r="D326" s="121" t="str">
        <f t="shared" si="20"/>
        <v>Desmodium intortum</v>
      </c>
      <c r="E326" s="121" t="str">
        <f t="shared" si="21"/>
        <v>Desmodium intortum Dried</v>
      </c>
      <c r="F326" s="121" t="str">
        <f t="shared" si="19"/>
        <v>Desmodium intortum Hay Chopped</v>
      </c>
      <c r="H326" s="120" t="s">
        <v>24485</v>
      </c>
      <c r="I326" s="120" t="s">
        <v>24393</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24422</v>
      </c>
      <c r="B327" s="86" t="s">
        <v>23525</v>
      </c>
      <c r="C327" s="120" t="s">
        <v>23525</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24706</v>
      </c>
      <c r="B328" s="86" t="s">
        <v>23399</v>
      </c>
      <c r="C328" s="120" t="s">
        <v>23399</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24566</v>
      </c>
      <c r="B329" s="86" t="s">
        <v>24961</v>
      </c>
      <c r="C329" s="120" t="s">
        <v>23448</v>
      </c>
      <c r="D329" s="121" t="str">
        <f t="shared" si="20"/>
        <v>Dicalcium Phosphate</v>
      </c>
      <c r="E329" s="121" t="str">
        <f t="shared" si="21"/>
        <v>Dicalcium Phosphate Dried Ground</v>
      </c>
      <c r="F329" s="121" t="str">
        <f t="shared" si="19"/>
        <v>Dicalcium Phosphate Dried Ground</v>
      </c>
      <c r="H329" s="120" t="s">
        <v>24402</v>
      </c>
      <c r="I329" s="120" t="s">
        <v>24402</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24758</v>
      </c>
      <c r="B330" s="86" t="s">
        <v>24962</v>
      </c>
      <c r="C330" s="120" t="s">
        <v>23448</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24703</v>
      </c>
      <c r="B331" s="86" t="s">
        <v>22637</v>
      </c>
      <c r="C331" s="120" t="s">
        <v>22637</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24422</v>
      </c>
      <c r="B332" s="86" t="s">
        <v>24963</v>
      </c>
      <c r="C332" s="120" t="s">
        <v>22637</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24406</v>
      </c>
      <c r="I332" s="120" t="s">
        <v>24393</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24483</v>
      </c>
      <c r="B333" s="86" t="s">
        <v>22220</v>
      </c>
      <c r="C333" s="120" t="s">
        <v>22220</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24950</v>
      </c>
      <c r="B334" s="86" t="s">
        <v>22222</v>
      </c>
      <c r="C334" s="120" t="s">
        <v>22222</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24900</v>
      </c>
      <c r="B335" s="86" t="s">
        <v>22215</v>
      </c>
      <c r="C335" s="120" t="s">
        <v>22213</v>
      </c>
      <c r="D335" s="121" t="str">
        <f t="shared" si="22"/>
        <v>Digitaria</v>
      </c>
      <c r="E335" s="121" t="str">
        <f t="shared" si="21"/>
        <v>Digitaria Dried</v>
      </c>
      <c r="F335" s="121" t="str">
        <f t="shared" si="19"/>
        <v>Digitaria Hay</v>
      </c>
      <c r="H335" s="120" t="s">
        <v>19687</v>
      </c>
      <c r="I335" s="120" t="s">
        <v>24393</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24964</v>
      </c>
      <c r="B336" s="86" t="s">
        <v>22224</v>
      </c>
      <c r="C336" s="120" t="s">
        <v>22224</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24965</v>
      </c>
      <c r="B337" s="86" t="s">
        <v>24966</v>
      </c>
      <c r="C337" s="120" t="s">
        <v>22226</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24483</v>
      </c>
      <c r="B338" s="86" t="s">
        <v>22228</v>
      </c>
      <c r="C338" s="120" t="s">
        <v>22228</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24502</v>
      </c>
      <c r="B339" s="86" t="s">
        <v>22230</v>
      </c>
      <c r="C339" s="120" t="s">
        <v>22230</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24501</v>
      </c>
      <c r="B340" s="86" t="s">
        <v>24967</v>
      </c>
      <c r="C340" s="120" t="s">
        <v>5356</v>
      </c>
      <c r="D340" s="121" t="str">
        <f t="shared" si="22"/>
        <v>Fish</v>
      </c>
      <c r="E340" s="121" t="str">
        <f t="shared" si="21"/>
        <v>Fish Boiled Ground</v>
      </c>
      <c r="F340" s="121" t="str">
        <f t="shared" si="19"/>
        <v>Fish Meal Boiled</v>
      </c>
      <c r="H340" s="120" t="s">
        <v>24968</v>
      </c>
      <c r="I340" s="120" t="s">
        <v>24969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24481</v>
      </c>
      <c r="B341" s="86" t="s">
        <v>24970</v>
      </c>
      <c r="C341" s="120" t="s">
        <v>5600</v>
      </c>
      <c r="D341" s="121" t="str">
        <f t="shared" si="22"/>
        <v>Beetroot Discards</v>
      </c>
      <c r="E341" s="121" t="str">
        <f t="shared" si="21"/>
        <v>Beetroot Discards</v>
      </c>
      <c r="F341" s="121" t="str">
        <f t="shared" si="19"/>
        <v>Beetroot Discards</v>
      </c>
      <c r="K341" s="120" t="s">
        <v>24971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24481</v>
      </c>
      <c r="B342" s="86" t="s">
        <v>24972</v>
      </c>
      <c r="C342" s="120" t="s">
        <v>5600</v>
      </c>
      <c r="D342" s="121"/>
      <c r="E342" s="121" t="str">
        <f t="shared" si="21"/>
        <v>Beetroot Discards Dried</v>
      </c>
      <c r="F342" s="121" t="str">
        <f t="shared" si="19"/>
        <v>Beetroot Discards Dried</v>
      </c>
      <c r="H342" s="120" t="s">
        <v>24393</v>
      </c>
      <c r="I342" s="120" t="s">
        <v>24393</v>
      </c>
      <c r="K342" s="120" t="s">
        <v>24971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24973</v>
      </c>
      <c r="B343" s="86" t="s">
        <v>24974</v>
      </c>
      <c r="C343" s="120" t="s">
        <v>5615</v>
      </c>
      <c r="D343" s="121" t="str">
        <f>_xlfn.TEXTJOIN(" ",TRUE,C343,IF(ISBLANK(K343),"",_xlfn.TEXTSPLIT(K343,";")))</f>
        <v>Cabbage Discards</v>
      </c>
      <c r="E343" s="121" t="str">
        <f t="shared" si="21"/>
        <v>Cabbage Discards</v>
      </c>
      <c r="F343" s="121" t="str">
        <f t="shared" si="19"/>
        <v>Cabbage Discards</v>
      </c>
      <c r="K343" s="120" t="s">
        <v>24971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24973</v>
      </c>
      <c r="B344" s="86" t="s">
        <v>24975</v>
      </c>
      <c r="C344" s="120" t="s">
        <v>5615</v>
      </c>
      <c r="D344" s="121" t="s">
        <v>21688</v>
      </c>
      <c r="E344" s="121" t="str">
        <f t="shared" si="21"/>
        <v>Cabbage Discards Dried</v>
      </c>
      <c r="F344" s="121" t="s">
        <v>21690</v>
      </c>
      <c r="H344" s="120" t="s">
        <v>24393</v>
      </c>
      <c r="I344" s="120" t="s">
        <v>24393</v>
      </c>
      <c r="K344" s="120" t="s">
        <v>24971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24976</v>
      </c>
      <c r="C345" s="120" t="s">
        <v>20873</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24977</v>
      </c>
      <c r="I345" s="120" t="s">
        <v>24977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24978</v>
      </c>
      <c r="B346" s="86" t="s">
        <v>24979</v>
      </c>
      <c r="C346" s="120" t="s">
        <v>20873</v>
      </c>
      <c r="D346" s="121" t="str">
        <f t="shared" si="23"/>
        <v>Poultry Litter</v>
      </c>
      <c r="E346" s="121" t="str">
        <f t="shared" si="21"/>
        <v>Poultry Litter Dried</v>
      </c>
      <c r="F346" s="121" t="str">
        <f t="shared" si="24"/>
        <v>Poultry Litter Dried</v>
      </c>
      <c r="H346" s="120" t="s">
        <v>24393</v>
      </c>
      <c r="I346" s="120" t="s">
        <v>24393</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24833</v>
      </c>
      <c r="B347" s="86" t="s">
        <v>24980</v>
      </c>
      <c r="C347" s="120" t="s">
        <v>20833</v>
      </c>
      <c r="D347" s="121" t="str">
        <f t="shared" si="23"/>
        <v>Fish Processing Waste</v>
      </c>
      <c r="E347" s="121" t="str">
        <f t="shared" si="21"/>
        <v>Fish Processing Waste Dried</v>
      </c>
      <c r="F347" s="121" t="str">
        <f t="shared" si="24"/>
        <v>Fish Processing Waste Dried</v>
      </c>
      <c r="H347" s="120" t="s">
        <v>24393</v>
      </c>
      <c r="I347" s="120" t="s">
        <v>24393</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24981</v>
      </c>
      <c r="B348" s="86" t="s">
        <v>24982</v>
      </c>
      <c r="C348" s="120" t="s">
        <v>4723</v>
      </c>
      <c r="D348" s="121" t="str">
        <f t="shared" si="23"/>
        <v>Mango Peel</v>
      </c>
      <c r="E348" s="121" t="str">
        <f t="shared" si="21"/>
        <v>Mango Peel Dried</v>
      </c>
      <c r="F348" s="121" t="str">
        <f t="shared" si="24"/>
        <v>Mango Peel Dried</v>
      </c>
      <c r="H348" s="120" t="s">
        <v>24393</v>
      </c>
      <c r="I348" s="120" t="s">
        <v>24393</v>
      </c>
      <c r="K348" s="120" t="s">
        <v>24546</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24983</v>
      </c>
      <c r="B349" s="86" t="s">
        <v>24984</v>
      </c>
      <c r="C349" s="120" t="s">
        <v>5279</v>
      </c>
      <c r="D349" s="121" t="str">
        <f t="shared" si="23"/>
        <v>Poultry Litter</v>
      </c>
      <c r="E349" s="121" t="str">
        <f t="shared" si="21"/>
        <v>Poultry Litter Deep Stacked Dried</v>
      </c>
      <c r="F349" s="121" t="str">
        <f t="shared" si="24"/>
        <v>Poultry Litter Dried(Sun) Deep Stacked</v>
      </c>
      <c r="H349" s="120" t="s">
        <v>24985</v>
      </c>
      <c r="I349" s="120" t="s">
        <v>24977</v>
      </c>
      <c r="K349" s="120" t="s">
        <v>24986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20876</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24983</v>
      </c>
      <c r="B350" s="86" t="s">
        <v>24987</v>
      </c>
      <c r="C350" s="120" t="s">
        <v>5279</v>
      </c>
      <c r="D350" s="121" t="str">
        <f t="shared" si="23"/>
        <v>Poultry Litter</v>
      </c>
      <c r="E350" s="121" t="str">
        <f t="shared" si="21"/>
        <v>Poultry Litter Dried</v>
      </c>
      <c r="F350" s="121" t="str">
        <f t="shared" si="24"/>
        <v>Poultry Litter Dried(Sun)</v>
      </c>
      <c r="H350" s="120" t="s">
        <v>24399</v>
      </c>
      <c r="I350" s="120" t="s">
        <v>24393</v>
      </c>
      <c r="K350" s="120" t="s">
        <v>24986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24749</v>
      </c>
      <c r="B351" s="86" t="s">
        <v>24988</v>
      </c>
      <c r="C351" s="120" t="s">
        <v>3877</v>
      </c>
      <c r="D351" s="121" t="str">
        <f t="shared" si="23"/>
        <v>Sorghum Brewers Grain</v>
      </c>
      <c r="E351" s="121" t="str">
        <f t="shared" si="21"/>
        <v>Sorghum Brewers Grain Dried</v>
      </c>
      <c r="F351" s="121" t="str">
        <f t="shared" si="24"/>
        <v>Sorghum Brewers Grain Dried</v>
      </c>
      <c r="H351" s="120" t="s">
        <v>24393</v>
      </c>
      <c r="I351" s="120" t="s">
        <v>24393</v>
      </c>
      <c r="K351" s="120" t="s">
        <v>20941</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24989</v>
      </c>
      <c r="B352" s="86" t="s">
        <v>24990</v>
      </c>
      <c r="C352" s="120" t="s">
        <v>4922</v>
      </c>
      <c r="D352" s="121" t="str">
        <f t="shared" si="23"/>
        <v>Cowpea Haulm</v>
      </c>
      <c r="E352" s="121" t="str">
        <f t="shared" si="21"/>
        <v>Cowpea Haulm Dried</v>
      </c>
      <c r="F352" s="121" t="str">
        <f t="shared" si="24"/>
        <v>Cowpea Dual-purpose Haulm Dried Chopped</v>
      </c>
      <c r="G352" s="120" t="s">
        <v>24991</v>
      </c>
      <c r="H352" s="120" t="s">
        <v>24992</v>
      </c>
      <c r="I352" s="120" t="s">
        <v>24393</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24653</v>
      </c>
      <c r="B353" s="86" t="s">
        <v>22087</v>
      </c>
      <c r="C353" s="120" t="s">
        <v>22086</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24653</v>
      </c>
      <c r="B354" s="86" t="s">
        <v>24993</v>
      </c>
      <c r="C354" s="120" t="s">
        <v>22086</v>
      </c>
      <c r="D354" s="121" t="str">
        <f t="shared" si="23"/>
        <v>Lemna</v>
      </c>
      <c r="E354" s="121" t="str">
        <f t="shared" si="21"/>
        <v>Lemna Dried</v>
      </c>
      <c r="F354" s="121" t="str">
        <f t="shared" si="24"/>
        <v>Lemna Dried</v>
      </c>
      <c r="H354" s="120" t="s">
        <v>24393</v>
      </c>
      <c r="I354" s="120" t="s">
        <v>24393</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24994</v>
      </c>
      <c r="B355" s="86" t="s">
        <v>24995</v>
      </c>
      <c r="C355" s="120" t="s">
        <v>22240</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24638</v>
      </c>
      <c r="B356" s="86" t="s">
        <v>24996</v>
      </c>
      <c r="C356" s="120" t="s">
        <v>5015</v>
      </c>
      <c r="D356" s="121" t="str">
        <f t="shared" si="23"/>
        <v>Soybean Residue</v>
      </c>
      <c r="E356" s="121" t="str">
        <f t="shared" si="21"/>
        <v>Soybean Residue</v>
      </c>
      <c r="F356" s="121" t="str">
        <f t="shared" si="24"/>
        <v>Soybean Earn Residue</v>
      </c>
      <c r="G356" s="120" t="s">
        <v>24996</v>
      </c>
      <c r="K356" s="120" t="s">
        <v>24997</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24998</v>
      </c>
      <c r="B357" s="86" t="s">
        <v>24999</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24553</v>
      </c>
      <c r="B358" s="86" t="s">
        <v>23350</v>
      </c>
      <c r="C358" s="120" t="s">
        <v>23350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24474</v>
      </c>
      <c r="B359" s="86" t="s">
        <v>25000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24535</v>
      </c>
      <c r="B360" s="86" t="s">
        <v>25001</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25002</v>
      </c>
      <c r="B361" s="86" t="s">
        <v>25003</v>
      </c>
      <c r="C361" s="120" t="s">
        <v>4416</v>
      </c>
      <c r="D361" s="121" t="str">
        <f t="shared" si="23"/>
        <v>Pennisetum purpureum</v>
      </c>
      <c r="E361" s="121" t="str">
        <f t="shared" si="21"/>
        <v>Pennisetum purpureum Dried</v>
      </c>
      <c r="F361" s="121" t="str">
        <f t="shared" si="24"/>
        <v>Pennisetum purpureum Wilted(4d in the field) Chopped Dried(Shade)</v>
      </c>
      <c r="H361" s="120" t="s">
        <v>25004</v>
      </c>
      <c r="I361" s="120" t="s">
        <v>24393</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24483</v>
      </c>
      <c r="B362" s="86" t="s">
        <v>22232</v>
      </c>
      <c r="C362" s="120" t="s">
        <v>22232</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24502</v>
      </c>
      <c r="B363" s="86" t="s">
        <v>22234</v>
      </c>
      <c r="C363" s="120" t="s">
        <v>22234</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25005</v>
      </c>
      <c r="B364" s="86" t="s">
        <v>25006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25007</v>
      </c>
      <c r="B365" s="86" t="s">
        <v>25008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25007</v>
      </c>
      <c r="B366" s="86" t="s">
        <v>25009</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24618</v>
      </c>
      <c r="B367" s="86" t="s">
        <v>23402</v>
      </c>
      <c r="C367" s="120" t="s">
        <v>23402</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24618</v>
      </c>
      <c r="B368" s="86" t="s">
        <v>25010</v>
      </c>
      <c r="C368" s="120" t="s">
        <v>23402</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24452</v>
      </c>
      <c r="B369" s="86" t="s">
        <v>22236</v>
      </c>
      <c r="C369" s="120" t="s">
        <v>22236</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24502</v>
      </c>
      <c r="B370" s="86" t="s">
        <v>22238</v>
      </c>
      <c r="C370" s="120" t="s">
        <v>22238</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24973</v>
      </c>
      <c r="B371" s="86" t="s">
        <v>25011</v>
      </c>
      <c r="C371" s="120" t="s">
        <v>22240</v>
      </c>
      <c r="D371" s="121" t="str">
        <f t="shared" si="23"/>
        <v>Eragrostis curvula</v>
      </c>
      <c r="E371" s="121" t="str">
        <f t="shared" si="25"/>
        <v>Eragrostis curvula Dried</v>
      </c>
      <c r="F371" s="121" t="str">
        <f t="shared" si="24"/>
        <v>Eragrostis curvula Hay</v>
      </c>
      <c r="H371" s="120" t="s">
        <v>19687</v>
      </c>
      <c r="I371" s="120" t="s">
        <v>24393</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25012</v>
      </c>
      <c r="B372" s="86" t="s">
        <v>25013</v>
      </c>
      <c r="C372" s="120" t="s">
        <v>22240</v>
      </c>
      <c r="D372" s="121" t="str">
        <f t="shared" si="23"/>
        <v>Eragrostis curvula</v>
      </c>
      <c r="E372" s="121" t="str">
        <f t="shared" si="25"/>
        <v>Eragrostis curvula Dried</v>
      </c>
      <c r="F372" s="121" t="str">
        <f t="shared" si="24"/>
        <v>Eragrostis curvula Hay Chopped(Hammer Mill)</v>
      </c>
      <c r="H372" s="120" t="s">
        <v>25014</v>
      </c>
      <c r="I372" s="120" t="s">
        <v>24393</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24964</v>
      </c>
      <c r="B373" s="86" t="s">
        <v>22245</v>
      </c>
      <c r="C373" s="120" t="s">
        <v>22245</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24502</v>
      </c>
      <c r="B374" s="86" t="s">
        <v>22247</v>
      </c>
      <c r="C374" s="120" t="s">
        <v>22247</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25015</v>
      </c>
      <c r="B375" s="86" t="s">
        <v>25016</v>
      </c>
      <c r="C375" s="120" t="s">
        <v>21683</v>
      </c>
      <c r="D375" s="121" t="str">
        <f t="shared" si="26"/>
        <v>Arugula Seed</v>
      </c>
      <c r="E375" s="121" t="str">
        <f t="shared" si="25"/>
        <v>Arugula Seed Ground</v>
      </c>
      <c r="F375" s="121" t="str">
        <f t="shared" si="27"/>
        <v>Arugula Seed Meal</v>
      </c>
      <c r="H375" s="120" t="s">
        <v>24471</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25017</v>
      </c>
      <c r="B376" s="86" t="s">
        <v>25018</v>
      </c>
      <c r="C376" s="120" t="s">
        <v>14348</v>
      </c>
      <c r="D376" s="121" t="str">
        <f t="shared" si="26"/>
        <v>Erythrina abyssinica</v>
      </c>
      <c r="E376" s="121" t="str">
        <f t="shared" si="25"/>
        <v>Erythrina abyssinica Wilted</v>
      </c>
      <c r="F376" s="121" t="str">
        <f t="shared" si="27"/>
        <v>Erythrina abyssinica Chopped Wilted</v>
      </c>
      <c r="H376" s="120" t="s">
        <v>25019</v>
      </c>
      <c r="I376" s="120" t="s">
        <v>24455</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25020</v>
      </c>
      <c r="B377" s="86" t="s">
        <v>22644</v>
      </c>
      <c r="C377" s="120" t="s">
        <v>22643</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25020</v>
      </c>
      <c r="B378" s="86" t="s">
        <v>25021</v>
      </c>
      <c r="C378" s="120" t="s">
        <v>22643</v>
      </c>
      <c r="D378" s="121" t="str">
        <f t="shared" si="26"/>
        <v>Erythrina brucei Leaves</v>
      </c>
      <c r="E378" s="121" t="str">
        <f t="shared" si="25"/>
        <v>Erythrina brucei Leaves Dried</v>
      </c>
      <c r="F378" s="121" t="str">
        <f t="shared" si="27"/>
        <v>Erythrina brucei Leaves Dried(Shade)</v>
      </c>
      <c r="H378" s="120" t="s">
        <v>24406</v>
      </c>
      <c r="I378" s="120" t="s">
        <v>24393</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25022</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24832</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25023</v>
      </c>
      <c r="B381" s="86" t="s">
        <v>23184</v>
      </c>
      <c r="C381" s="120" t="s">
        <v>23184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24915</v>
      </c>
      <c r="B382" s="86" t="s">
        <v>25024</v>
      </c>
      <c r="C382" s="120" t="s">
        <v>21088</v>
      </c>
      <c r="D382" s="121" t="str">
        <f t="shared" si="26"/>
        <v>Rice Bran Solvent</v>
      </c>
      <c r="E382" s="121" t="str">
        <f t="shared" si="25"/>
        <v>Rice Bran Solvent</v>
      </c>
      <c r="F382" s="121" t="str">
        <f t="shared" si="27"/>
        <v>Rice Bran Solvent Solvent Extraction</v>
      </c>
      <c r="H382" s="120" t="s">
        <v>25025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24559</v>
      </c>
      <c r="B383" s="86" t="s">
        <v>25026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24559</v>
      </c>
      <c r="B384" s="86" t="s">
        <v>25027</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24459</v>
      </c>
      <c r="B385" s="86" t="s">
        <v>25028</v>
      </c>
      <c r="C385" s="120" t="s">
        <v>23186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24703</v>
      </c>
      <c r="B386" s="86" t="s">
        <v>25029</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25030</v>
      </c>
      <c r="B387" s="86" t="s">
        <v>25031</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25030</v>
      </c>
      <c r="B388" s="86" t="s">
        <v>25032</v>
      </c>
      <c r="C388" s="120" t="s">
        <v>4168</v>
      </c>
      <c r="D388" s="121" t="str">
        <f t="shared" si="26"/>
        <v>Faidherbia albida Pods</v>
      </c>
      <c r="E388" s="121" t="str">
        <f t="shared" si="25"/>
        <v>Faidherbia albida Pods Dried Ground Soaked</v>
      </c>
      <c r="F388" s="121" t="str">
        <f t="shared" si="27"/>
        <v>Faidherbia albida Pods Dried Ground Soaked</v>
      </c>
      <c r="H388" s="120" t="s">
        <v>25033</v>
      </c>
      <c r="I388" s="120" t="s">
        <v>25033</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24774</v>
      </c>
      <c r="B389" s="86" t="s">
        <v>25034</v>
      </c>
      <c r="C389" s="120" t="s">
        <v>20826</v>
      </c>
      <c r="D389" s="121" t="str">
        <f t="shared" si="26"/>
        <v>Feather</v>
      </c>
      <c r="E389" s="121" t="str">
        <f t="shared" si="25"/>
        <v>Feather Boiled Dried Ground</v>
      </c>
      <c r="F389" s="121" t="str">
        <f t="shared" si="27"/>
        <v>Feather Boiled Dried Ground</v>
      </c>
      <c r="H389" s="120" t="s">
        <v>24659</v>
      </c>
      <c r="I389" s="120" t="s">
        <v>24659</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25035</v>
      </c>
      <c r="B390" s="86" t="s">
        <v>25036</v>
      </c>
      <c r="C390" s="120" t="s">
        <v>23462</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25037</v>
      </c>
      <c r="B391" s="86" t="s">
        <v>25038</v>
      </c>
      <c r="C391" s="120" t="s">
        <v>5224</v>
      </c>
      <c r="D391" s="121" t="str">
        <f t="shared" si="26"/>
        <v>Sesame</v>
      </c>
      <c r="E391" s="121" t="str">
        <f t="shared" si="25"/>
        <v>Sesame Fermented</v>
      </c>
      <c r="F391" s="121" t="str">
        <f t="shared" si="27"/>
        <v>Sesame Fermented</v>
      </c>
      <c r="H391" s="120" t="s">
        <v>24515</v>
      </c>
      <c r="I391" s="120" t="s">
        <v>24515</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25039</v>
      </c>
      <c r="B392" s="86" t="s">
        <v>25040</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25041</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24452</v>
      </c>
      <c r="B394" s="86" t="s">
        <v>25042</v>
      </c>
      <c r="C394" s="120" t="s">
        <v>22663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25043</v>
      </c>
      <c r="B395" s="86" t="s">
        <v>25044</v>
      </c>
      <c r="C395" s="120" t="s">
        <v>14383</v>
      </c>
      <c r="D395" s="121" t="str">
        <f t="shared" si="26"/>
        <v>Ficus sur Fruits</v>
      </c>
      <c r="E395" s="121" t="str">
        <f t="shared" si="25"/>
        <v>Ficus sur Fruits Dried Ground</v>
      </c>
      <c r="F395" s="121" t="str">
        <f t="shared" si="27"/>
        <v>Ficus sur Fruits Dried(Sun) Ground</v>
      </c>
      <c r="H395" s="120" t="s">
        <v>25045</v>
      </c>
      <c r="I395" s="120" t="s">
        <v>24402</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25046</v>
      </c>
      <c r="B396" s="86" t="s">
        <v>25047</v>
      </c>
      <c r="C396" s="120" t="s">
        <v>14074</v>
      </c>
      <c r="D396" s="121" t="str">
        <f t="shared" si="26"/>
        <v>Ficus thonningii Leaves</v>
      </c>
      <c r="E396" s="121" t="str">
        <f t="shared" si="25"/>
        <v>Ficus thonningii Leaves Ground</v>
      </c>
      <c r="F396" s="121" t="str">
        <f t="shared" si="27"/>
        <v>Ficus thonningii Leaves Meal</v>
      </c>
      <c r="H396" s="120" t="s">
        <v>24471</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25048</v>
      </c>
      <c r="B397" s="86" t="s">
        <v>25049</v>
      </c>
      <c r="C397" s="120" t="s">
        <v>23300</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25050</v>
      </c>
      <c r="B398" s="86" t="s">
        <v>25051</v>
      </c>
      <c r="C398" s="120" t="s">
        <v>20932</v>
      </c>
      <c r="D398" s="121" t="str">
        <f t="shared" si="26"/>
        <v>Unspecified Bran</v>
      </c>
      <c r="E398" s="121" t="str">
        <f t="shared" si="25"/>
        <v>Unspecified Bran Ground</v>
      </c>
      <c r="F398" s="121" t="str">
        <f t="shared" si="27"/>
        <v>Unspecified Bran Fine Ground</v>
      </c>
      <c r="H398" s="120" t="s">
        <v>25052</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24787</v>
      </c>
      <c r="B399" s="86" t="s">
        <v>25053</v>
      </c>
      <c r="C399" s="120" t="s">
        <v>23352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24501</v>
      </c>
      <c r="B400" s="86" t="s">
        <v>25054</v>
      </c>
      <c r="C400" s="120" t="s">
        <v>5356</v>
      </c>
      <c r="D400" s="121" t="str">
        <f t="shared" si="26"/>
        <v>Fish</v>
      </c>
      <c r="E400" s="121" t="str">
        <f t="shared" si="25"/>
        <v>Fish Ground</v>
      </c>
      <c r="F400" s="121" t="str">
        <f t="shared" si="27"/>
        <v>Fish Meal</v>
      </c>
      <c r="H400" s="120" t="s">
        <v>24471</v>
      </c>
      <c r="I400" s="120" t="s">
        <v>6292</v>
      </c>
      <c r="L400" s="88" t="s">
        <v>28</v>
      </c>
      <c r="M400" s="88" t="s">
        <v>28</v>
      </c>
      <c r="O400" t="s">
        <v>2766</v>
      </c>
      <c r="P400" t="s">
        <v>2732</v>
      </c>
      <c r="Q400" t="s">
        <v>24581</v>
      </c>
      <c r="R400" t="s">
        <v>24582</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25055</v>
      </c>
      <c r="B401" s="86" t="s">
        <v>25056</v>
      </c>
      <c r="C401" s="120" t="s">
        <v>5356</v>
      </c>
      <c r="D401" s="121" t="str">
        <f t="shared" si="26"/>
        <v>Fish</v>
      </c>
      <c r="E401" s="121" t="str">
        <f t="shared" si="25"/>
        <v>Fish Boiled Dried Ground</v>
      </c>
      <c r="F401" s="121" t="str">
        <f t="shared" si="27"/>
        <v>Fish Boiled Broken Dried Ground</v>
      </c>
      <c r="H401" s="120" t="s">
        <v>25057</v>
      </c>
      <c r="I401" s="120" t="s">
        <v>24659</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24610</v>
      </c>
      <c r="B402" s="86" t="s">
        <v>25058</v>
      </c>
      <c r="C402" s="120" t="s">
        <v>5356</v>
      </c>
      <c r="D402" s="121" t="str">
        <f t="shared" si="26"/>
        <v>Fish</v>
      </c>
      <c r="E402" s="121" t="str">
        <f t="shared" si="25"/>
        <v>Fish Dried Ground Heated</v>
      </c>
      <c r="F402" s="121" t="str">
        <f t="shared" si="27"/>
        <v>Fish Meal Cooked Dried (Sun) Ground</v>
      </c>
      <c r="H402" s="120" t="s">
        <v>24612</v>
      </c>
      <c r="I402" s="120" t="s">
        <v>24613</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25059</v>
      </c>
      <c r="B403" s="86" t="s">
        <v>25060</v>
      </c>
      <c r="C403" s="120" t="s">
        <v>5356</v>
      </c>
      <c r="D403" s="121" t="str">
        <f t="shared" si="26"/>
        <v>Fish</v>
      </c>
      <c r="E403" s="121" t="str">
        <f t="shared" si="25"/>
        <v>Fish Ground</v>
      </c>
      <c r="F403" s="121" t="str">
        <f t="shared" si="27"/>
        <v>Fish Meal Ground Sieved</v>
      </c>
      <c r="H403" s="120" t="s">
        <v>25061</v>
      </c>
      <c r="I403" s="120" t="s">
        <v>6292</v>
      </c>
      <c r="J403" s="120" t="s">
        <v>25062</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24640</v>
      </c>
      <c r="B404" s="86" t="s">
        <v>25063</v>
      </c>
      <c r="C404" s="120" t="s">
        <v>5356</v>
      </c>
      <c r="D404" s="121" t="str">
        <f t="shared" si="26"/>
        <v>Fish</v>
      </c>
      <c r="E404" s="121" t="str">
        <f t="shared" si="25"/>
        <v>Fish Ground</v>
      </c>
      <c r="F404" s="121" t="str">
        <f t="shared" si="27"/>
        <v>Fish Meal Pelleted</v>
      </c>
      <c r="H404" s="120" t="s">
        <v>25064</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25065</v>
      </c>
      <c r="B405" s="86" t="s">
        <v>25066</v>
      </c>
      <c r="C405" s="120" t="s">
        <v>5356</v>
      </c>
      <c r="D405" s="121" t="str">
        <f t="shared" si="26"/>
        <v>Fish Oil</v>
      </c>
      <c r="E405" s="121" t="str">
        <f t="shared" si="25"/>
        <v>Fish Oil</v>
      </c>
      <c r="F405" s="121" t="str">
        <f t="shared" si="27"/>
        <v>Fish Oil</v>
      </c>
      <c r="K405" s="120" t="s">
        <v>3619</v>
      </c>
      <c r="L405" s="88" t="s">
        <v>28</v>
      </c>
      <c r="O405" t="s">
        <v>2766</v>
      </c>
      <c r="P405" t="s">
        <v>2732</v>
      </c>
      <c r="Q405" t="s">
        <v>24581</v>
      </c>
      <c r="R405" t="s">
        <v>24582</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24645</v>
      </c>
      <c r="B406" s="86" t="s">
        <v>25067</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24851</v>
      </c>
      <c r="I406" s="120" t="s">
        <v>24851</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24610</v>
      </c>
      <c r="B407" s="86" t="s">
        <v>25068</v>
      </c>
      <c r="C407" s="120" t="s">
        <v>5356</v>
      </c>
      <c r="D407" s="121" t="str">
        <f t="shared" si="28"/>
        <v>Fish Oil</v>
      </c>
      <c r="E407" s="121" t="str">
        <f t="shared" si="25"/>
        <v>Fish Oil Dried Ground Heated</v>
      </c>
      <c r="F407" s="121" t="str">
        <f t="shared" si="29"/>
        <v>Fish Oil Dried Ground Heated</v>
      </c>
      <c r="H407" s="120" t="s">
        <v>24613</v>
      </c>
      <c r="I407" s="120" t="s">
        <v>24613</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25069</v>
      </c>
      <c r="B408" s="86" t="s">
        <v>25070</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24730</v>
      </c>
      <c r="B409" s="86" t="s">
        <v>25071</v>
      </c>
      <c r="C409" s="120" t="s">
        <v>23354</v>
      </c>
      <c r="D409" s="121" t="str">
        <f t="shared" si="28"/>
        <v>Fish Mix</v>
      </c>
      <c r="E409" s="121" t="str">
        <f t="shared" si="25"/>
        <v>Fish Mix</v>
      </c>
      <c r="F409" s="121" t="str">
        <f t="shared" si="29"/>
        <v>Fish Mix</v>
      </c>
      <c r="L409" s="88" t="s">
        <v>28</v>
      </c>
      <c r="O409" t="s">
        <v>2766</v>
      </c>
      <c r="P409" t="s">
        <v>2732</v>
      </c>
      <c r="Q409" t="s">
        <v>24581</v>
      </c>
      <c r="R409" t="s">
        <v>24582</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24709</v>
      </c>
      <c r="B410" s="86" t="s">
        <v>25072</v>
      </c>
      <c r="C410" s="120" t="s">
        <v>20833</v>
      </c>
      <c r="D410" s="121" t="str">
        <f t="shared" si="28"/>
        <v>Fish Processing Waste</v>
      </c>
      <c r="E410" s="121" t="str">
        <f t="shared" si="25"/>
        <v>Fish Processing Waste</v>
      </c>
      <c r="F410" s="121" t="str">
        <f t="shared" si="29"/>
        <v>Fish Processing Waste</v>
      </c>
      <c r="L410" s="88" t="s">
        <v>28</v>
      </c>
      <c r="O410" t="s">
        <v>2766</v>
      </c>
      <c r="P410" t="s">
        <v>2732</v>
      </c>
      <c r="Q410" t="s">
        <v>24581</v>
      </c>
      <c r="R410" t="s">
        <v>24582</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25073</v>
      </c>
      <c r="B411" s="86" t="s">
        <v>20639</v>
      </c>
      <c r="C411" s="120" t="s">
        <v>5356</v>
      </c>
      <c r="D411" s="121" t="str">
        <f t="shared" si="28"/>
        <v>Fish</v>
      </c>
      <c r="E411" s="121" t="str">
        <f t="shared" si="25"/>
        <v>Fish Ensiled</v>
      </c>
      <c r="F411" s="121" t="str">
        <f t="shared" si="29"/>
        <v>Fish Ensiled</v>
      </c>
      <c r="H411" s="120" t="s">
        <v>24491</v>
      </c>
      <c r="I411" s="120" t="s">
        <v>24491</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24682</v>
      </c>
      <c r="B412" s="86" t="s">
        <v>21464</v>
      </c>
      <c r="C412" s="120" t="s">
        <v>21463</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25074</v>
      </c>
      <c r="B413" s="86" t="s">
        <v>25075</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25076</v>
      </c>
      <c r="B414" s="86" t="s">
        <v>22040</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25076</v>
      </c>
      <c r="B415" s="86" t="s">
        <v>25077</v>
      </c>
      <c r="C415" s="120" t="s">
        <v>5709</v>
      </c>
      <c r="D415" s="121" t="str">
        <f t="shared" si="28"/>
        <v>Fluted Pumpkin Leaves</v>
      </c>
      <c r="E415" s="121" t="str">
        <f t="shared" si="25"/>
        <v>Fluted Pumpkin Leaves Dried Ground</v>
      </c>
      <c r="F415" s="121" t="str">
        <f t="shared" si="29"/>
        <v>Fluted Pumpkin Leaves Dried Ground</v>
      </c>
      <c r="H415" s="120" t="s">
        <v>24402</v>
      </c>
      <c r="I415" s="120" t="s">
        <v>24402</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25078</v>
      </c>
      <c r="B416" s="86" t="s">
        <v>25079</v>
      </c>
      <c r="C416" s="120" t="s">
        <v>21075</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24483</v>
      </c>
      <c r="B417" s="86" t="s">
        <v>25080</v>
      </c>
      <c r="C417" s="120" t="s">
        <v>23188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25081</v>
      </c>
      <c r="B418" s="86" t="s">
        <v>23263</v>
      </c>
      <c r="C418" s="120" t="s">
        <v>23263</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24411</v>
      </c>
      <c r="B419" s="86" t="s">
        <v>25082</v>
      </c>
      <c r="C419" s="120" t="s">
        <v>22840</v>
      </c>
      <c r="D419" s="121" t="str">
        <f t="shared" si="28"/>
        <v>Opuntia ficus indica Cladode</v>
      </c>
      <c r="E419" s="121" t="str">
        <f t="shared" si="25"/>
        <v>Opuntia ficus indica Cladode</v>
      </c>
      <c r="F419" s="121" t="str">
        <f t="shared" si="29"/>
        <v>Opuntia ficus indica Cladode</v>
      </c>
      <c r="K419" s="120" t="s">
        <v>24673</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24411</v>
      </c>
      <c r="B420" s="86" t="s">
        <v>25083</v>
      </c>
      <c r="C420" s="120" t="s">
        <v>22840</v>
      </c>
      <c r="D420" s="121" t="str">
        <f t="shared" si="28"/>
        <v>Opuntia ficus indica Cladode</v>
      </c>
      <c r="E420" s="121" t="str">
        <f t="shared" si="25"/>
        <v>Opuntia ficus indica Cladode Dried</v>
      </c>
      <c r="F420" s="121" t="str">
        <f t="shared" si="29"/>
        <v>Opuntia ficus indica Cladode Chopped Dried(Shade)</v>
      </c>
      <c r="H420" s="120" t="s">
        <v>25084</v>
      </c>
      <c r="I420" s="120" t="s">
        <v>24393</v>
      </c>
      <c r="J420" s="120" t="s">
        <v>6435</v>
      </c>
      <c r="K420" s="120" t="s">
        <v>24673</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25085</v>
      </c>
      <c r="B421" s="86" t="s">
        <v>25086</v>
      </c>
      <c r="C421" s="120" t="s">
        <v>23002</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25087</v>
      </c>
      <c r="B422" s="86" t="s">
        <v>25088</v>
      </c>
      <c r="C422" s="120" t="s">
        <v>3535</v>
      </c>
      <c r="D422" s="121" t="str">
        <f t="shared" si="28"/>
        <v>Milk</v>
      </c>
      <c r="E422" s="121" t="str">
        <f t="shared" si="25"/>
        <v>Milk</v>
      </c>
      <c r="F422" s="121" t="str">
        <f t="shared" si="29"/>
        <v>Milk Fresh</v>
      </c>
      <c r="G422" s="120" t="s">
        <v>23627</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25085</v>
      </c>
      <c r="B423" s="86" t="s">
        <v>25089</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25065</v>
      </c>
      <c r="B424" s="86" t="s">
        <v>25090</v>
      </c>
      <c r="C424" s="120" t="s">
        <v>22112</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24866</v>
      </c>
      <c r="B425" s="86" t="s">
        <v>25091</v>
      </c>
      <c r="C425" s="120" t="s">
        <v>25092</v>
      </c>
      <c r="D425" s="121" t="str">
        <f t="shared" si="28"/>
        <v>Shrimp</v>
      </c>
      <c r="E425" s="121" t="str">
        <f t="shared" si="25"/>
        <v>Shrimp Ground</v>
      </c>
      <c r="F425" s="121" t="str">
        <f t="shared" si="29"/>
        <v>Shrimp Ground</v>
      </c>
      <c r="H425" s="120" t="s">
        <v>6292</v>
      </c>
      <c r="I425" s="120" t="s">
        <v>6292</v>
      </c>
      <c r="L425" s="88" t="s">
        <v>28</v>
      </c>
      <c r="O425" t="s">
        <v>2766</v>
      </c>
      <c r="P425" t="s">
        <v>2732</v>
      </c>
      <c r="Q425" t="s">
        <v>24581</v>
      </c>
      <c r="R425" t="s">
        <v>24582</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25085</v>
      </c>
      <c r="B426" s="86" t="s">
        <v>25093</v>
      </c>
      <c r="C426" s="120" t="s">
        <v>23205</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25046</v>
      </c>
      <c r="B427" s="86" t="s">
        <v>25094</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25095</v>
      </c>
      <c r="B428" s="86" t="s">
        <v>25096</v>
      </c>
      <c r="C428" s="120" t="s">
        <v>14074</v>
      </c>
      <c r="D428" s="121" t="str">
        <f t="shared" si="28"/>
        <v>Ficus thonningii Leaves</v>
      </c>
      <c r="E428" s="121" t="str">
        <f t="shared" si="25"/>
        <v>Ficus thonningii Leaves Dried</v>
      </c>
      <c r="F428" s="121" t="str">
        <f t="shared" si="29"/>
        <v>Ficus thonningii Leaves Dried(Shade)</v>
      </c>
      <c r="H428" s="120" t="s">
        <v>24406</v>
      </c>
      <c r="I428" s="120" t="s">
        <v>24393</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24537</v>
      </c>
      <c r="B429" s="86" t="s">
        <v>25097</v>
      </c>
      <c r="C429" s="120" t="s">
        <v>5015</v>
      </c>
      <c r="D429" s="121" t="str">
        <f t="shared" si="28"/>
        <v>Soybean</v>
      </c>
      <c r="E429" s="121" t="str">
        <f t="shared" si="25"/>
        <v>Soybean</v>
      </c>
      <c r="F429" s="121" t="str">
        <f t="shared" si="29"/>
        <v>Soybean Full Fat</v>
      </c>
      <c r="H429" s="120" t="s">
        <v>24852</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25098</v>
      </c>
      <c r="B430" s="86" t="s">
        <v>25099</v>
      </c>
      <c r="C430" s="120" t="s">
        <v>5015</v>
      </c>
      <c r="D430" s="121" t="str">
        <f t="shared" si="28"/>
        <v>Soybean</v>
      </c>
      <c r="E430" s="121" t="str">
        <f t="shared" si="25"/>
        <v>Soybean</v>
      </c>
      <c r="F430" s="121" t="str">
        <f t="shared" si="29"/>
        <v>Soybean Full Fat Ground</v>
      </c>
      <c r="H430" s="120" t="s">
        <v>25100</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24610</v>
      </c>
      <c r="B431" s="86" t="s">
        <v>25101</v>
      </c>
      <c r="C431" s="120" t="s">
        <v>5015</v>
      </c>
      <c r="D431" s="121" t="str">
        <f t="shared" si="28"/>
        <v>Soybean Full Fat Cake</v>
      </c>
      <c r="E431" s="121" t="str">
        <f t="shared" si="25"/>
        <v>Soybean Full Fat Cake</v>
      </c>
      <c r="F431" s="121" t="str">
        <f t="shared" si="29"/>
        <v>Soybean Full Fat Cake</v>
      </c>
      <c r="K431" s="120" t="s">
        <v>25102</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25103</v>
      </c>
      <c r="B432" s="86" t="s">
        <v>25104</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24706</v>
      </c>
      <c r="B433" s="86" t="s">
        <v>23245</v>
      </c>
      <c r="C433" s="120" t="s">
        <v>23245</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25105</v>
      </c>
      <c r="B434" s="86" t="s">
        <v>25106</v>
      </c>
      <c r="C434" s="120" t="s">
        <v>20782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25105</v>
      </c>
      <c r="B435" s="86" t="s">
        <v>25107</v>
      </c>
      <c r="C435" s="120" t="s">
        <v>20782</v>
      </c>
      <c r="D435" s="121" t="str">
        <f t="shared" si="28"/>
        <v>Giant Snail</v>
      </c>
      <c r="E435" s="121" t="str">
        <f t="shared" si="30"/>
        <v>Giant Snail Boiled Dried Ground</v>
      </c>
      <c r="F435" s="121" t="str">
        <f t="shared" si="29"/>
        <v>Giant Snail Boiled Dried Ground</v>
      </c>
      <c r="H435" s="120" t="s">
        <v>24659</v>
      </c>
      <c r="I435" s="120" t="s">
        <v>24659</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25002</v>
      </c>
      <c r="B436" s="86" t="s">
        <v>25108</v>
      </c>
      <c r="C436" s="120" t="s">
        <v>22680</v>
      </c>
      <c r="D436" s="121" t="str">
        <f t="shared" si="28"/>
        <v>Gliciridia sepium Leaves</v>
      </c>
      <c r="E436" s="121" t="str">
        <f t="shared" si="30"/>
        <v>Gliciridia sepium Leaves Dried</v>
      </c>
      <c r="F436" s="121" t="str">
        <f t="shared" si="29"/>
        <v>Gliciridia sepium Leaves Wilted(1 day in the field) Dried (shade)</v>
      </c>
      <c r="H436" s="120" t="s">
        <v>25109</v>
      </c>
      <c r="I436" s="120" t="s">
        <v>24393</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25110</v>
      </c>
      <c r="B438" s="86" t="s">
        <v>25111</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25112</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25110</v>
      </c>
      <c r="B439" s="86" t="s">
        <v>25113</v>
      </c>
      <c r="C439" s="120" t="s">
        <v>22680</v>
      </c>
      <c r="D439" s="121" t="str">
        <f t="shared" si="31"/>
        <v>Gliciridia sepium Leaves</v>
      </c>
      <c r="E439" s="121" t="str">
        <f t="shared" si="30"/>
        <v>Gliciridia sepium Leaves Dried Ground</v>
      </c>
      <c r="F439" s="121" t="str">
        <f t="shared" si="32"/>
        <v>Gliciridia sepium Leaves Dried Ground</v>
      </c>
      <c r="H439" s="120" t="s">
        <v>24402</v>
      </c>
      <c r="I439" s="120" t="s">
        <v>24402</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25114</v>
      </c>
      <c r="B440" s="86" t="s">
        <v>25115</v>
      </c>
      <c r="C440" s="120" t="s">
        <v>22680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24463</v>
      </c>
      <c r="B441" s="86" t="s">
        <v>25116</v>
      </c>
      <c r="C441" s="120" t="s">
        <v>22680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25117</v>
      </c>
      <c r="B442" s="86" t="s">
        <v>25118</v>
      </c>
      <c r="C442" s="120" t="s">
        <v>22680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25119</v>
      </c>
      <c r="B443" s="86" t="s">
        <v>25120</v>
      </c>
      <c r="C443" s="120" t="s">
        <v>22680</v>
      </c>
      <c r="D443" s="121" t="str">
        <f t="shared" si="31"/>
        <v>Gliciridia sepium</v>
      </c>
      <c r="E443" s="121" t="str">
        <f t="shared" si="30"/>
        <v>Gliciridia sepium Wilted</v>
      </c>
      <c r="F443" s="121" t="str">
        <f t="shared" si="32"/>
        <v>Gliciridia sepium Wilted</v>
      </c>
      <c r="H443" s="120" t="s">
        <v>24455</v>
      </c>
      <c r="I443" s="120" t="s">
        <v>24455</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25121</v>
      </c>
      <c r="B444" s="86" t="s">
        <v>25122</v>
      </c>
      <c r="C444" s="120" t="s">
        <v>3825</v>
      </c>
      <c r="D444" s="121" t="str">
        <f t="shared" si="31"/>
        <v>Maize Gluten</v>
      </c>
      <c r="E444" s="121" t="str">
        <f t="shared" si="30"/>
        <v>Maize Gluten</v>
      </c>
      <c r="F444" s="121" t="str">
        <f t="shared" si="32"/>
        <v>Maize 60 Gluten</v>
      </c>
      <c r="G444" s="120">
        <v>60</v>
      </c>
      <c r="K444" s="120" t="s">
        <v>24860</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24616</v>
      </c>
      <c r="B445" s="86" t="s">
        <v>25123</v>
      </c>
      <c r="C445" s="120" t="s">
        <v>14403</v>
      </c>
      <c r="D445" s="121" t="str">
        <f t="shared" si="31"/>
        <v>Gmelina arborea Leaves</v>
      </c>
      <c r="E445" s="121" t="str">
        <f t="shared" si="30"/>
        <v>Gmelina arborea Leaves Ground</v>
      </c>
      <c r="F445" s="121" t="str">
        <f t="shared" si="32"/>
        <v>Gmelina arborea Leaves Meal</v>
      </c>
      <c r="H445" s="120" t="s">
        <v>24471</v>
      </c>
      <c r="I445" s="120" t="s">
        <v>6292</v>
      </c>
      <c r="K445" s="120" t="s">
        <v>5894</v>
      </c>
      <c r="M445" s="88" t="s">
        <v>28</v>
      </c>
      <c r="O445" t="s">
        <v>2754</v>
      </c>
      <c r="P445" t="s">
        <v>2720</v>
      </c>
      <c r="Q445" t="s">
        <v>24676</v>
      </c>
      <c r="R445" t="s">
        <v>24677</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25124</v>
      </c>
      <c r="B446" s="86" t="s">
        <v>25125</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25124</v>
      </c>
      <c r="B447" s="86" t="s">
        <v>25126</v>
      </c>
      <c r="C447" s="120" t="s">
        <v>13912</v>
      </c>
      <c r="D447" s="121" t="str">
        <f t="shared" si="31"/>
        <v>Sesbania goetzei</v>
      </c>
      <c r="E447" s="121" t="str">
        <f t="shared" si="30"/>
        <v>Sesbania goetzei Dried</v>
      </c>
      <c r="F447" s="121" t="str">
        <f t="shared" si="32"/>
        <v>Sesbania goetzei Dried(Air)</v>
      </c>
      <c r="H447" s="120" t="s">
        <v>24418</v>
      </c>
      <c r="I447" s="120" t="s">
        <v>24393</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25127</v>
      </c>
      <c r="B448" s="86" t="s">
        <v>22254</v>
      </c>
      <c r="C448" s="120" t="s">
        <v>18746</v>
      </c>
      <c r="D448" s="121" t="str">
        <f t="shared" si="31"/>
        <v>Grass</v>
      </c>
      <c r="E448" s="121" t="str">
        <f t="shared" si="30"/>
        <v>Grass Dried</v>
      </c>
      <c r="F448" s="121" t="str">
        <f t="shared" si="32"/>
        <v>Grass Dried</v>
      </c>
      <c r="H448" s="120" t="s">
        <v>24393</v>
      </c>
      <c r="I448" s="120" t="s">
        <v>24393</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25128</v>
      </c>
      <c r="B449" s="86" t="s">
        <v>25129</v>
      </c>
      <c r="C449" s="120" t="s">
        <v>25130</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22253</v>
      </c>
    </row>
    <row r="450" spans="1:22" ht="14.5" x14ac:dyDescent="0.35">
      <c r="A450" t="s">
        <v>25128</v>
      </c>
      <c r="B450" s="86" t="s">
        <v>25131</v>
      </c>
      <c r="C450" s="120" t="s">
        <v>25130</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22253</v>
      </c>
    </row>
    <row r="451" spans="1:22" ht="14.5" x14ac:dyDescent="0.35">
      <c r="A451" t="s">
        <v>25132</v>
      </c>
      <c r="B451" s="86" t="s">
        <v>25133</v>
      </c>
      <c r="C451" s="120" t="s">
        <v>22434</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24393</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25134</v>
      </c>
      <c r="B452" s="86" t="s">
        <v>25135</v>
      </c>
      <c r="C452" s="120" t="s">
        <v>18746</v>
      </c>
      <c r="D452" s="121" t="str">
        <f t="shared" si="35"/>
        <v>Grass</v>
      </c>
      <c r="E452" s="121" t="str">
        <f t="shared" si="36"/>
        <v>Grass Dried</v>
      </c>
      <c r="F452" s="121" t="str">
        <f t="shared" si="37"/>
        <v>Grass Dried Chopped</v>
      </c>
      <c r="H452" s="120" t="s">
        <v>24992</v>
      </c>
      <c r="I452" s="120" t="s">
        <v>24393</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24481</v>
      </c>
      <c r="B453" s="86" t="s">
        <v>25136</v>
      </c>
      <c r="C453" s="120" t="s">
        <v>18746</v>
      </c>
      <c r="D453" s="121" t="str">
        <f t="shared" si="35"/>
        <v>Grass</v>
      </c>
      <c r="E453" s="121" t="str">
        <f t="shared" si="36"/>
        <v>Grass Dried Ensiled</v>
      </c>
      <c r="F453" s="121" t="str">
        <f t="shared" si="37"/>
        <v>Grass Dried Ensiled</v>
      </c>
      <c r="H453" s="120" t="s">
        <v>24410</v>
      </c>
      <c r="I453" s="120" t="s">
        <v>24410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25137</v>
      </c>
      <c r="B454" s="86" t="s">
        <v>22261</v>
      </c>
      <c r="C454" s="120" t="s">
        <v>18746</v>
      </c>
      <c r="D454" s="121" t="str">
        <f t="shared" si="35"/>
        <v>Grass</v>
      </c>
      <c r="E454" s="121" t="str">
        <f t="shared" si="36"/>
        <v>Grass Dried</v>
      </c>
      <c r="F454" s="121" t="str">
        <f t="shared" si="37"/>
        <v>Grass Local Dried</v>
      </c>
      <c r="G454" s="120" t="s">
        <v>6769</v>
      </c>
      <c r="H454" s="120" t="s">
        <v>24393</v>
      </c>
      <c r="I454" s="120" t="s">
        <v>24393</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25138</v>
      </c>
      <c r="B455" s="86" t="s">
        <v>25139</v>
      </c>
      <c r="C455" s="120" t="s">
        <v>20741</v>
      </c>
      <c r="D455" s="121" t="str">
        <f t="shared" si="35"/>
        <v>Grasshopper</v>
      </c>
      <c r="E455" s="121" t="str">
        <f t="shared" si="36"/>
        <v>Grasshopper Ground</v>
      </c>
      <c r="F455" s="121" t="str">
        <f t="shared" si="37"/>
        <v>Grasshopper Meal</v>
      </c>
      <c r="H455" s="120" t="s">
        <v>24471</v>
      </c>
      <c r="I455" s="120" t="s">
        <v>6292</v>
      </c>
      <c r="L455" s="88" t="s">
        <v>28</v>
      </c>
      <c r="O455" t="s">
        <v>2766</v>
      </c>
      <c r="P455" t="s">
        <v>2732</v>
      </c>
      <c r="Q455" t="s">
        <v>24581</v>
      </c>
      <c r="R455" t="s">
        <v>24582</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24592</v>
      </c>
      <c r="B456" s="86" t="s">
        <v>25140</v>
      </c>
      <c r="C456" s="120" t="s">
        <v>4111</v>
      </c>
      <c r="D456" s="121" t="str">
        <f t="shared" si="35"/>
        <v>Acacia saligna Leaves and Soft Twig</v>
      </c>
      <c r="E456" s="121" t="str">
        <f t="shared" si="36"/>
        <v>Acacia saligna Leaves and Soft Twig</v>
      </c>
      <c r="F456" s="121" t="str">
        <f t="shared" si="37"/>
        <v>Acacia saligna Leaves and Soft Twig</v>
      </c>
      <c r="K456" s="120" t="s">
        <v>25112</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24527</v>
      </c>
      <c r="B457" s="86" t="s">
        <v>25141</v>
      </c>
      <c r="C457" s="120" t="s">
        <v>4914</v>
      </c>
      <c r="D457" s="121" t="str">
        <f t="shared" si="35"/>
        <v>Common Bean Haulm</v>
      </c>
      <c r="E457" s="121" t="str">
        <f t="shared" si="36"/>
        <v>Common Bean Haulm</v>
      </c>
      <c r="F457" s="121" t="str">
        <f t="shared" si="37"/>
        <v>Common Bean Var Amy and Tanya Haulm</v>
      </c>
      <c r="G457" s="120" t="s">
        <v>25142</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24527</v>
      </c>
      <c r="B458" s="86" t="s">
        <v>25143</v>
      </c>
      <c r="C458" s="120" t="s">
        <v>4914</v>
      </c>
      <c r="D458" s="121" t="str">
        <f t="shared" si="35"/>
        <v>Common Bean Haulm</v>
      </c>
      <c r="E458" s="121" t="str">
        <f t="shared" si="36"/>
        <v>Common Bean Haulm Dried</v>
      </c>
      <c r="F458" s="121" t="str">
        <f t="shared" si="37"/>
        <v>Common Bean Haulm Dried</v>
      </c>
      <c r="H458" s="120" t="s">
        <v>24393</v>
      </c>
      <c r="I458" s="120" t="s">
        <v>24393</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25144</v>
      </c>
      <c r="B459" s="86" t="s">
        <v>25145</v>
      </c>
      <c r="C459" s="120" t="s">
        <v>23131</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24461</v>
      </c>
      <c r="B460" s="86" t="s">
        <v>25146</v>
      </c>
      <c r="C460" s="120" t="s">
        <v>22710</v>
      </c>
      <c r="D460" s="121" t="str">
        <f t="shared" si="35"/>
        <v>Grewia similis</v>
      </c>
      <c r="E460" s="121" t="str">
        <f t="shared" si="36"/>
        <v>Grewia similis Dried</v>
      </c>
      <c r="F460" s="121" t="str">
        <f t="shared" si="37"/>
        <v>Grewia similis Dried</v>
      </c>
      <c r="H460" s="120" t="s">
        <v>24393</v>
      </c>
      <c r="I460" s="120" t="s">
        <v>24393</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24452</v>
      </c>
      <c r="B461" s="86" t="s">
        <v>22708</v>
      </c>
      <c r="C461" s="120" t="s">
        <v>22708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24853</v>
      </c>
      <c r="B462" s="86" t="s">
        <v>22252</v>
      </c>
      <c r="C462" s="120" t="s">
        <v>22424</v>
      </c>
      <c r="D462" s="121" t="str">
        <f t="shared" si="35"/>
        <v>Unspecified Grass</v>
      </c>
      <c r="E462" s="121" t="str">
        <f t="shared" si="36"/>
        <v>Unspecified Grass Dried Ground</v>
      </c>
      <c r="F462" s="121" t="str">
        <f t="shared" si="37"/>
        <v>Unspecified Grass Ground</v>
      </c>
      <c r="H462" s="120" t="s">
        <v>6292</v>
      </c>
      <c r="I462" s="120" t="s">
        <v>24402</v>
      </c>
      <c r="M462" s="88" t="s">
        <v>28</v>
      </c>
      <c r="O462" t="s">
        <v>2748</v>
      </c>
      <c r="P462" t="s">
        <v>2714</v>
      </c>
      <c r="Q462" t="s">
        <v>24472</v>
      </c>
      <c r="R462" t="s">
        <v>24473</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25147</v>
      </c>
      <c r="B463" s="86" t="s">
        <v>25148</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24933</v>
      </c>
      <c r="B464" s="86" t="s">
        <v>25149</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24610</v>
      </c>
      <c r="B465" s="86" t="s">
        <v>25150</v>
      </c>
      <c r="C465" s="120" t="s">
        <v>4946</v>
      </c>
      <c r="D465" s="121" t="str">
        <f t="shared" si="35"/>
        <v>Groundnut Cake</v>
      </c>
      <c r="E465" s="121" t="str">
        <f t="shared" si="36"/>
        <v>Groundnut Cake</v>
      </c>
      <c r="F465" s="121" t="str">
        <f t="shared" si="37"/>
        <v>Groundnut Cake</v>
      </c>
      <c r="K465" s="120" t="s">
        <v>24701</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24895</v>
      </c>
      <c r="B466" s="86" t="s">
        <v>25151</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25152</v>
      </c>
      <c r="B467" s="86" t="s">
        <v>25153</v>
      </c>
      <c r="C467" s="120" t="s">
        <v>4946</v>
      </c>
      <c r="D467" s="121" t="str">
        <f t="shared" si="35"/>
        <v>Groundnut Hull</v>
      </c>
      <c r="E467" s="121" t="str">
        <f t="shared" si="36"/>
        <v>Groundnut Hull</v>
      </c>
      <c r="F467" s="121" t="str">
        <f t="shared" si="37"/>
        <v>Groundnut Hull</v>
      </c>
      <c r="K467" s="120" t="s">
        <v>25154</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25155</v>
      </c>
      <c r="B468" s="86" t="s">
        <v>25156</v>
      </c>
      <c r="C468" s="120" t="s">
        <v>4946</v>
      </c>
      <c r="D468" s="121" t="str">
        <f t="shared" si="35"/>
        <v>Groundnut Husk</v>
      </c>
      <c r="E468" s="121" t="str">
        <f t="shared" si="36"/>
        <v>Groundnut Husk Ground</v>
      </c>
      <c r="F468" s="121" t="str">
        <f t="shared" si="37"/>
        <v>Groundnut Husk Powder</v>
      </c>
      <c r="H468" s="120" t="s">
        <v>25157</v>
      </c>
      <c r="I468" s="120" t="s">
        <v>6292</v>
      </c>
      <c r="K468" s="120" t="s">
        <v>24901</v>
      </c>
      <c r="L468" s="88" t="s">
        <v>28</v>
      </c>
      <c r="M468" s="88" t="s">
        <v>28</v>
      </c>
      <c r="O468" t="s">
        <v>2738</v>
      </c>
      <c r="P468" t="s">
        <v>2704</v>
      </c>
      <c r="Q468" t="s">
        <v>24791</v>
      </c>
      <c r="R468" t="s">
        <v>24792</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25158</v>
      </c>
      <c r="B469" s="86" t="s">
        <v>25159</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24787</v>
      </c>
      <c r="B470" s="86" t="s">
        <v>25160</v>
      </c>
      <c r="C470" s="120" t="s">
        <v>23356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24787</v>
      </c>
      <c r="B471" s="86" t="s">
        <v>25161</v>
      </c>
      <c r="C471" s="120" t="s">
        <v>23356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25162</v>
      </c>
      <c r="B472" s="86" t="s">
        <v>23340</v>
      </c>
      <c r="C472" s="120" t="s">
        <v>23340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25163</v>
      </c>
      <c r="B473" s="86" t="s">
        <v>25164</v>
      </c>
      <c r="C473" s="120" t="s">
        <v>3638</v>
      </c>
      <c r="D473" s="121" t="str">
        <f t="shared" si="35"/>
        <v>Guar Gum</v>
      </c>
      <c r="E473" s="121" t="str">
        <f t="shared" si="36"/>
        <v>Guar Gum Ground</v>
      </c>
      <c r="F473" s="121" t="str">
        <f t="shared" si="37"/>
        <v>Guar Gum Meal</v>
      </c>
      <c r="H473" s="120" t="s">
        <v>24471</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24718</v>
      </c>
      <c r="B474" s="86" t="s">
        <v>25165</v>
      </c>
      <c r="C474" s="120" t="s">
        <v>4391</v>
      </c>
      <c r="D474" s="121" t="str">
        <f t="shared" si="35"/>
        <v>Megathyrsus maximus</v>
      </c>
      <c r="E474" s="121" t="str">
        <f t="shared" si="36"/>
        <v>Megathyrsus maximus Dried</v>
      </c>
      <c r="F474" s="121" t="str">
        <f t="shared" si="37"/>
        <v>Megathyrsus maximus Hay</v>
      </c>
      <c r="H474" s="120" t="s">
        <v>19687</v>
      </c>
      <c r="I474" s="120" t="s">
        <v>24393</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24863</v>
      </c>
      <c r="B475" s="86" t="s">
        <v>25166</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24900</v>
      </c>
      <c r="B476" s="86" t="s">
        <v>25167</v>
      </c>
      <c r="C476" s="120" t="s">
        <v>4391</v>
      </c>
      <c r="D476" s="121" t="str">
        <f t="shared" si="35"/>
        <v>Megathyrsus maximus Bran</v>
      </c>
      <c r="E476" s="121" t="str">
        <f t="shared" si="36"/>
        <v>Megathyrsus maximus Bran</v>
      </c>
      <c r="F476" s="121" t="str">
        <f t="shared" si="37"/>
        <v>Megathyrsus maximus Bran</v>
      </c>
      <c r="K476" s="120" t="s">
        <v>20933</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24749</v>
      </c>
      <c r="B477" s="86" t="s">
        <v>25168</v>
      </c>
      <c r="C477" s="120" t="s">
        <v>22307</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24704</v>
      </c>
      <c r="B478" s="86" t="s">
        <v>25169</v>
      </c>
      <c r="C478" s="120" t="s">
        <v>5193</v>
      </c>
      <c r="D478" s="121" t="str">
        <f t="shared" si="35"/>
        <v>Guizotia abyssinica Seed</v>
      </c>
      <c r="E478" s="121" t="str">
        <f t="shared" si="36"/>
        <v>Guizotia abyssinica Seed Ground</v>
      </c>
      <c r="F478" s="121" t="str">
        <f t="shared" si="37"/>
        <v>Guizotia abyssinica Seed Meal</v>
      </c>
      <c r="H478" s="120" t="s">
        <v>24471</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25039</v>
      </c>
      <c r="B479" s="86" t="s">
        <v>25170</v>
      </c>
      <c r="C479" s="120" t="s">
        <v>22713</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24483</v>
      </c>
      <c r="B480" s="86" t="s">
        <v>22263</v>
      </c>
      <c r="C480" s="120" t="s">
        <v>22263</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25171</v>
      </c>
      <c r="B481" s="86" t="s">
        <v>25172</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25171</v>
      </c>
      <c r="B482" s="86" t="s">
        <v>25173</v>
      </c>
      <c r="C482" s="120" t="s">
        <v>4065</v>
      </c>
      <c r="D482" s="121" t="str">
        <f t="shared" si="35"/>
        <v>Egg</v>
      </c>
      <c r="E482" s="121" t="str">
        <f t="shared" si="36"/>
        <v>Egg Boiled Dried Ground</v>
      </c>
      <c r="F482" s="121" t="str">
        <f t="shared" si="37"/>
        <v>Egg Boiled Dried Ground</v>
      </c>
      <c r="H482" s="120" t="s">
        <v>24659</v>
      </c>
      <c r="I482" s="120" t="s">
        <v>24659</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25174</v>
      </c>
      <c r="B483" s="86" t="s">
        <v>25175</v>
      </c>
      <c r="C483" s="120" t="s">
        <v>22424</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24393</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24678</v>
      </c>
      <c r="B484" s="86" t="s">
        <v>25176</v>
      </c>
      <c r="C484" s="120" t="s">
        <v>22424</v>
      </c>
      <c r="D484" s="121" t="str">
        <f t="shared" si="38"/>
        <v>Unspecified Grass</v>
      </c>
      <c r="E484" s="121" t="str">
        <f t="shared" si="36"/>
        <v>Unspecified Grass Dried</v>
      </c>
      <c r="F484" s="121" t="str">
        <f t="shared" si="39"/>
        <v>Unspecified Grass Chopped</v>
      </c>
      <c r="H484" s="120" t="s">
        <v>6435</v>
      </c>
      <c r="I484" s="120" t="s">
        <v>24393</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24856</v>
      </c>
      <c r="B485" s="86" t="s">
        <v>25177</v>
      </c>
      <c r="C485" s="120" t="s">
        <v>20631</v>
      </c>
      <c r="D485" s="121" t="str">
        <f t="shared" si="38"/>
        <v>Herring</v>
      </c>
      <c r="E485" s="121" t="str">
        <f t="shared" si="36"/>
        <v>Herring Ground</v>
      </c>
      <c r="F485" s="121" t="str">
        <f t="shared" si="39"/>
        <v>Herring Meal</v>
      </c>
      <c r="H485" s="120" t="s">
        <v>24471</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25178</v>
      </c>
      <c r="B486" s="86" t="s">
        <v>22265</v>
      </c>
      <c r="C486" s="120" t="s">
        <v>22265</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25152</v>
      </c>
      <c r="B487" s="86" t="s">
        <v>25179</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25012</v>
      </c>
      <c r="B488" s="86" t="s">
        <v>25180</v>
      </c>
      <c r="C488" s="120" t="s">
        <v>20962</v>
      </c>
      <c r="D488" s="121" t="str">
        <f t="shared" si="38"/>
        <v>Hominy</v>
      </c>
      <c r="E488" s="121" t="str">
        <f t="shared" si="36"/>
        <v>Hominy Ground</v>
      </c>
      <c r="F488" s="121" t="str">
        <f t="shared" si="39"/>
        <v>Hominy Coarse Ground</v>
      </c>
      <c r="H488" s="120" t="s">
        <v>25181</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25182</v>
      </c>
      <c r="B489" s="86" t="s">
        <v>25183</v>
      </c>
      <c r="C489" s="120" t="s">
        <v>20962</v>
      </c>
      <c r="D489" s="121" t="str">
        <f t="shared" si="38"/>
        <v>Hominy</v>
      </c>
      <c r="E489" s="121" t="str">
        <f t="shared" si="36"/>
        <v>Hominy</v>
      </c>
      <c r="F489" s="121" t="str">
        <f t="shared" si="39"/>
        <v>Hominy</v>
      </c>
      <c r="L489" s="88" t="s">
        <v>28</v>
      </c>
      <c r="M489" s="88" t="s">
        <v>28</v>
      </c>
      <c r="N489" s="88" t="s">
        <v>28</v>
      </c>
      <c r="O489" t="s">
        <v>2738</v>
      </c>
      <c r="P489" t="s">
        <v>2704</v>
      </c>
      <c r="Q489" t="s">
        <v>25184</v>
      </c>
      <c r="R489" t="s">
        <v>25185</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25186</v>
      </c>
      <c r="B490" s="86" t="s">
        <v>22716</v>
      </c>
      <c r="C490" s="120" t="s">
        <v>22716</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25187</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24774</v>
      </c>
      <c r="B492" s="86" t="s">
        <v>25188</v>
      </c>
      <c r="C492" s="120" t="s">
        <v>20749</v>
      </c>
      <c r="D492" s="121" t="str">
        <f t="shared" si="38"/>
        <v>Housefly Maggot</v>
      </c>
      <c r="E492" s="121" t="str">
        <f t="shared" si="36"/>
        <v>Housefly Maggot Dried Ground</v>
      </c>
      <c r="F492" s="121" t="str">
        <f t="shared" si="39"/>
        <v>Housefly Maggot Dried Ground</v>
      </c>
      <c r="H492" s="120" t="s">
        <v>24402</v>
      </c>
      <c r="I492" s="120" t="s">
        <v>24402</v>
      </c>
      <c r="J492" s="120" t="s">
        <v>25189</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25190</v>
      </c>
      <c r="B493" s="86" t="s">
        <v>25191</v>
      </c>
      <c r="C493" s="120" t="s">
        <v>25192</v>
      </c>
      <c r="D493" s="121" t="str">
        <f t="shared" si="38"/>
        <v>Mixed Marine Hydrolysate</v>
      </c>
      <c r="E493" s="121" t="str">
        <f t="shared" si="36"/>
        <v>Mixed Marine Hydrolysate</v>
      </c>
      <c r="F493" s="121" t="str">
        <f t="shared" si="39"/>
        <v>Mixed Marine Hydrolysate</v>
      </c>
      <c r="K493" s="120" t="s">
        <v>20840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25190</v>
      </c>
      <c r="B494" s="86" t="s">
        <v>25193</v>
      </c>
      <c r="C494" s="120" t="s">
        <v>25092</v>
      </c>
      <c r="D494" s="121" t="str">
        <f t="shared" si="38"/>
        <v>Shrimp Hydrolysate</v>
      </c>
      <c r="E494" s="121" t="str">
        <f t="shared" si="36"/>
        <v>Shrimp Hydrolysate</v>
      </c>
      <c r="F494" s="121" t="str">
        <f t="shared" si="39"/>
        <v>Shrimp Hydrolysate</v>
      </c>
      <c r="K494" s="120" t="s">
        <v>20840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24657</v>
      </c>
      <c r="B495" s="86" t="s">
        <v>25194</v>
      </c>
      <c r="C495" s="120" t="s">
        <v>20826</v>
      </c>
      <c r="D495" s="121" t="str">
        <f t="shared" si="38"/>
        <v>Feather</v>
      </c>
      <c r="E495" s="121" t="str">
        <f t="shared" si="36"/>
        <v>Feather Ground</v>
      </c>
      <c r="F495" s="121" t="str">
        <f t="shared" si="39"/>
        <v>Feather Hydrolysed Ground</v>
      </c>
      <c r="G495" s="120" t="s">
        <v>25195</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24502</v>
      </c>
      <c r="B496" s="86" t="s">
        <v>25196</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24494</v>
      </c>
      <c r="B497" s="86" t="s">
        <v>25197</v>
      </c>
      <c r="C497" s="120" t="s">
        <v>22270</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24811</v>
      </c>
      <c r="B498" s="86" t="s">
        <v>22275</v>
      </c>
      <c r="C498" s="120" t="s">
        <v>22273</v>
      </c>
      <c r="D498" s="121" t="str">
        <f t="shared" si="38"/>
        <v>Hyparrhenia rufa</v>
      </c>
      <c r="E498" s="121" t="str">
        <f t="shared" si="36"/>
        <v>Hyparrhenia rufa Dried</v>
      </c>
      <c r="F498" s="121" t="str">
        <f t="shared" si="39"/>
        <v>Hyparrhenia rufa Hay</v>
      </c>
      <c r="H498" s="120" t="s">
        <v>19687</v>
      </c>
      <c r="I498" s="120" t="s">
        <v>24393</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24811</v>
      </c>
      <c r="B499" s="86" t="s">
        <v>25198</v>
      </c>
      <c r="C499" s="120" t="s">
        <v>22273</v>
      </c>
      <c r="D499" s="121" t="str">
        <f t="shared" si="38"/>
        <v>Hyparrhenia rufa</v>
      </c>
      <c r="E499" s="121" t="str">
        <f t="shared" si="36"/>
        <v>Hyparrhenia rufa Dried</v>
      </c>
      <c r="F499" s="121" t="str">
        <f t="shared" si="39"/>
        <v>Hyparrhenia rufa Hay Chopped</v>
      </c>
      <c r="H499" s="120" t="s">
        <v>24485</v>
      </c>
      <c r="I499" s="120" t="s">
        <v>24393</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24452</v>
      </c>
      <c r="B500" s="86" t="s">
        <v>25199</v>
      </c>
      <c r="C500" s="120" t="s">
        <v>22273</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24502</v>
      </c>
      <c r="B501" s="86" t="s">
        <v>22278</v>
      </c>
      <c r="C501" s="120" t="s">
        <v>22278</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24501</v>
      </c>
      <c r="B502" s="86" t="s">
        <v>25200</v>
      </c>
      <c r="C502" s="120" t="s">
        <v>23342</v>
      </c>
      <c r="D502" s="121" t="s">
        <v>23342</v>
      </c>
      <c r="E502" s="121" t="str">
        <f t="shared" si="36"/>
        <v>Imported Concentrate</v>
      </c>
      <c r="F502" s="121" t="str">
        <f t="shared" si="39"/>
        <v>Imported Concentrate</v>
      </c>
      <c r="L502" s="88" t="s">
        <v>28</v>
      </c>
      <c r="O502" t="s">
        <v>2766</v>
      </c>
      <c r="P502" t="s">
        <v>2732</v>
      </c>
      <c r="Q502" t="s">
        <v>24581</v>
      </c>
      <c r="R502" t="s">
        <v>24582</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24547</v>
      </c>
      <c r="B503" s="86" t="s">
        <v>25201</v>
      </c>
      <c r="C503" s="120" t="s">
        <v>20213</v>
      </c>
      <c r="D503" s="121" t="str">
        <f t="shared" ref="D503:D533" si="40">_xlfn.TEXTJOIN(" ",TRUE,C503,IF(ISBLANK(K503),"",_xlfn.TEXTSPLIT(K503,";")))</f>
        <v>Pasture</v>
      </c>
      <c r="E503" s="121" t="str">
        <f t="shared" si="36"/>
        <v>Pasture</v>
      </c>
      <c r="F503" s="121" t="str">
        <f t="shared" si="39"/>
        <v>Pasture Improved</v>
      </c>
      <c r="G503" s="120" t="s">
        <v>25202</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24895</v>
      </c>
      <c r="B504" s="86" t="s">
        <v>25203</v>
      </c>
      <c r="C504" s="120" t="s">
        <v>22971</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24620</v>
      </c>
      <c r="B505" s="86" t="s">
        <v>23036</v>
      </c>
      <c r="C505" s="120" t="s">
        <v>23036</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24981</v>
      </c>
      <c r="B506" s="86" t="s">
        <v>25204</v>
      </c>
      <c r="C506" s="120" t="s">
        <v>23270</v>
      </c>
      <c r="D506" s="121" t="str">
        <f t="shared" si="40"/>
        <v>Mineral Block</v>
      </c>
      <c r="E506" s="121" t="str">
        <f t="shared" si="36"/>
        <v>Mineral Block</v>
      </c>
      <c r="F506" s="121" t="str">
        <f t="shared" si="39"/>
        <v>Mineral Block</v>
      </c>
      <c r="K506" s="120" t="s">
        <v>25205</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24618</v>
      </c>
      <c r="B507" s="86" t="s">
        <v>25206</v>
      </c>
      <c r="C507" s="120" t="s">
        <v>20724</v>
      </c>
      <c r="D507" s="121" t="str">
        <f t="shared" si="40"/>
        <v>African Palm Larvae</v>
      </c>
      <c r="E507" s="121" t="str">
        <f t="shared" si="36"/>
        <v>African Palm Larvae</v>
      </c>
      <c r="F507" s="121" t="str">
        <f t="shared" si="39"/>
        <v>African Palm Larvae</v>
      </c>
      <c r="L507" s="88" t="s">
        <v>28</v>
      </c>
      <c r="M507" s="88" t="s">
        <v>28</v>
      </c>
      <c r="O507" t="s">
        <v>2766</v>
      </c>
      <c r="P507" t="s">
        <v>2732</v>
      </c>
      <c r="Q507" t="s">
        <v>24581</v>
      </c>
      <c r="R507" t="s">
        <v>24582</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24618</v>
      </c>
      <c r="B508" s="86" t="s">
        <v>25207</v>
      </c>
      <c r="C508" s="120" t="s">
        <v>20724</v>
      </c>
      <c r="D508" s="121" t="str">
        <f t="shared" si="40"/>
        <v>African Palm Larvae</v>
      </c>
      <c r="E508" s="121" t="str">
        <f t="shared" si="36"/>
        <v>African Palm Larvae Ground</v>
      </c>
      <c r="F508" s="121" t="str">
        <f t="shared" si="39"/>
        <v>African Palm Larvae Meal</v>
      </c>
      <c r="H508" s="120" t="s">
        <v>24471</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24618</v>
      </c>
      <c r="B509" s="86" t="s">
        <v>25208</v>
      </c>
      <c r="C509" s="120" t="s">
        <v>20724</v>
      </c>
      <c r="D509" s="121" t="str">
        <f t="shared" si="40"/>
        <v>African Palm Larvae</v>
      </c>
      <c r="E509" s="121" t="str">
        <f t="shared" si="36"/>
        <v>African Palm Larvae Dried Ground</v>
      </c>
      <c r="F509" s="121" t="str">
        <f t="shared" si="39"/>
        <v>African Palm Larvae Meal Dried(Oven) Ground</v>
      </c>
      <c r="H509" s="120" t="s">
        <v>25209</v>
      </c>
      <c r="I509" s="120" t="s">
        <v>24402</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24618</v>
      </c>
      <c r="B510" s="86" t="s">
        <v>25210</v>
      </c>
      <c r="C510" s="120" t="s">
        <v>25211</v>
      </c>
      <c r="D510" s="121" t="str">
        <f t="shared" si="40"/>
        <v>Winged Termite</v>
      </c>
      <c r="E510" s="121" t="str">
        <f t="shared" si="36"/>
        <v>Winged Termite Ground</v>
      </c>
      <c r="F510" s="121" t="str">
        <f t="shared" si="39"/>
        <v>Winged Termite Meal</v>
      </c>
      <c r="H510" s="120" t="s">
        <v>24471</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24618</v>
      </c>
      <c r="B511" s="86" t="s">
        <v>25212</v>
      </c>
      <c r="C511" s="120" t="s">
        <v>25211</v>
      </c>
      <c r="D511" s="121" t="str">
        <f t="shared" si="40"/>
        <v>Winged Termite</v>
      </c>
      <c r="E511" s="121" t="str">
        <f t="shared" si="36"/>
        <v>Winged Termite Dried Ground</v>
      </c>
      <c r="F511" s="121" t="str">
        <f t="shared" si="39"/>
        <v>Winged Termite Dried Ground</v>
      </c>
      <c r="H511" s="120" t="s">
        <v>24402</v>
      </c>
      <c r="I511" s="120" t="s">
        <v>24402</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24605</v>
      </c>
      <c r="B512" s="86" t="s">
        <v>25213</v>
      </c>
      <c r="C512" s="120" t="s">
        <v>23456</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24681</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25214</v>
      </c>
      <c r="B514" s="86" t="s">
        <v>25215</v>
      </c>
      <c r="C514" s="120" t="s">
        <v>23194</v>
      </c>
      <c r="D514" s="121" t="str">
        <f t="shared" si="40"/>
        <v>Ipomea batatas Vine</v>
      </c>
      <c r="E514" s="121" t="str">
        <f t="shared" si="36"/>
        <v>Ipomea batatas Vine</v>
      </c>
      <c r="F514" s="121" t="str">
        <f t="shared" si="39"/>
        <v>Ipomea batatas Vine</v>
      </c>
      <c r="K514" s="120" t="s">
        <v>24906</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25216</v>
      </c>
      <c r="B515" s="86" t="s">
        <v>25217</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24906</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24542</v>
      </c>
      <c r="B516" s="86" t="s">
        <v>21836</v>
      </c>
      <c r="C516" s="120" t="s">
        <v>21836</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24452</v>
      </c>
      <c r="B517" s="86" t="s">
        <v>25218</v>
      </c>
      <c r="C517" s="120" t="s">
        <v>22280</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25219</v>
      </c>
      <c r="B518" s="86" t="s">
        <v>25220</v>
      </c>
      <c r="C518" s="120" t="s">
        <v>5170</v>
      </c>
      <c r="D518" s="121" t="str">
        <f t="shared" si="40"/>
        <v>Jatropha curcas Seed</v>
      </c>
      <c r="E518" s="121" t="str">
        <f t="shared" si="41"/>
        <v>Jatropha curcas Seed De-oiled Ground</v>
      </c>
      <c r="F518" s="121" t="str">
        <f t="shared" si="42"/>
        <v>Jatropha curcas Seed De-oiled Meal</v>
      </c>
      <c r="H518" s="120" t="s">
        <v>25221</v>
      </c>
      <c r="I518" s="120" t="s">
        <v>25222</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25219</v>
      </c>
      <c r="B519" s="86" t="s">
        <v>25223</v>
      </c>
      <c r="C519" s="120" t="s">
        <v>5170</v>
      </c>
      <c r="D519" s="121" t="str">
        <f t="shared" si="40"/>
        <v>Jatropha curcas Seed</v>
      </c>
      <c r="E519" s="121" t="str">
        <f t="shared" si="41"/>
        <v>Jatropha curcas Seed De-oiled Fermented Ground</v>
      </c>
      <c r="F519" s="121" t="str">
        <f t="shared" si="42"/>
        <v>Jatropha curcas Seed Fermented Ground</v>
      </c>
      <c r="H519" s="120" t="s">
        <v>25224</v>
      </c>
      <c r="I519" s="120" t="s">
        <v>25225</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25226</v>
      </c>
      <c r="B520" s="86" t="s">
        <v>22718</v>
      </c>
      <c r="C520" s="120" t="s">
        <v>5170</v>
      </c>
      <c r="D520" s="121" t="str">
        <f t="shared" si="40"/>
        <v>Jatropha curcas Kernel</v>
      </c>
      <c r="E520" s="121" t="str">
        <f t="shared" si="41"/>
        <v>Jatropha curcas Kernel</v>
      </c>
      <c r="F520" s="121" t="str">
        <f t="shared" si="42"/>
        <v>Jatropha curcas Kernel</v>
      </c>
      <c r="K520" s="120" t="s">
        <v>25227</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25226</v>
      </c>
      <c r="B521" s="130" t="s">
        <v>25228</v>
      </c>
      <c r="C521" s="120" t="s">
        <v>5170</v>
      </c>
      <c r="D521" s="121" t="str">
        <f t="shared" si="40"/>
        <v>Jatropha curcas Kernel Cake</v>
      </c>
      <c r="E521" s="121" t="str">
        <f t="shared" si="41"/>
        <v>Jatropha curcas Kernel Cake Dried Ground</v>
      </c>
      <c r="F521" s="121" t="str">
        <f t="shared" si="42"/>
        <v>Jatropha curcas Kernel Cake Dried Ground</v>
      </c>
      <c r="H521" s="120" t="s">
        <v>24402</v>
      </c>
      <c r="I521" s="120" t="s">
        <v>24402</v>
      </c>
      <c r="K521" s="120" t="s">
        <v>25229</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24589</v>
      </c>
      <c r="B522" s="86" t="s">
        <v>25230</v>
      </c>
      <c r="C522" s="120" t="s">
        <v>4407</v>
      </c>
      <c r="D522" s="121" t="str">
        <f t="shared" si="40"/>
        <v>Pennisetum clandestinum</v>
      </c>
      <c r="E522" s="121" t="str">
        <f t="shared" si="41"/>
        <v>Pennisetum clandestinum Dried Ground</v>
      </c>
      <c r="F522" s="121" t="str">
        <f t="shared" si="42"/>
        <v>Pennisetum clandestinum Meal Dried Ground (Hammer) Sieved</v>
      </c>
      <c r="H522" s="120" t="s">
        <v>25231</v>
      </c>
      <c r="I522" s="120" t="s">
        <v>24402</v>
      </c>
      <c r="J522" s="120" t="s">
        <v>25062</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24570</v>
      </c>
      <c r="B523" s="86" t="s">
        <v>25232</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24570</v>
      </c>
      <c r="B524" s="86" t="s">
        <v>25233</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25229</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24769</v>
      </c>
      <c r="B525" s="86" t="s">
        <v>25234</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25229</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24769</v>
      </c>
      <c r="B526" s="86" t="s">
        <v>25235</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25229</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24769</v>
      </c>
      <c r="B527" s="86" t="s">
        <v>25236</v>
      </c>
      <c r="C527" s="120" t="s">
        <v>5170</v>
      </c>
      <c r="D527" s="121" t="str">
        <f t="shared" si="40"/>
        <v>Jatropha curcas Kernel</v>
      </c>
      <c r="E527" s="121" t="str">
        <f t="shared" si="41"/>
        <v>Jatropha curcas Kernel Dried Ground</v>
      </c>
      <c r="F527" s="121" t="str">
        <f t="shared" si="42"/>
        <v>Jatropha curcas Kernel Dried Ground</v>
      </c>
      <c r="H527" s="120" t="s">
        <v>24402</v>
      </c>
      <c r="I527" s="120" t="s">
        <v>24402</v>
      </c>
      <c r="K527" s="120" t="s">
        <v>25227</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25237</v>
      </c>
      <c r="B528" s="86" t="s">
        <v>25238</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25227</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24456</v>
      </c>
      <c r="B529" s="86" t="s">
        <v>25239</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24456</v>
      </c>
      <c r="B530" s="86" t="s">
        <v>25240</v>
      </c>
      <c r="C530" s="120" t="s">
        <v>14421</v>
      </c>
      <c r="D530" s="121" t="str">
        <f t="shared" si="40"/>
        <v>Khaya senegalensis Leaves</v>
      </c>
      <c r="E530" s="121" t="str">
        <f t="shared" si="41"/>
        <v>Khaya senegalensis Leaves Dried</v>
      </c>
      <c r="F530" s="121" t="str">
        <f t="shared" si="42"/>
        <v>Khaya senegalensis Leaves Dried (Sun)/Dried (Air)</v>
      </c>
      <c r="H530" s="120" t="s">
        <v>25241</v>
      </c>
      <c r="I530" s="120" t="s">
        <v>24393</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24589</v>
      </c>
      <c r="B531" s="86" t="s">
        <v>25242</v>
      </c>
      <c r="C531" s="120" t="s">
        <v>4407</v>
      </c>
      <c r="D531" s="121" t="str">
        <f t="shared" si="40"/>
        <v>Pennisetum clandestinum</v>
      </c>
      <c r="E531" s="121" t="str">
        <f t="shared" si="41"/>
        <v>Pennisetum clandestinum Ground</v>
      </c>
      <c r="F531" s="121" t="str">
        <f t="shared" si="42"/>
        <v>Pennisetum clandestinum Meal</v>
      </c>
      <c r="H531" s="120" t="s">
        <v>24471</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24589</v>
      </c>
      <c r="B532" s="86" t="s">
        <v>25243</v>
      </c>
      <c r="C532" s="120" t="s">
        <v>4407</v>
      </c>
      <c r="D532" s="121" t="str">
        <f t="shared" si="40"/>
        <v>Pennisetum clandestinum</v>
      </c>
      <c r="E532" s="121" t="str">
        <f t="shared" si="41"/>
        <v>Pennisetum clandestinum Dried Ground</v>
      </c>
      <c r="F532" s="121" t="str">
        <f t="shared" si="42"/>
        <v>Pennisetum clandestinum Meal Dried Ground (Hammer)</v>
      </c>
      <c r="H532" s="120" t="s">
        <v>25244</v>
      </c>
      <c r="I532" s="120" t="s">
        <v>24402</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24599</v>
      </c>
      <c r="B533" s="86" t="s">
        <v>25245</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24402</v>
      </c>
      <c r="I533" s="120" t="s">
        <v>24402</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24599</v>
      </c>
      <c r="B534" s="86" t="s">
        <v>25246</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25247</v>
      </c>
      <c r="B535" s="86" t="s">
        <v>25248</v>
      </c>
      <c r="C535" s="120" t="s">
        <v>4407</v>
      </c>
      <c r="D535" s="121" t="str">
        <f t="shared" si="43"/>
        <v>Pennisetum clandestinum</v>
      </c>
      <c r="E535" s="121" t="str">
        <f t="shared" si="41"/>
        <v>Pennisetum clandestinum Ensiled</v>
      </c>
      <c r="F535" s="121" t="str">
        <f t="shared" si="42"/>
        <v>Pennisetum clandestinum Silage</v>
      </c>
      <c r="H535" s="120" t="s">
        <v>19689</v>
      </c>
      <c r="I535" s="120" t="s">
        <v>24491</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24566</v>
      </c>
      <c r="B536" s="86" t="s">
        <v>25249</v>
      </c>
      <c r="C536" s="120" t="s">
        <v>25250</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25251</v>
      </c>
    </row>
    <row r="537" spans="1:22" ht="14.5" x14ac:dyDescent="0.35">
      <c r="A537" t="s">
        <v>24498</v>
      </c>
      <c r="B537" s="86" t="s">
        <v>25252</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24526</v>
      </c>
      <c r="B538" s="86" t="s">
        <v>25253</v>
      </c>
      <c r="C538" s="120" t="s">
        <v>23219</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24601</v>
      </c>
      <c r="B539" s="86" t="s">
        <v>25254</v>
      </c>
      <c r="C539" s="120" t="s">
        <v>4212</v>
      </c>
      <c r="D539" s="121" t="str">
        <f t="shared" si="43"/>
        <v>Leucaena leucocephala Leaves</v>
      </c>
      <c r="E539" s="121" t="str">
        <f t="shared" si="41"/>
        <v>Leucaena leucocephala Leaves Dried</v>
      </c>
      <c r="F539" s="121" t="str">
        <f t="shared" si="44"/>
        <v>Leucaena leucocephala Leaves Dried</v>
      </c>
      <c r="H539" s="120" t="s">
        <v>24393</v>
      </c>
      <c r="I539" s="120" t="s">
        <v>24393</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25124</v>
      </c>
      <c r="B540" s="86" t="s">
        <v>25255</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25124</v>
      </c>
      <c r="B541" s="86" t="s">
        <v>25256</v>
      </c>
      <c r="C541" s="120" t="s">
        <v>4971</v>
      </c>
      <c r="D541" s="121" t="str">
        <f t="shared" si="43"/>
        <v>Lablab purpureus Leaves</v>
      </c>
      <c r="E541" s="121" t="str">
        <f t="shared" si="41"/>
        <v>Lablab purpureus Leaves Dried</v>
      </c>
      <c r="F541" s="121" t="str">
        <f t="shared" si="44"/>
        <v>Lablab purpureus Leaves Dried(Air)</v>
      </c>
      <c r="H541" s="120" t="s">
        <v>24418</v>
      </c>
      <c r="I541" s="120" t="s">
        <v>24393</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24390</v>
      </c>
      <c r="B542" s="86" t="s">
        <v>25257</v>
      </c>
      <c r="C542" s="120" t="s">
        <v>4971</v>
      </c>
      <c r="D542" s="121" t="str">
        <f t="shared" si="43"/>
        <v>Lablab purpureus</v>
      </c>
      <c r="E542" s="121" t="str">
        <f t="shared" si="41"/>
        <v>Lablab purpureus Dried</v>
      </c>
      <c r="F542" s="121" t="str">
        <f t="shared" si="44"/>
        <v>Lablab purpureus Cut(hand shears) Dried(Sun-24-48h) Dried(shade) Dried(Air) Chopped</v>
      </c>
      <c r="H542" s="120" t="s">
        <v>24392</v>
      </c>
      <c r="I542" s="120" t="s">
        <v>24393</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25258</v>
      </c>
      <c r="B543" s="86" t="s">
        <v>25259</v>
      </c>
      <c r="C543" s="120" t="s">
        <v>4971</v>
      </c>
      <c r="D543" s="121" t="str">
        <f t="shared" si="43"/>
        <v>Lablab purpureus</v>
      </c>
      <c r="E543" s="121" t="str">
        <f t="shared" si="41"/>
        <v>Lablab purpureus Dried</v>
      </c>
      <c r="F543" s="121" t="str">
        <f t="shared" si="44"/>
        <v>Lablab purpureus Hay</v>
      </c>
      <c r="H543" s="120" t="s">
        <v>19687</v>
      </c>
      <c r="I543" s="120" t="s">
        <v>24393</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25158</v>
      </c>
      <c r="B544" s="86" t="s">
        <v>25260</v>
      </c>
      <c r="C544" s="120" t="s">
        <v>4971</v>
      </c>
      <c r="D544" s="121" t="str">
        <f t="shared" si="43"/>
        <v>Lablab purpureus</v>
      </c>
      <c r="E544" s="121" t="str">
        <f t="shared" si="41"/>
        <v>Lablab purpureus Crushed Dried</v>
      </c>
      <c r="F544" s="121" t="str">
        <f t="shared" si="44"/>
        <v>Lablab purpureus Hay Crushed</v>
      </c>
      <c r="H544" s="120" t="s">
        <v>25261</v>
      </c>
      <c r="I544" s="120" t="s">
        <v>25262</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25263</v>
      </c>
      <c r="B545" s="86" t="s">
        <v>25264</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25265</v>
      </c>
      <c r="B546" s="86" t="s">
        <v>25266</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25267</v>
      </c>
      <c r="B547" s="86" t="s">
        <v>25268</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25269</v>
      </c>
      <c r="B548" s="86" t="s">
        <v>25270</v>
      </c>
      <c r="C548" s="120" t="s">
        <v>4971</v>
      </c>
      <c r="D548" s="121" t="str">
        <f t="shared" si="43"/>
        <v>Lablab purpureus</v>
      </c>
      <c r="E548" s="121" t="str">
        <f t="shared" si="41"/>
        <v>Lablab purpureus Dried Wilted</v>
      </c>
      <c r="F548" s="121" t="str">
        <f t="shared" si="44"/>
        <v>Lablab purpureus Chopped Dried(Sun) Wilted</v>
      </c>
      <c r="H548" s="120" t="s">
        <v>25271</v>
      </c>
      <c r="I548" s="120" t="s">
        <v>24534</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25037</v>
      </c>
      <c r="B549" s="86" t="s">
        <v>23312</v>
      </c>
      <c r="C549" s="120" t="s">
        <v>23312</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25272</v>
      </c>
      <c r="B550" s="86" t="s">
        <v>20853</v>
      </c>
      <c r="C550" s="120" t="s">
        <v>20853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25273</v>
      </c>
      <c r="B551" s="86" t="s">
        <v>20824</v>
      </c>
      <c r="C551" s="120" t="s">
        <v>20824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24752</v>
      </c>
      <c r="B552" s="86" t="s">
        <v>25274</v>
      </c>
      <c r="C552" s="120" t="s">
        <v>23346</v>
      </c>
      <c r="D552" s="121" t="str">
        <f t="shared" si="43"/>
        <v>Layer Concentrate</v>
      </c>
      <c r="E552" s="121" t="str">
        <f t="shared" si="41"/>
        <v>Layer Concentrate</v>
      </c>
      <c r="F552" s="121" t="str">
        <f t="shared" si="44"/>
        <v>Layer Concentrate</v>
      </c>
      <c r="L552" s="88" t="s">
        <v>28</v>
      </c>
      <c r="O552" t="s">
        <v>2766</v>
      </c>
      <c r="P552" t="s">
        <v>2732</v>
      </c>
      <c r="Q552" t="s">
        <v>24581</v>
      </c>
      <c r="R552" t="s">
        <v>24582</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25065</v>
      </c>
      <c r="B553" s="86" t="s">
        <v>23264</v>
      </c>
      <c r="C553" s="120" t="s">
        <v>23264</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25275</v>
      </c>
      <c r="B554" s="86" t="s">
        <v>25276</v>
      </c>
      <c r="C554" s="120" t="s">
        <v>3671</v>
      </c>
      <c r="D554" s="121" t="str">
        <f t="shared" si="43"/>
        <v>Catha edulis Residue</v>
      </c>
      <c r="E554" s="121" t="str">
        <f t="shared" si="41"/>
        <v>Catha edulis Residue</v>
      </c>
      <c r="F554" s="121" t="str">
        <f t="shared" si="44"/>
        <v>Catha edulis Residue</v>
      </c>
      <c r="K554" s="120" t="s">
        <v>24997</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25275</v>
      </c>
      <c r="B555" s="86" t="s">
        <v>25277</v>
      </c>
      <c r="C555" s="120" t="s">
        <v>3671</v>
      </c>
      <c r="D555" s="121" t="str">
        <f t="shared" si="43"/>
        <v>Catha edulis Residue</v>
      </c>
      <c r="E555" s="121" t="str">
        <f t="shared" si="41"/>
        <v>Catha edulis Residue Dried</v>
      </c>
      <c r="F555" s="121" t="str">
        <f t="shared" si="44"/>
        <v>Catha edulis Residue Dried(Sun)</v>
      </c>
      <c r="H555" s="120" t="s">
        <v>24399</v>
      </c>
      <c r="I555" s="120" t="s">
        <v>24393</v>
      </c>
      <c r="K555" s="120" t="s">
        <v>24997</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25275</v>
      </c>
      <c r="B556" s="86" t="s">
        <v>25278</v>
      </c>
      <c r="C556" s="120" t="s">
        <v>3671</v>
      </c>
      <c r="D556" s="121" t="str">
        <f t="shared" si="43"/>
        <v>Catha edulis Residue</v>
      </c>
      <c r="E556" s="121" t="str">
        <f t="shared" si="41"/>
        <v>Catha edulis Residue Ensiled</v>
      </c>
      <c r="F556" s="121" t="str">
        <f t="shared" si="44"/>
        <v>Catha edulis Residue Ensiled Chopped</v>
      </c>
      <c r="H556" s="120" t="s">
        <v>25279</v>
      </c>
      <c r="I556" s="120" t="s">
        <v>24491</v>
      </c>
      <c r="J556" s="120" t="s">
        <v>6435</v>
      </c>
      <c r="K556" s="120" t="s">
        <v>24997</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25280</v>
      </c>
      <c r="B557" s="86" t="s">
        <v>25281</v>
      </c>
      <c r="C557" s="120" t="s">
        <v>19258</v>
      </c>
      <c r="D557" s="121" t="str">
        <f t="shared" si="43"/>
        <v>Legume Residue</v>
      </c>
      <c r="E557" s="121" t="str">
        <f t="shared" si="41"/>
        <v>Legume Residue</v>
      </c>
      <c r="F557" s="121" t="str">
        <f t="shared" si="44"/>
        <v>Legume Residue</v>
      </c>
      <c r="K557" s="120" t="s">
        <v>24997</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24640</v>
      </c>
      <c r="B558" s="86" t="s">
        <v>22093</v>
      </c>
      <c r="C558" s="120" t="s">
        <v>22093</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24640</v>
      </c>
      <c r="B559" s="86" t="s">
        <v>25282</v>
      </c>
      <c r="C559" s="120" t="s">
        <v>22093</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25283</v>
      </c>
      <c r="B560" s="86" t="s">
        <v>25284</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24776</v>
      </c>
      <c r="B561" s="86" t="s">
        <v>25285</v>
      </c>
      <c r="C561" s="120" t="s">
        <v>22750</v>
      </c>
      <c r="D561" s="121" t="str">
        <f t="shared" si="43"/>
        <v>Leucaena Leaves</v>
      </c>
      <c r="E561" s="121" t="str">
        <f t="shared" si="41"/>
        <v>Leucaena Leaves Dried</v>
      </c>
      <c r="F561" s="121" t="str">
        <f t="shared" si="44"/>
        <v>Leucaena Leaves Hay Dried(Sun)</v>
      </c>
      <c r="H561" s="120" t="s">
        <v>25286</v>
      </c>
      <c r="I561" s="120" t="s">
        <v>24393</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25287</v>
      </c>
      <c r="C562" s="120" t="s">
        <v>4212</v>
      </c>
      <c r="D562" s="121" t="str">
        <f t="shared" si="43"/>
        <v>Leucaena leucocephala</v>
      </c>
      <c r="E562" s="121" t="str">
        <f t="shared" si="41"/>
        <v>Leucaena leucocephala</v>
      </c>
      <c r="F562" s="121" t="str">
        <f t="shared" si="44"/>
        <v>Leucaena leucocephala Rainy Season</v>
      </c>
      <c r="G562" s="120" t="s">
        <v>25288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25289</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24463</v>
      </c>
      <c r="B564" s="86" t="s">
        <v>25290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24425</v>
      </c>
      <c r="B565" s="86" t="s">
        <v>25291</v>
      </c>
      <c r="C565" s="120" t="s">
        <v>4212</v>
      </c>
      <c r="D565" s="121" t="str">
        <f t="shared" si="45"/>
        <v>Leucaena leucocephala Leaves</v>
      </c>
      <c r="E565" s="121" t="str">
        <f t="shared" si="41"/>
        <v>Leucaena leucocephala Leaves Dried Ground</v>
      </c>
      <c r="F565" s="121" t="str">
        <f t="shared" si="44"/>
        <v>Leucaena leucocephala Leaves Dried Ground</v>
      </c>
      <c r="H565" s="120" t="s">
        <v>24402</v>
      </c>
      <c r="I565" s="120" t="s">
        <v>24402</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24407</v>
      </c>
      <c r="B566" s="86" t="s">
        <v>25292</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25293</v>
      </c>
      <c r="I566" s="120" t="s">
        <v>24410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25294</v>
      </c>
      <c r="B567" s="86" t="s">
        <v>25295</v>
      </c>
      <c r="C567" s="120" t="s">
        <v>4212</v>
      </c>
      <c r="D567" s="121" t="str">
        <f t="shared" si="45"/>
        <v>Leucaena leucocephala</v>
      </c>
      <c r="E567" s="121" t="str">
        <f t="shared" si="41"/>
        <v>Leucaena leucocephala Dried Ground</v>
      </c>
      <c r="F567" s="121" t="str">
        <f t="shared" si="46"/>
        <v>Leucaena leucocephala Meal Dried(Sun)</v>
      </c>
      <c r="H567" s="120" t="s">
        <v>24604</v>
      </c>
      <c r="I567" s="120" t="s">
        <v>24402</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25296</v>
      </c>
      <c r="B568" s="86" t="s">
        <v>25297</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25296</v>
      </c>
      <c r="B569" s="86" t="s">
        <v>25298</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25299</v>
      </c>
      <c r="C570" s="120" t="s">
        <v>4212</v>
      </c>
      <c r="D570" s="121" t="str">
        <f t="shared" si="45"/>
        <v>Leucaena leucocephala</v>
      </c>
      <c r="E570" s="121" t="str">
        <f t="shared" si="41"/>
        <v>Leucaena leucocephala</v>
      </c>
      <c r="F570" s="121" t="str">
        <f t="shared" si="46"/>
        <v>Leucaena leucocephala Dry Season</v>
      </c>
      <c r="G570" s="120" t="s">
        <v>25300</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25301</v>
      </c>
      <c r="B571" s="86" t="s">
        <v>25302</v>
      </c>
      <c r="C571" s="120" t="s">
        <v>4212</v>
      </c>
      <c r="D571" s="121" t="str">
        <f t="shared" si="45"/>
        <v>Leucaena leucocephala</v>
      </c>
      <c r="E571" s="121" t="str">
        <f t="shared" si="41"/>
        <v>Leucaena leucocephala Dried Ground</v>
      </c>
      <c r="F571" s="121" t="str">
        <f t="shared" si="46"/>
        <v>Leucaena leucocephala Dried(Air) Ground(hammer)</v>
      </c>
      <c r="H571" s="120" t="s">
        <v>25303</v>
      </c>
      <c r="I571" s="120" t="s">
        <v>24402</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25119</v>
      </c>
      <c r="B572" s="86" t="s">
        <v>25304</v>
      </c>
      <c r="C572" s="120" t="s">
        <v>4212</v>
      </c>
      <c r="D572" s="121" t="str">
        <f t="shared" si="45"/>
        <v>Leucaena leucocephala</v>
      </c>
      <c r="E572" s="121" t="str">
        <f t="shared" si="41"/>
        <v>Leucaena leucocephala Wilted</v>
      </c>
      <c r="F572" s="121" t="str">
        <f t="shared" si="46"/>
        <v>Leucaena leucocephala Wilted</v>
      </c>
      <c r="H572" s="120" t="s">
        <v>24455</v>
      </c>
      <c r="I572" s="120" t="s">
        <v>24455</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25305</v>
      </c>
      <c r="B573" s="86" t="s">
        <v>25306</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25307</v>
      </c>
      <c r="B574" s="86" t="s">
        <v>25308</v>
      </c>
      <c r="C574" s="120" t="s">
        <v>13787</v>
      </c>
      <c r="D574" s="121" t="str">
        <f t="shared" si="45"/>
        <v>Leucaena pallida</v>
      </c>
      <c r="E574" s="121" t="str">
        <f t="shared" si="41"/>
        <v>Leucaena pallida Dried</v>
      </c>
      <c r="F574" s="121" t="str">
        <f t="shared" si="46"/>
        <v>Leucaena pallida 14203 Dried</v>
      </c>
      <c r="G574" s="120">
        <v>14203</v>
      </c>
      <c r="H574" s="120" t="s">
        <v>24393</v>
      </c>
      <c r="I574" s="120" t="s">
        <v>24393</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25307</v>
      </c>
      <c r="B575" s="86" t="s">
        <v>25309</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24393</v>
      </c>
      <c r="I575" s="120" t="s">
        <v>24393</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24770</v>
      </c>
      <c r="B576" s="86" t="s">
        <v>25310</v>
      </c>
      <c r="C576" s="120" t="s">
        <v>13787</v>
      </c>
      <c r="D576" s="121" t="str">
        <f t="shared" si="45"/>
        <v>Leucaena pallida Leaves</v>
      </c>
      <c r="E576" s="121" t="str">
        <f t="shared" si="47"/>
        <v>Leucaena pallida Leaves Dried</v>
      </c>
      <c r="F576" s="121" t="str">
        <f t="shared" si="46"/>
        <v>Leucaena pallida Leaves Dried(Air)</v>
      </c>
      <c r="H576" s="120" t="s">
        <v>24418</v>
      </c>
      <c r="I576" s="120" t="s">
        <v>24393</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25124</v>
      </c>
      <c r="B577" s="86" t="s">
        <v>25311</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25124</v>
      </c>
      <c r="B578" s="86" t="s">
        <v>25312</v>
      </c>
      <c r="C578" s="120" t="s">
        <v>4212</v>
      </c>
      <c r="D578" s="121" t="str">
        <f t="shared" si="45"/>
        <v>Leucaena leucocephala</v>
      </c>
      <c r="E578" s="121" t="str">
        <f t="shared" si="47"/>
        <v>Leucaena leucocephala Dried</v>
      </c>
      <c r="F578" s="121" t="str">
        <f t="shared" si="46"/>
        <v>Leucaena leucocephala Dried(Air)</v>
      </c>
      <c r="H578" s="120" t="s">
        <v>24418</v>
      </c>
      <c r="I578" s="120" t="s">
        <v>24393</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25313</v>
      </c>
      <c r="B579" s="86" t="s">
        <v>25314</v>
      </c>
      <c r="C579" s="120" t="s">
        <v>4212</v>
      </c>
      <c r="D579" s="121" t="str">
        <f t="shared" si="45"/>
        <v>Leucaena leucocephala</v>
      </c>
      <c r="E579" s="121" t="str">
        <f t="shared" si="47"/>
        <v>Leucaena leucocephala Dried</v>
      </c>
      <c r="F579" s="121" t="str">
        <f t="shared" si="46"/>
        <v>Leucaena leucocephala Chopped Dried(Sun)</v>
      </c>
      <c r="H579" s="120" t="s">
        <v>24717</v>
      </c>
      <c r="I579" s="120" t="s">
        <v>24393</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25037</v>
      </c>
      <c r="B580" s="86" t="s">
        <v>23247</v>
      </c>
      <c r="C580" s="120" t="s">
        <v>23247</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25315</v>
      </c>
      <c r="B581" s="86" t="s">
        <v>21467</v>
      </c>
      <c r="C581" s="120" t="s">
        <v>5182</v>
      </c>
      <c r="D581" s="121" t="str">
        <f t="shared" si="45"/>
        <v>Linseed Cake</v>
      </c>
      <c r="E581" s="121" t="str">
        <f t="shared" si="47"/>
        <v>Linseed Cake</v>
      </c>
      <c r="F581" s="121" t="str">
        <f t="shared" si="46"/>
        <v>Linseed Cake</v>
      </c>
      <c r="K581" s="120" t="s">
        <v>24701</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24559</v>
      </c>
      <c r="B582" s="86" t="s">
        <v>25316</v>
      </c>
      <c r="C582" s="120" t="s">
        <v>5182</v>
      </c>
      <c r="D582" s="121" t="str">
        <f t="shared" si="45"/>
        <v>Linseed Cake</v>
      </c>
      <c r="E582" s="121" t="str">
        <f t="shared" si="47"/>
        <v>Linseed Cake Ground</v>
      </c>
      <c r="F582" s="121" t="str">
        <f t="shared" si="46"/>
        <v>Linseed Cake Ground</v>
      </c>
      <c r="H582" s="120" t="s">
        <v>6292</v>
      </c>
      <c r="I582" s="120" t="s">
        <v>6292</v>
      </c>
      <c r="K582" s="120" t="s">
        <v>24701</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25317</v>
      </c>
      <c r="B583" s="86" t="s">
        <v>25318</v>
      </c>
      <c r="C583" s="120" t="s">
        <v>13793</v>
      </c>
      <c r="D583" s="121" t="str">
        <f t="shared" si="45"/>
        <v>Lippia javanica Leaves Cake</v>
      </c>
      <c r="E583" s="121" t="str">
        <f t="shared" si="47"/>
        <v>Lippia javanica Leaves Cake Dried Ground</v>
      </c>
      <c r="F583" s="121" t="str">
        <f t="shared" si="46"/>
        <v>Lippia javanica Leaves Cake Meal Dried(Air) Ground</v>
      </c>
      <c r="H583" s="120" t="s">
        <v>25319</v>
      </c>
      <c r="I583" s="120" t="s">
        <v>24402</v>
      </c>
      <c r="K583" s="120" t="s">
        <v>25320</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25321</v>
      </c>
      <c r="B584" s="86" t="s">
        <v>25322</v>
      </c>
      <c r="C584" s="120" t="s">
        <v>23389</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24474</v>
      </c>
      <c r="B585" s="86" t="s">
        <v>25323</v>
      </c>
      <c r="C585" s="120" t="s">
        <v>22424</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24502</v>
      </c>
      <c r="B586" s="86" t="s">
        <v>25324</v>
      </c>
      <c r="C586" s="120" t="s">
        <v>22290</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24452</v>
      </c>
      <c r="B587" s="86" t="s">
        <v>22292</v>
      </c>
      <c r="C587" s="120" t="s">
        <v>22292</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25325</v>
      </c>
      <c r="B588" s="86" t="s">
        <v>25326</v>
      </c>
      <c r="C588" s="120" t="s">
        <v>4265</v>
      </c>
      <c r="D588" s="121" t="str">
        <f t="shared" ref="D588:D613" si="48">_xlfn.TEXTJOIN(" ",TRUE,C588,IF(ISBLANK(K588),"",_xlfn.TEXTSPLIT(K588,";")))</f>
        <v>Alfalfa</v>
      </c>
      <c r="E588" s="121" t="str">
        <f t="shared" si="47"/>
        <v>Alfalfa</v>
      </c>
      <c r="F588" s="121" t="str">
        <f t="shared" si="46"/>
        <v>Alfalfa Hunter River</v>
      </c>
      <c r="G588" s="120" t="s">
        <v>25327</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25325</v>
      </c>
      <c r="B589" s="86" t="s">
        <v>25328</v>
      </c>
      <c r="C589" s="120" t="s">
        <v>4265</v>
      </c>
      <c r="D589" s="121" t="str">
        <f t="shared" si="48"/>
        <v>Alfalfa</v>
      </c>
      <c r="E589" s="121" t="str">
        <f t="shared" si="47"/>
        <v>Alfalfa Dried</v>
      </c>
      <c r="F589" s="121" t="str">
        <f t="shared" si="46"/>
        <v>Alfalfa Hunter River Dried(Sun) Chopped</v>
      </c>
      <c r="G589" s="120" t="s">
        <v>25327</v>
      </c>
      <c r="H589" s="120" t="s">
        <v>25329</v>
      </c>
      <c r="I589" s="120" t="s">
        <v>24393</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24956</v>
      </c>
      <c r="B590" s="86" t="s">
        <v>25330</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24485</v>
      </c>
      <c r="I590" s="120" t="s">
        <v>24393</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25331</v>
      </c>
      <c r="B591" s="86" t="s">
        <v>25332</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25333</v>
      </c>
      <c r="B592" s="86" t="s">
        <v>25334</v>
      </c>
      <c r="C592" s="120" t="s">
        <v>23385</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25335</v>
      </c>
      <c r="B593" s="86" t="s">
        <v>25336</v>
      </c>
      <c r="C593" s="120" t="s">
        <v>5097</v>
      </c>
      <c r="D593" s="121" t="str">
        <f t="shared" si="48"/>
        <v>Macadamia Cake</v>
      </c>
      <c r="E593" s="121" t="str">
        <f t="shared" si="47"/>
        <v>Macadamia Cake</v>
      </c>
      <c r="F593" s="121" t="str">
        <f t="shared" si="49"/>
        <v>Macadamia Cake</v>
      </c>
      <c r="K593" s="120" t="s">
        <v>24701</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24407</v>
      </c>
      <c r="B594" s="86" t="s">
        <v>25337</v>
      </c>
      <c r="C594" s="120" t="s">
        <v>23062</v>
      </c>
      <c r="D594" s="121" t="str">
        <f t="shared" si="48"/>
        <v>Macroptilium atropurpureum Leaves</v>
      </c>
      <c r="E594" s="121" t="str">
        <f t="shared" si="47"/>
        <v>Macroptilium atropurpureum Leaves Dried Ensiled</v>
      </c>
      <c r="F594" s="121" t="str">
        <f t="shared" si="49"/>
        <v>Macroptilium atropurpureum Leaves Dried Ensiled</v>
      </c>
      <c r="H594" s="120" t="s">
        <v>24410</v>
      </c>
      <c r="I594" s="120" t="s">
        <v>24410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25338</v>
      </c>
      <c r="B595" s="86" t="s">
        <v>25339</v>
      </c>
      <c r="C595" s="120" t="s">
        <v>23062</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25340</v>
      </c>
      <c r="B596" s="86" t="s">
        <v>25341</v>
      </c>
      <c r="C596" s="120" t="s">
        <v>23062</v>
      </c>
      <c r="D596" s="121" t="str">
        <f t="shared" si="48"/>
        <v>Macroptilium atropurpureum</v>
      </c>
      <c r="E596" s="121" t="str">
        <f t="shared" si="47"/>
        <v>Macroptilium atropurpureum Dried Ground</v>
      </c>
      <c r="F596" s="121" t="str">
        <f t="shared" si="49"/>
        <v>Macroptilium atropurpureum Dried(Air) Ground(hammer)</v>
      </c>
      <c r="H596" s="120" t="s">
        <v>25303</v>
      </c>
      <c r="I596" s="120" t="s">
        <v>24402</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24870</v>
      </c>
      <c r="B597" s="86" t="s">
        <v>25342</v>
      </c>
      <c r="C597" s="120" t="s">
        <v>23075</v>
      </c>
      <c r="D597" s="121" t="str">
        <f t="shared" si="48"/>
        <v>Macrotyloma axillare</v>
      </c>
      <c r="E597" s="121" t="str">
        <f t="shared" si="47"/>
        <v>Macrotyloma axillare Dried</v>
      </c>
      <c r="F597" s="121" t="str">
        <f t="shared" si="49"/>
        <v>Macrotyloma axillare Hay</v>
      </c>
      <c r="H597" s="120" t="s">
        <v>19687</v>
      </c>
      <c r="I597" s="120" t="s">
        <v>24393</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24870</v>
      </c>
      <c r="B598" s="86" t="s">
        <v>25343</v>
      </c>
      <c r="C598" s="120" t="s">
        <v>23075</v>
      </c>
      <c r="D598" s="121" t="str">
        <f t="shared" si="48"/>
        <v>Macrotyloma axillare</v>
      </c>
      <c r="E598" s="121" t="str">
        <f t="shared" si="47"/>
        <v>Macrotyloma axillare Dried</v>
      </c>
      <c r="F598" s="121" t="str">
        <f t="shared" si="49"/>
        <v>Macrotyloma axillare Hay Chopped</v>
      </c>
      <c r="H598" s="120" t="s">
        <v>24485</v>
      </c>
      <c r="I598" s="120" t="s">
        <v>24393</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24411</v>
      </c>
      <c r="B599" s="86" t="s">
        <v>25344</v>
      </c>
      <c r="C599" s="120" t="s">
        <v>23062</v>
      </c>
      <c r="D599" s="121" t="str">
        <f t="shared" si="48"/>
        <v>Macroptilium atropurpureum</v>
      </c>
      <c r="E599" s="121" t="str">
        <f t="shared" si="47"/>
        <v>Macroptilium atropurpureum Dried</v>
      </c>
      <c r="F599" s="121" t="str">
        <f t="shared" si="49"/>
        <v>Macroptilium atropurpureum Dried</v>
      </c>
      <c r="H599" s="120" t="s">
        <v>24393</v>
      </c>
      <c r="I599" s="120" t="s">
        <v>24393</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25345</v>
      </c>
      <c r="B600" s="86" t="s">
        <v>25346</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25345</v>
      </c>
      <c r="B601" s="86" t="s">
        <v>25347</v>
      </c>
      <c r="C601" s="120" t="s">
        <v>13851</v>
      </c>
      <c r="D601" s="121" t="str">
        <f t="shared" si="48"/>
        <v>Pithecellobium dulce Leaves</v>
      </c>
      <c r="E601" s="121" t="str">
        <f t="shared" si="47"/>
        <v>Pithecellobium dulce Leaves Dried</v>
      </c>
      <c r="F601" s="121" t="str">
        <f t="shared" si="49"/>
        <v>Pithecellobium dulce Leaves Dried(Sun)</v>
      </c>
      <c r="H601" s="120" t="s">
        <v>24399</v>
      </c>
      <c r="I601" s="120" t="s">
        <v>24393</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25348</v>
      </c>
      <c r="B602" s="86" t="s">
        <v>25349</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24718</v>
      </c>
      <c r="B603" s="86" t="s">
        <v>25350</v>
      </c>
      <c r="C603" s="120" t="s">
        <v>3825</v>
      </c>
      <c r="D603" s="121" t="str">
        <f t="shared" si="48"/>
        <v>Maize</v>
      </c>
      <c r="E603" s="121" t="str">
        <f t="shared" si="47"/>
        <v>Maize</v>
      </c>
      <c r="F603" s="121" t="str">
        <f t="shared" si="49"/>
        <v>Maize Mixture</v>
      </c>
      <c r="H603" s="120" t="s">
        <v>23493</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25351</v>
      </c>
      <c r="B604" s="86" t="s">
        <v>25352</v>
      </c>
      <c r="C604" s="120" t="s">
        <v>3825</v>
      </c>
      <c r="D604" s="121" t="str">
        <f t="shared" si="48"/>
        <v>Maize Bran</v>
      </c>
      <c r="E604" s="121" t="str">
        <f t="shared" si="47"/>
        <v>Maize Bran Ground</v>
      </c>
      <c r="F604" s="121" t="str">
        <f t="shared" si="49"/>
        <v>Maize Bran Milled(dough form)</v>
      </c>
      <c r="H604" s="120" t="s">
        <v>25353</v>
      </c>
      <c r="I604" s="120" t="s">
        <v>6292</v>
      </c>
      <c r="K604" s="120" t="s">
        <v>20933</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24737</v>
      </c>
      <c r="B605" s="86" t="s">
        <v>25354</v>
      </c>
      <c r="C605" s="120" t="s">
        <v>3825</v>
      </c>
      <c r="D605" s="121" t="str">
        <f t="shared" si="48"/>
        <v>Maize Husk</v>
      </c>
      <c r="E605" s="121" t="str">
        <f t="shared" si="47"/>
        <v>Maize Husk</v>
      </c>
      <c r="F605" s="121" t="str">
        <f t="shared" si="49"/>
        <v>Maize Husk</v>
      </c>
      <c r="K605" s="120" t="s">
        <v>24901</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24737</v>
      </c>
      <c r="B606" s="86" t="s">
        <v>25355</v>
      </c>
      <c r="C606" s="120" t="s">
        <v>3825</v>
      </c>
      <c r="D606" s="121" t="str">
        <f t="shared" si="48"/>
        <v>Maize Husk</v>
      </c>
      <c r="E606" s="121" t="str">
        <f t="shared" si="47"/>
        <v>Maize Husk Dried Ground</v>
      </c>
      <c r="F606" s="121" t="str">
        <f t="shared" si="49"/>
        <v>Maize Husk Dried Ground</v>
      </c>
      <c r="H606" s="120" t="s">
        <v>24402</v>
      </c>
      <c r="I606" s="120" t="s">
        <v>24402</v>
      </c>
      <c r="K606" s="120" t="s">
        <v>24901</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25356</v>
      </c>
      <c r="B607" s="86" t="s">
        <v>25357</v>
      </c>
      <c r="C607" s="120" t="s">
        <v>3825</v>
      </c>
      <c r="D607" s="121" t="str">
        <f t="shared" si="48"/>
        <v>Maize Cob</v>
      </c>
      <c r="E607" s="121" t="str">
        <f t="shared" si="47"/>
        <v>Maize Cob Ensiled Urea Treated</v>
      </c>
      <c r="F607" s="121" t="str">
        <f t="shared" si="49"/>
        <v>Maize Cob Ensiled Urea Treated</v>
      </c>
      <c r="H607" s="120" t="s">
        <v>25358</v>
      </c>
      <c r="I607" s="120" t="s">
        <v>25358</v>
      </c>
      <c r="J607" s="120" t="s">
        <v>6435</v>
      </c>
      <c r="K607" s="120" t="s">
        <v>24878</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25065</v>
      </c>
      <c r="B608" s="86" t="s">
        <v>25359</v>
      </c>
      <c r="C608" s="120" t="s">
        <v>3825</v>
      </c>
      <c r="D608" s="121" t="str">
        <f t="shared" si="48"/>
        <v>Maize</v>
      </c>
      <c r="E608" s="121" t="str">
        <f t="shared" si="47"/>
        <v>Maize Extruded</v>
      </c>
      <c r="F608" s="121" t="str">
        <f t="shared" si="49"/>
        <v>Maize Extruded</v>
      </c>
      <c r="H608" s="120" t="s">
        <v>24941</v>
      </c>
      <c r="I608" s="120" t="s">
        <v>24941</v>
      </c>
      <c r="L608" s="88" t="s">
        <v>28</v>
      </c>
      <c r="M608" s="88" t="s">
        <v>28</v>
      </c>
      <c r="N608" s="88" t="s">
        <v>28</v>
      </c>
      <c r="O608" t="s">
        <v>2738</v>
      </c>
      <c r="P608" t="s">
        <v>2704</v>
      </c>
      <c r="Q608" t="s">
        <v>24511</v>
      </c>
      <c r="R608" t="s">
        <v>24512</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25360</v>
      </c>
      <c r="B609" s="86" t="s">
        <v>20996</v>
      </c>
      <c r="C609" s="120" t="s">
        <v>3825</v>
      </c>
      <c r="D609" s="121" t="str">
        <f t="shared" si="48"/>
        <v>Maize Germ</v>
      </c>
      <c r="E609" s="121" t="str">
        <f t="shared" si="47"/>
        <v>Maize Germ</v>
      </c>
      <c r="F609" s="121" t="str">
        <f t="shared" si="49"/>
        <v>Maize Germ</v>
      </c>
      <c r="K609" s="120" t="s">
        <v>25361</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25294</v>
      </c>
      <c r="B610" s="86" t="s">
        <v>25362</v>
      </c>
      <c r="C610" s="120" t="s">
        <v>3825</v>
      </c>
      <c r="D610" s="121" t="str">
        <f t="shared" si="48"/>
        <v>Maize Germ</v>
      </c>
      <c r="E610" s="121" t="str">
        <f t="shared" si="47"/>
        <v>Maize Germ Ground</v>
      </c>
      <c r="F610" s="121" t="str">
        <f t="shared" si="49"/>
        <v>Maize Germ Meal</v>
      </c>
      <c r="H610" s="120" t="s">
        <v>24471</v>
      </c>
      <c r="I610" s="120" t="s">
        <v>6292</v>
      </c>
      <c r="K610" s="120" t="s">
        <v>25361</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25363</v>
      </c>
      <c r="B611" s="86" t="s">
        <v>21003</v>
      </c>
      <c r="C611" s="120" t="s">
        <v>3825</v>
      </c>
      <c r="D611" s="121" t="str">
        <f t="shared" si="48"/>
        <v>Maize Gluten</v>
      </c>
      <c r="E611" s="121" t="str">
        <f t="shared" si="47"/>
        <v>Maize Gluten</v>
      </c>
      <c r="F611" s="121" t="str">
        <f t="shared" si="49"/>
        <v>Maize Gluten</v>
      </c>
      <c r="K611" s="120" t="s">
        <v>24860</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25364</v>
      </c>
      <c r="B612" s="86" t="s">
        <v>25365</v>
      </c>
      <c r="C612" s="120" t="s">
        <v>3825</v>
      </c>
      <c r="D612" s="121" t="str">
        <f t="shared" si="48"/>
        <v>Maize Grain</v>
      </c>
      <c r="E612" s="121" t="str">
        <f t="shared" si="47"/>
        <v>Maize Grain Ground</v>
      </c>
      <c r="F612" s="121" t="str">
        <f t="shared" si="49"/>
        <v>Maize Grain Ground</v>
      </c>
      <c r="H612" s="120" t="s">
        <v>6292</v>
      </c>
      <c r="I612" s="120" t="s">
        <v>6292</v>
      </c>
      <c r="K612" s="120" t="s">
        <v>24562</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25366</v>
      </c>
      <c r="B613" s="86" t="s">
        <v>25367</v>
      </c>
      <c r="C613" s="120" t="s">
        <v>3825</v>
      </c>
      <c r="D613" s="121" t="str">
        <f t="shared" si="48"/>
        <v>Maize Grain</v>
      </c>
      <c r="E613" s="121" t="str">
        <f t="shared" si="47"/>
        <v>Maize Grain Ground</v>
      </c>
      <c r="F613" s="121" t="str">
        <f t="shared" si="49"/>
        <v>Maize Grain Ground(Hammer)</v>
      </c>
      <c r="H613" s="120" t="s">
        <v>25368</v>
      </c>
      <c r="I613" s="120" t="s">
        <v>6292</v>
      </c>
      <c r="K613" s="120" t="s">
        <v>24562</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25258</v>
      </c>
      <c r="B614" s="86" t="s">
        <v>25369</v>
      </c>
      <c r="C614" s="120" t="s">
        <v>3825</v>
      </c>
      <c r="D614" s="121" t="str">
        <f t="shared" ref="D614:D623" si="50">_xlfn.TEXTJOIN(" ",TRUE,C614,IF(ISBLANK(K614),"",_xlfn.TEXTSPLIT(K614,";")))</f>
        <v>Maize</v>
      </c>
      <c r="E614" s="121" t="str">
        <f t="shared" si="47"/>
        <v>Maize Dried</v>
      </c>
      <c r="F614" s="121" t="str">
        <f t="shared" si="49"/>
        <v>Maize Dried</v>
      </c>
      <c r="H614" s="120" t="s">
        <v>24393</v>
      </c>
      <c r="I614" s="120" t="s">
        <v>24393</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24576</v>
      </c>
      <c r="B615" s="86" t="s">
        <v>25370</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24576</v>
      </c>
      <c r="B616" s="86" t="s">
        <v>25371</v>
      </c>
      <c r="C616" s="120" t="s">
        <v>3825</v>
      </c>
      <c r="D616" s="121" t="str">
        <f t="shared" si="50"/>
        <v>Maize Leaves</v>
      </c>
      <c r="E616" s="121" t="str">
        <f t="shared" si="47"/>
        <v>Maize Leaves Dried</v>
      </c>
      <c r="F616" s="121" t="str">
        <f t="shared" si="49"/>
        <v>Maize Leaves Dried</v>
      </c>
      <c r="H616" s="120" t="s">
        <v>24393</v>
      </c>
      <c r="I616" s="120" t="s">
        <v>24393</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25372</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24732</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25069</v>
      </c>
      <c r="B618" s="86" t="s">
        <v>25373</v>
      </c>
      <c r="C618" s="120" t="s">
        <v>3825</v>
      </c>
      <c r="D618" s="121" t="str">
        <f t="shared" si="50"/>
        <v>Maize</v>
      </c>
      <c r="E618" s="121" t="str">
        <f t="shared" si="47"/>
        <v>Maize Ground</v>
      </c>
      <c r="F618" s="121" t="str">
        <f t="shared" si="51"/>
        <v>Maize Meal Pelleted</v>
      </c>
      <c r="H618" s="120" t="s">
        <v>25064</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25069</v>
      </c>
      <c r="B619" s="86" t="s">
        <v>25374</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24978</v>
      </c>
      <c r="B620" s="86" t="s">
        <v>25375</v>
      </c>
      <c r="C620" s="120" t="s">
        <v>3825</v>
      </c>
      <c r="D620" s="121" t="str">
        <f t="shared" si="50"/>
        <v>Maize Sheath</v>
      </c>
      <c r="E620" s="121" t="str">
        <f t="shared" si="47"/>
        <v>Maize Sheath</v>
      </c>
      <c r="F620" s="121" t="str">
        <f t="shared" si="51"/>
        <v>Maize Sheath</v>
      </c>
      <c r="K620" s="120" t="s">
        <v>25376</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24978</v>
      </c>
      <c r="B621" s="86" t="s">
        <v>25377</v>
      </c>
      <c r="C621" s="120" t="s">
        <v>3825</v>
      </c>
      <c r="D621" s="121" t="str">
        <f t="shared" si="50"/>
        <v>Maize Sheath</v>
      </c>
      <c r="E621" s="121" t="str">
        <f t="shared" si="47"/>
        <v>Maize Sheath Ground</v>
      </c>
      <c r="F621" s="121" t="str">
        <f t="shared" si="51"/>
        <v>Maize Sheath Ground</v>
      </c>
      <c r="H621" s="120" t="s">
        <v>6292</v>
      </c>
      <c r="I621" s="120" t="s">
        <v>6292</v>
      </c>
      <c r="K621" s="120" t="s">
        <v>25376</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25280</v>
      </c>
      <c r="B622" s="86" t="s">
        <v>25378</v>
      </c>
      <c r="C622" s="120" t="s">
        <v>3825</v>
      </c>
      <c r="D622" s="121" t="str">
        <f t="shared" si="50"/>
        <v>Maize</v>
      </c>
      <c r="E622" s="121" t="str">
        <f t="shared" si="47"/>
        <v>Maize Ensiled</v>
      </c>
      <c r="F622" s="121" t="str">
        <f t="shared" si="51"/>
        <v>Maize Silage</v>
      </c>
      <c r="H622" s="120" t="s">
        <v>19689</v>
      </c>
      <c r="I622" s="120" t="s">
        <v>24491</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25379</v>
      </c>
      <c r="B623" s="86" t="s">
        <v>25380</v>
      </c>
      <c r="C623" s="120" t="s">
        <v>3825</v>
      </c>
      <c r="D623" s="121" t="str">
        <f t="shared" si="50"/>
        <v>Maize</v>
      </c>
      <c r="E623" s="121" t="str">
        <f t="shared" si="47"/>
        <v>Maize Ensiled</v>
      </c>
      <c r="F623" s="121" t="str">
        <f t="shared" si="51"/>
        <v>Maize Ensiled</v>
      </c>
      <c r="H623" s="120" t="s">
        <v>24491</v>
      </c>
      <c r="I623" s="120" t="s">
        <v>24491</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24870</v>
      </c>
      <c r="B624" s="86" t="s">
        <v>25381</v>
      </c>
      <c r="C624" s="120" t="s">
        <v>3825</v>
      </c>
      <c r="D624" s="121" t="s">
        <v>7885</v>
      </c>
      <c r="E624" s="121" t="str">
        <f t="shared" si="47"/>
        <v>Maize Stover</v>
      </c>
      <c r="F624" s="121" t="str">
        <f t="shared" si="51"/>
        <v>Maize Kenyan H-625 Stover</v>
      </c>
      <c r="G624" s="120" t="s">
        <v>25382</v>
      </c>
      <c r="K624" s="120" t="s">
        <v>5902</v>
      </c>
      <c r="L624" t="s">
        <v>24872</v>
      </c>
      <c r="M624"/>
      <c r="N624" t="s">
        <v>21052</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24870</v>
      </c>
      <c r="B625" s="86" t="s">
        <v>25383</v>
      </c>
      <c r="C625" s="120" t="s">
        <v>3825</v>
      </c>
      <c r="D625" s="121" t="s">
        <v>7885</v>
      </c>
      <c r="E625" s="121" t="str">
        <f t="shared" si="47"/>
        <v>Maize Stover</v>
      </c>
      <c r="F625" s="121" t="str">
        <f t="shared" si="51"/>
        <v>Maize Kenyan H-625 Stover Chopped</v>
      </c>
      <c r="G625" s="120" t="s">
        <v>25382</v>
      </c>
      <c r="H625" s="120" t="s">
        <v>6435</v>
      </c>
      <c r="J625" s="120" t="s">
        <v>6435</v>
      </c>
      <c r="K625" s="120" t="s">
        <v>5902</v>
      </c>
      <c r="L625" t="s">
        <v>24872</v>
      </c>
      <c r="M625" t="s">
        <v>24872</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24870</v>
      </c>
      <c r="B626" s="86" t="s">
        <v>25384</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25385</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24870</v>
      </c>
      <c r="B627" s="86" t="s">
        <v>25386</v>
      </c>
      <c r="C627" s="120" t="s">
        <v>3825</v>
      </c>
      <c r="D627" s="121" t="s">
        <v>7885</v>
      </c>
      <c r="E627" s="121" t="str">
        <f t="shared" si="52"/>
        <v>Maize Stover</v>
      </c>
      <c r="F627" s="121" t="str">
        <f t="shared" si="51"/>
        <v>Maize Pwani hybrid Stover Chopped</v>
      </c>
      <c r="G627" s="120" t="s">
        <v>25385</v>
      </c>
      <c r="H627" s="120" t="s">
        <v>6435</v>
      </c>
      <c r="J627" s="120" t="s">
        <v>6435</v>
      </c>
      <c r="K627" s="120" t="s">
        <v>5902</v>
      </c>
      <c r="L627" t="s">
        <v>24872</v>
      </c>
      <c r="M627" t="s">
        <v>24872</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25280</v>
      </c>
      <c r="B628" s="86" t="s">
        <v>25387</v>
      </c>
      <c r="C628" s="120" t="s">
        <v>25388</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25389</v>
      </c>
    </row>
    <row r="629" spans="1:22" ht="14.5" x14ac:dyDescent="0.35">
      <c r="A629" t="s">
        <v>25269</v>
      </c>
      <c r="B629" s="86" t="s">
        <v>25390</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25271</v>
      </c>
      <c r="I629" s="120" t="s">
        <v>24393</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25391</v>
      </c>
      <c r="B630" s="86" t="s">
        <v>25392</v>
      </c>
      <c r="C630" s="120" t="s">
        <v>3825</v>
      </c>
      <c r="D630" s="121" t="str">
        <f t="shared" si="53"/>
        <v>Maize Stover</v>
      </c>
      <c r="E630" s="121" t="str">
        <f t="shared" si="52"/>
        <v>Maize Stover</v>
      </c>
      <c r="F630" s="121" t="str">
        <f t="shared" si="54"/>
        <v>Maize Stover Chopped Soaked</v>
      </c>
      <c r="H630" s="120" t="s">
        <v>25393</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25394</v>
      </c>
      <c r="B631" s="86" t="s">
        <v>25395</v>
      </c>
      <c r="C631" s="120" t="s">
        <v>3825</v>
      </c>
      <c r="D631" s="121" t="str">
        <f t="shared" si="53"/>
        <v>Maize Straw</v>
      </c>
      <c r="E631" s="121" t="str">
        <f t="shared" si="52"/>
        <v>Maize Straw Ensiled Urea Treated</v>
      </c>
      <c r="F631" s="121" t="str">
        <f t="shared" si="54"/>
        <v>Maize Straw Chopped Urea-treated Ensiled Molasses Added(5%)</v>
      </c>
      <c r="H631" s="120" t="s">
        <v>25396</v>
      </c>
      <c r="I631" s="120" t="s">
        <v>25358</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24870</v>
      </c>
      <c r="B632" s="86" t="s">
        <v>25397</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24766</v>
      </c>
      <c r="B633" s="86" t="s">
        <v>25398</v>
      </c>
      <c r="C633" s="120" t="s">
        <v>3825</v>
      </c>
      <c r="D633" s="121" t="str">
        <f t="shared" si="53"/>
        <v>Maize Straw</v>
      </c>
      <c r="E633" s="121" t="str">
        <f t="shared" si="52"/>
        <v>Maize Straw Dried Ground</v>
      </c>
      <c r="F633" s="121" t="str">
        <f t="shared" si="54"/>
        <v>Maize Straw Dried (Air) Ground(Hammer)</v>
      </c>
      <c r="H633" s="120" t="s">
        <v>25399</v>
      </c>
      <c r="I633" s="120" t="s">
        <v>24402</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24978</v>
      </c>
      <c r="B634" s="86" t="s">
        <v>25400</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25401</v>
      </c>
      <c r="B635" s="86" t="s">
        <v>25402</v>
      </c>
      <c r="C635" s="120" t="s">
        <v>3825</v>
      </c>
      <c r="D635" s="121" t="str">
        <f t="shared" si="53"/>
        <v>Maize Straw</v>
      </c>
      <c r="E635" s="121" t="str">
        <f t="shared" si="52"/>
        <v>Maize Straw Ground Urea Treated</v>
      </c>
      <c r="F635" s="121" t="str">
        <f t="shared" si="54"/>
        <v>Maize Straw Ground(Hammer) Urea Treated</v>
      </c>
      <c r="H635" s="120" t="s">
        <v>25403</v>
      </c>
      <c r="I635" s="120" t="s">
        <v>25404</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25301</v>
      </c>
      <c r="B636" s="86" t="s">
        <v>25405</v>
      </c>
      <c r="C636" s="120" t="s">
        <v>3825</v>
      </c>
      <c r="D636" s="121" t="str">
        <f t="shared" si="53"/>
        <v>Maize Straw</v>
      </c>
      <c r="E636" s="121" t="str">
        <f t="shared" si="52"/>
        <v>Maize Straw Dried Ensiled Ground Urea Treated</v>
      </c>
      <c r="F636" s="121" t="str">
        <f t="shared" si="54"/>
        <v>Maize Straw Ground Urea Treated Ensiled(6wks) Dried(Sun)</v>
      </c>
      <c r="H636" s="120" t="s">
        <v>25406</v>
      </c>
      <c r="I636" s="120" t="s">
        <v>25407</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24958</v>
      </c>
      <c r="B637" s="86" t="s">
        <v>25408</v>
      </c>
      <c r="C637" s="120" t="s">
        <v>3825</v>
      </c>
      <c r="D637" s="121" t="str">
        <f t="shared" si="53"/>
        <v>Maize Straw</v>
      </c>
      <c r="E637" s="121" t="str">
        <f t="shared" si="52"/>
        <v>Maize Straw Dried</v>
      </c>
      <c r="F637" s="121" t="str">
        <f t="shared" si="54"/>
        <v>Maize Straw Dried(Sun) Chopped</v>
      </c>
      <c r="H637" s="120" t="s">
        <v>25329</v>
      </c>
      <c r="I637" s="120" t="s">
        <v>24393</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24578</v>
      </c>
      <c r="B638" s="86" t="s">
        <v>25409</v>
      </c>
      <c r="C638" s="120" t="s">
        <v>3825</v>
      </c>
      <c r="D638" s="121" t="str">
        <f t="shared" si="53"/>
        <v>Maize Stover</v>
      </c>
      <c r="E638" s="121" t="str">
        <f t="shared" si="52"/>
        <v>Maize Stover Urea Treated</v>
      </c>
      <c r="F638" s="121" t="str">
        <f t="shared" si="54"/>
        <v>Maize Stover Urea Treated</v>
      </c>
      <c r="H638" s="120" t="s">
        <v>25410</v>
      </c>
      <c r="I638" s="120" t="s">
        <v>25410</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25411</v>
      </c>
      <c r="B639" s="86" t="s">
        <v>25412</v>
      </c>
      <c r="C639" s="120" t="s">
        <v>3825</v>
      </c>
      <c r="D639" s="121" t="str">
        <f t="shared" si="53"/>
        <v>Maize Straw</v>
      </c>
      <c r="E639" s="121" t="str">
        <f t="shared" si="52"/>
        <v>Maize Straw Urea Treated</v>
      </c>
      <c r="F639" s="121" t="str">
        <f t="shared" si="54"/>
        <v>Maize Straw Urea Treated Chopped</v>
      </c>
      <c r="H639" s="120" t="s">
        <v>25413</v>
      </c>
      <c r="I639" s="120" t="s">
        <v>25410</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25414</v>
      </c>
      <c r="B640" s="86" t="s">
        <v>25415</v>
      </c>
      <c r="C640" s="120" t="s">
        <v>3825</v>
      </c>
      <c r="D640" s="121" t="str">
        <f t="shared" si="53"/>
        <v>Maize Straw</v>
      </c>
      <c r="E640" s="121" t="str">
        <f t="shared" si="52"/>
        <v>Maize Straw Urea Treated</v>
      </c>
      <c r="F640" s="121" t="str">
        <f t="shared" si="54"/>
        <v>Maize Straw Chopped Dissolved urea applied</v>
      </c>
      <c r="H640" s="120" t="s">
        <v>25416</v>
      </c>
      <c r="I640" s="120" t="s">
        <v>25410</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25059</v>
      </c>
      <c r="B641" s="86" t="s">
        <v>25417</v>
      </c>
      <c r="C641" s="120" t="s">
        <v>3825</v>
      </c>
      <c r="D641" s="121" t="str">
        <f t="shared" si="53"/>
        <v>Maize</v>
      </c>
      <c r="E641" s="121" t="str">
        <f t="shared" si="52"/>
        <v>Maize Ground</v>
      </c>
      <c r="F641" s="121" t="str">
        <f t="shared" si="54"/>
        <v>Maize Yellow Ground Sieved</v>
      </c>
      <c r="G641" s="120" t="s">
        <v>24651</v>
      </c>
      <c r="H641" s="120" t="s">
        <v>25418</v>
      </c>
      <c r="I641" s="120" t="s">
        <v>6292</v>
      </c>
      <c r="J641" s="120" t="s">
        <v>25062</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24456</v>
      </c>
      <c r="B642" s="86" t="s">
        <v>25419</v>
      </c>
      <c r="C642" s="120" t="s">
        <v>3825</v>
      </c>
      <c r="D642" s="121" t="str">
        <f t="shared" si="53"/>
        <v>Maize</v>
      </c>
      <c r="E642" s="121" t="str">
        <f t="shared" si="52"/>
        <v>Maize Cracked</v>
      </c>
      <c r="F642" s="121" t="str">
        <f t="shared" si="54"/>
        <v>Maize White Local Cracked</v>
      </c>
      <c r="G642" s="120" t="s">
        <v>25420</v>
      </c>
      <c r="H642" s="120" t="s">
        <v>25421</v>
      </c>
      <c r="I642" s="120" t="s">
        <v>25421</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25022</v>
      </c>
      <c r="B643" s="86" t="s">
        <v>25422</v>
      </c>
      <c r="C643" s="120" t="s">
        <v>3825</v>
      </c>
      <c r="D643" s="121" t="str">
        <f t="shared" si="53"/>
        <v>Maize</v>
      </c>
      <c r="E643" s="121" t="str">
        <f t="shared" si="52"/>
        <v>Maize</v>
      </c>
      <c r="F643" s="121" t="str">
        <f t="shared" si="54"/>
        <v>Maize White Local</v>
      </c>
      <c r="G643" s="120" t="s">
        <v>25420</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24737</v>
      </c>
      <c r="B644" s="86" t="s">
        <v>25423</v>
      </c>
      <c r="C644" s="120" t="s">
        <v>3825</v>
      </c>
      <c r="D644" s="121" t="str">
        <f t="shared" si="53"/>
        <v>Maize</v>
      </c>
      <c r="E644" s="121" t="str">
        <f t="shared" si="52"/>
        <v>Maize Cracked</v>
      </c>
      <c r="F644" s="121" t="str">
        <f t="shared" si="54"/>
        <v>Maize Cracked</v>
      </c>
      <c r="H644" s="120" t="s">
        <v>25421</v>
      </c>
      <c r="I644" s="120" t="s">
        <v>25421</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24566</v>
      </c>
      <c r="B645" s="86" t="s">
        <v>25424</v>
      </c>
      <c r="C645" s="120" t="s">
        <v>3825</v>
      </c>
      <c r="D645" s="121" t="str">
        <f t="shared" si="53"/>
        <v>Maize</v>
      </c>
      <c r="E645" s="121" t="str">
        <f t="shared" si="52"/>
        <v>Maize Dried Ground</v>
      </c>
      <c r="F645" s="121" t="str">
        <f t="shared" si="54"/>
        <v>Maize Dried Ground</v>
      </c>
      <c r="H645" s="120" t="s">
        <v>24402</v>
      </c>
      <c r="I645" s="120" t="s">
        <v>24402</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25258</v>
      </c>
      <c r="B646" s="86" t="s">
        <v>25425</v>
      </c>
      <c r="C646" s="120" t="s">
        <v>25426</v>
      </c>
      <c r="D646" s="121" t="str">
        <f t="shared" si="53"/>
        <v>Maize &amp; Dolichos lablab</v>
      </c>
      <c r="E646" s="121" t="str">
        <f t="shared" si="52"/>
        <v>Maize &amp; Dolichos lablab Dried</v>
      </c>
      <c r="F646" s="121" t="str">
        <f t="shared" si="54"/>
        <v>Maize &amp; Dolichos lablab Dried Chopped</v>
      </c>
      <c r="H646" s="120" t="s">
        <v>24992</v>
      </c>
      <c r="I646" s="120" t="s">
        <v>24393</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25427</v>
      </c>
    </row>
    <row r="647" spans="1:22" ht="14.5" x14ac:dyDescent="0.35">
      <c r="A647" t="s">
        <v>24513</v>
      </c>
      <c r="B647" s="86" t="s">
        <v>21057</v>
      </c>
      <c r="C647" s="120" t="s">
        <v>25428</v>
      </c>
      <c r="D647" s="121" t="str">
        <f t="shared" si="53"/>
        <v>Malt Sprout</v>
      </c>
      <c r="E647" s="121" t="str">
        <f t="shared" si="52"/>
        <v>Malt Sprout</v>
      </c>
      <c r="F647" s="121" t="str">
        <f t="shared" ref="F647:F677" si="55">_xlfn.TEXTJOIN(" ",TRUE,C647,G647,IF(ISBLANK(K647),"",_xlfn.TEXTSPLIT(K647,";")),IF(ISBLANK(H647),"",_xlfn.TEXTSPLIT(H647,";")))</f>
        <v>Malt Sprout</v>
      </c>
      <c r="K647" s="120" t="s">
        <v>25429</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25430</v>
      </c>
      <c r="B648" s="86" t="s">
        <v>25431</v>
      </c>
      <c r="C648" s="120" t="s">
        <v>3877</v>
      </c>
      <c r="D648" s="121" t="str">
        <f t="shared" si="53"/>
        <v>Sorghum Sprout</v>
      </c>
      <c r="E648" s="121" t="str">
        <f t="shared" si="52"/>
        <v>Sorghum Sprout</v>
      </c>
      <c r="F648" s="121" t="str">
        <f t="shared" si="55"/>
        <v>Sorghum Sprout</v>
      </c>
      <c r="K648" s="120" t="s">
        <v>25429</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24537</v>
      </c>
      <c r="B649" s="86" t="s">
        <v>25432</v>
      </c>
      <c r="C649" s="120" t="s">
        <v>21130</v>
      </c>
      <c r="D649" s="121" t="str">
        <f t="shared" si="53"/>
        <v>Sorghum Sprout</v>
      </c>
      <c r="E649" s="121" t="str">
        <f t="shared" si="52"/>
        <v>Sorghum Sprout Dried Ground</v>
      </c>
      <c r="F649" s="121" t="str">
        <f t="shared" si="55"/>
        <v>Sorghum Sprout Dried Ground</v>
      </c>
      <c r="H649" s="120" t="s">
        <v>24402</v>
      </c>
      <c r="I649" s="120" t="s">
        <v>24402</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24681</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25433</v>
      </c>
      <c r="B651" s="86" t="s">
        <v>21231</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24981</v>
      </c>
      <c r="B652" s="86" t="s">
        <v>21235</v>
      </c>
      <c r="C652" s="120" t="s">
        <v>4723</v>
      </c>
      <c r="D652" s="121" t="str">
        <f t="shared" si="53"/>
        <v>Mango Seed Kernel</v>
      </c>
      <c r="E652" s="121" t="str">
        <f t="shared" si="52"/>
        <v>Mango Seed Kernel</v>
      </c>
      <c r="F652" s="121" t="str">
        <f t="shared" si="55"/>
        <v>Mango Seed Kernel</v>
      </c>
      <c r="K652" s="120" t="s">
        <v>25434</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25435</v>
      </c>
      <c r="B653" s="86" t="s">
        <v>25436</v>
      </c>
      <c r="C653" s="120" t="s">
        <v>4723</v>
      </c>
      <c r="D653" s="121" t="str">
        <f t="shared" si="53"/>
        <v>Mango Seed Kernel</v>
      </c>
      <c r="E653" s="121" t="str">
        <f t="shared" si="52"/>
        <v>Mango Seed Kernel Ground</v>
      </c>
      <c r="F653" s="121" t="str">
        <f t="shared" si="55"/>
        <v>Mango Seed Kernel Meal</v>
      </c>
      <c r="H653" s="120" t="s">
        <v>24471</v>
      </c>
      <c r="I653" s="120" t="s">
        <v>6292</v>
      </c>
      <c r="K653" s="120" t="s">
        <v>25434</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25437</v>
      </c>
      <c r="B654" s="86" t="s">
        <v>25438</v>
      </c>
      <c r="C654" s="120" t="s">
        <v>4723</v>
      </c>
      <c r="D654" s="121" t="str">
        <f t="shared" si="53"/>
        <v>Mango Seed Kernel</v>
      </c>
      <c r="E654" s="121" t="str">
        <f t="shared" si="52"/>
        <v>Mango Seed Kernel Dried Ground</v>
      </c>
      <c r="F654" s="121" t="str">
        <f t="shared" si="55"/>
        <v>Mango Seed Kernel Meal Dried (Sun) Ground</v>
      </c>
      <c r="H654" s="120" t="s">
        <v>25439</v>
      </c>
      <c r="I654" s="120" t="s">
        <v>24402</v>
      </c>
      <c r="K654" s="120" t="s">
        <v>25434</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24981</v>
      </c>
      <c r="B655" s="86" t="s">
        <v>25440</v>
      </c>
      <c r="C655" s="120" t="s">
        <v>4723</v>
      </c>
      <c r="D655" s="121" t="str">
        <f t="shared" si="53"/>
        <v>Mango Seed Kernel</v>
      </c>
      <c r="E655" s="121" t="str">
        <f t="shared" si="52"/>
        <v>Mango Seed Kernel Crushed Dried</v>
      </c>
      <c r="F655" s="121" t="str">
        <f t="shared" si="55"/>
        <v>Mango Seed Kernel Pounded Dried</v>
      </c>
      <c r="H655" s="120" t="s">
        <v>25441</v>
      </c>
      <c r="I655" s="120" t="s">
        <v>25262</v>
      </c>
      <c r="K655" s="120" t="s">
        <v>25434</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25433</v>
      </c>
      <c r="B656" s="86" t="s">
        <v>25442</v>
      </c>
      <c r="C656" s="120" t="s">
        <v>4723</v>
      </c>
      <c r="D656" s="121" t="str">
        <f t="shared" si="53"/>
        <v>Mango Seed</v>
      </c>
      <c r="E656" s="121" t="str">
        <f t="shared" si="52"/>
        <v>Mango Seed Dried Ground</v>
      </c>
      <c r="F656" s="121" t="str">
        <f t="shared" si="55"/>
        <v>Mango Seed Sliced Dried (Oven) Ground</v>
      </c>
      <c r="H656" s="120" t="s">
        <v>25443</v>
      </c>
      <c r="I656" s="120" t="s">
        <v>24402</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24782</v>
      </c>
      <c r="B657" s="86" t="s">
        <v>25444</v>
      </c>
      <c r="C657" s="120" t="s">
        <v>3942</v>
      </c>
      <c r="D657" s="121" t="str">
        <f t="shared" si="53"/>
        <v>Crotalaria ochroleuca</v>
      </c>
      <c r="E657" s="121" t="str">
        <f t="shared" si="52"/>
        <v>Crotalaria ochroleuca Dried</v>
      </c>
      <c r="F657" s="121" t="str">
        <f t="shared" si="55"/>
        <v>Crotalaria ochroleuca Marajea Hay</v>
      </c>
      <c r="G657" s="120" t="s">
        <v>25445</v>
      </c>
      <c r="H657" s="120" t="s">
        <v>19687</v>
      </c>
      <c r="I657" s="120" t="s">
        <v>24393</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24526</v>
      </c>
      <c r="B658" s="86" t="s">
        <v>25446</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25447</v>
      </c>
      <c r="B659" s="86" t="s">
        <v>25448</v>
      </c>
      <c r="C659" s="120" t="s">
        <v>20845</v>
      </c>
      <c r="D659" s="121" t="str">
        <f t="shared" si="53"/>
        <v>Meat and Bone</v>
      </c>
      <c r="E659" s="121" t="str">
        <f t="shared" si="52"/>
        <v>Meat and Bone Ground</v>
      </c>
      <c r="F659" s="121" t="str">
        <f t="shared" si="55"/>
        <v>Meat and Bone Meal</v>
      </c>
      <c r="H659" s="120" t="s">
        <v>24471</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24449</v>
      </c>
      <c r="B660" s="86" t="s">
        <v>25449</v>
      </c>
      <c r="C660" s="120" t="s">
        <v>23080</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24449</v>
      </c>
      <c r="B661" s="86" t="s">
        <v>25450</v>
      </c>
      <c r="C661" s="120" t="s">
        <v>4265</v>
      </c>
      <c r="D661" s="121" t="str">
        <f t="shared" si="53"/>
        <v>Alfalfa Pods</v>
      </c>
      <c r="E661" s="121" t="str">
        <f t="shared" si="52"/>
        <v>Alfalfa Pods Dried</v>
      </c>
      <c r="F661" s="121" t="str">
        <f t="shared" si="55"/>
        <v>Alfalfa Pods Dried</v>
      </c>
      <c r="H661" s="120" t="s">
        <v>24393</v>
      </c>
      <c r="I661" s="120" t="s">
        <v>24393</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24421</v>
      </c>
      <c r="B662" s="86" t="s">
        <v>23085</v>
      </c>
      <c r="C662" s="120" t="s">
        <v>23085</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25451</v>
      </c>
      <c r="C663" s="120" t="s">
        <v>4416</v>
      </c>
      <c r="D663" s="121" t="str">
        <f t="shared" si="53"/>
        <v>Pennisetum purpureum</v>
      </c>
      <c r="E663" s="121" t="str">
        <f t="shared" si="52"/>
        <v>Pennisetum purpureum</v>
      </c>
      <c r="F663" s="121" t="str">
        <f t="shared" si="55"/>
        <v>Pennisetum purpureum Medium Stage</v>
      </c>
      <c r="G663" s="120" t="s">
        <v>25452</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25453</v>
      </c>
      <c r="C664" s="120" t="s">
        <v>4416</v>
      </c>
      <c r="D664" s="121" t="str">
        <f t="shared" si="53"/>
        <v>Pennisetum purpureum</v>
      </c>
      <c r="E664" s="121" t="str">
        <f t="shared" si="52"/>
        <v>Pennisetum purpureum</v>
      </c>
      <c r="F664" s="121" t="str">
        <f t="shared" si="55"/>
        <v>Pennisetum purpureum Medium Stage Chopped</v>
      </c>
      <c r="G664" s="120" t="s">
        <v>25452</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25454</v>
      </c>
      <c r="B665" s="86" t="s">
        <v>23360</v>
      </c>
      <c r="C665" s="120" t="s">
        <v>23360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24502</v>
      </c>
      <c r="B666" s="86" t="s">
        <v>22303</v>
      </c>
      <c r="C666" s="120" t="s">
        <v>22303</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25455</v>
      </c>
      <c r="B667" s="86" t="s">
        <v>25456</v>
      </c>
      <c r="C667" s="120" t="s">
        <v>20671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25069</v>
      </c>
      <c r="B668" s="86" t="s">
        <v>25457</v>
      </c>
      <c r="C668" s="120" t="s">
        <v>20671</v>
      </c>
      <c r="D668" s="121" t="str">
        <f t="shared" si="53"/>
        <v>Menhaden</v>
      </c>
      <c r="E668" s="121" t="str">
        <f t="shared" si="52"/>
        <v>Menhaden Ground</v>
      </c>
      <c r="F668" s="121" t="str">
        <f t="shared" si="55"/>
        <v>Menhaden Ground Pelleted</v>
      </c>
      <c r="H668" s="120" t="s">
        <v>25458</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25459</v>
      </c>
      <c r="B669" s="86" t="s">
        <v>25460</v>
      </c>
      <c r="C669" s="120" t="s">
        <v>23377</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24502</v>
      </c>
      <c r="B670" s="86" t="s">
        <v>22305</v>
      </c>
      <c r="C670" s="120" t="s">
        <v>22305</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24769</v>
      </c>
      <c r="B671" s="86" t="s">
        <v>21059</v>
      </c>
      <c r="C671" s="120" t="s">
        <v>21059</v>
      </c>
      <c r="D671" s="121" t="str">
        <f t="shared" si="53"/>
        <v>Millet</v>
      </c>
      <c r="E671" s="121" t="str">
        <f t="shared" si="52"/>
        <v>Millet</v>
      </c>
      <c r="F671" s="121" t="str">
        <f t="shared" si="55"/>
        <v>Millet</v>
      </c>
      <c r="L671" s="88" t="s">
        <v>28</v>
      </c>
      <c r="O671" t="s">
        <v>2738</v>
      </c>
      <c r="P671" t="s">
        <v>2704</v>
      </c>
      <c r="Q671" t="s">
        <v>24557</v>
      </c>
      <c r="R671" t="s">
        <v>24558</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25461</v>
      </c>
      <c r="B672" s="86" t="s">
        <v>21060</v>
      </c>
      <c r="C672" s="120" t="s">
        <v>21059</v>
      </c>
      <c r="D672" s="121" t="str">
        <f t="shared" si="53"/>
        <v>Millet Bran</v>
      </c>
      <c r="E672" s="121" t="str">
        <f t="shared" si="52"/>
        <v>Millet Bran</v>
      </c>
      <c r="F672" s="121" t="str">
        <f t="shared" si="55"/>
        <v>Millet Bran</v>
      </c>
      <c r="K672" s="120" t="s">
        <v>20933</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25462</v>
      </c>
      <c r="B673" s="86" t="s">
        <v>25463</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25464</v>
      </c>
      <c r="B674" s="86" t="s">
        <v>25465</v>
      </c>
      <c r="C674" s="120" t="s">
        <v>21059</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25464</v>
      </c>
      <c r="B675" s="86" t="s">
        <v>25466</v>
      </c>
      <c r="C675" s="120" t="s">
        <v>21059</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24880</v>
      </c>
      <c r="B676" s="86" t="s">
        <v>25467</v>
      </c>
      <c r="C676" s="120" t="s">
        <v>23270</v>
      </c>
      <c r="D676" s="121" t="str">
        <f t="shared" si="53"/>
        <v>Mineral Mix</v>
      </c>
      <c r="E676" s="121" t="str">
        <f t="shared" si="52"/>
        <v>Mineral Mix</v>
      </c>
      <c r="F676" s="121" t="str">
        <f t="shared" si="55"/>
        <v>Mineral Mix</v>
      </c>
      <c r="K676" s="120" t="s">
        <v>25468</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25469</v>
      </c>
      <c r="B677" s="86" t="s">
        <v>19828</v>
      </c>
      <c r="C677" s="120" t="s">
        <v>23270</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24632</v>
      </c>
      <c r="B678" s="86" t="s">
        <v>25470</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25471</v>
      </c>
    </row>
    <row r="679" spans="1:22" ht="14.5" x14ac:dyDescent="0.35">
      <c r="A679" t="s">
        <v>25472</v>
      </c>
      <c r="B679" s="86" t="s">
        <v>25473</v>
      </c>
      <c r="C679" s="120" t="s">
        <v>21670</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24471</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24734</v>
      </c>
      <c r="B680" s="86" t="s">
        <v>25474</v>
      </c>
      <c r="C680" s="120" t="s">
        <v>18765</v>
      </c>
      <c r="D680" s="121" t="str">
        <f t="shared" si="53"/>
        <v>Sugarcane Molasses</v>
      </c>
      <c r="E680" s="121" t="str">
        <f t="shared" si="52"/>
        <v>Sugarcane Molasses</v>
      </c>
      <c r="F680" s="121" t="str">
        <f t="shared" si="56"/>
        <v>Sugarcane Molasses</v>
      </c>
      <c r="K680" s="120" t="s">
        <v>21671</v>
      </c>
      <c r="L680" s="88" t="s">
        <v>28</v>
      </c>
      <c r="O680" t="s">
        <v>2738</v>
      </c>
      <c r="P680" t="s">
        <v>2704</v>
      </c>
      <c r="Q680" t="s">
        <v>24557</v>
      </c>
      <c r="R680" t="s">
        <v>24558</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25475</v>
      </c>
      <c r="B681" s="86" t="s">
        <v>25476</v>
      </c>
      <c r="C681" s="120" t="s">
        <v>21670</v>
      </c>
      <c r="D681" s="121" t="str">
        <f t="shared" si="53"/>
        <v>Unspecified Molasses</v>
      </c>
      <c r="E681" s="121" t="str">
        <f t="shared" si="52"/>
        <v>Unspecified Molasses</v>
      </c>
      <c r="F681" s="121" t="str">
        <f t="shared" si="56"/>
        <v>Unspecified Molasses</v>
      </c>
      <c r="L681" s="88" t="s">
        <v>28</v>
      </c>
      <c r="O681" t="s">
        <v>2738</v>
      </c>
      <c r="P681" t="s">
        <v>2704</v>
      </c>
      <c r="Q681" t="s">
        <v>24557</v>
      </c>
      <c r="R681" t="s">
        <v>24558</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24599</v>
      </c>
      <c r="B682" s="86" t="s">
        <v>25477</v>
      </c>
      <c r="C682" s="120" t="s">
        <v>3676</v>
      </c>
      <c r="D682" s="121" t="str">
        <f t="shared" si="53"/>
        <v>Moringa oleifera Leaves</v>
      </c>
      <c r="E682" s="121" t="str">
        <f t="shared" si="52"/>
        <v>Moringa oleifera Leaves Dried Ground</v>
      </c>
      <c r="F682" s="121" t="str">
        <f t="shared" si="56"/>
        <v>Moringa oleifera Leaves Dried Ground</v>
      </c>
      <c r="H682" s="120" t="s">
        <v>24402</v>
      </c>
      <c r="I682" s="120" t="s">
        <v>24402</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24596</v>
      </c>
      <c r="B683" s="86" t="s">
        <v>25478</v>
      </c>
      <c r="C683" s="120" t="s">
        <v>25479</v>
      </c>
      <c r="D683" s="121" t="str">
        <f t="shared" si="53"/>
        <v>Moringa Oleifera Leaves</v>
      </c>
      <c r="E683" s="121" t="str">
        <f t="shared" si="52"/>
        <v>Moringa Oleifera Leaves Dried Ground</v>
      </c>
      <c r="F683" s="121" t="str">
        <f t="shared" si="56"/>
        <v>Moringa Oleifera Leaves Dried (Shade) Ground (Hammer)</v>
      </c>
      <c r="H683" s="120" t="s">
        <v>25480</v>
      </c>
      <c r="I683" s="120" t="s">
        <v>24402</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25481</v>
      </c>
      <c r="B684" s="86" t="s">
        <v>25482</v>
      </c>
      <c r="C684" s="120" t="s">
        <v>25479</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25481</v>
      </c>
      <c r="B685" s="86" t="s">
        <v>25483</v>
      </c>
      <c r="C685" s="120" t="s">
        <v>25479</v>
      </c>
      <c r="D685" s="121" t="str">
        <f t="shared" si="53"/>
        <v>Moringa Oleifera</v>
      </c>
      <c r="E685" s="121" t="str">
        <f t="shared" si="52"/>
        <v>Moringa Oleifera Dried</v>
      </c>
      <c r="F685" s="121" t="str">
        <f t="shared" si="56"/>
        <v>Moringa Oleifera Hay Dried(Air)</v>
      </c>
      <c r="H685" s="120" t="s">
        <v>24413</v>
      </c>
      <c r="I685" s="120" t="s">
        <v>24393</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25481</v>
      </c>
      <c r="B686" s="86" t="s">
        <v>25484</v>
      </c>
      <c r="C686" s="120" t="s">
        <v>25479</v>
      </c>
      <c r="D686" s="121" t="str">
        <f t="shared" si="53"/>
        <v>Moringa Oleifera</v>
      </c>
      <c r="E686" s="121" t="str">
        <f t="shared" si="52"/>
        <v>Moringa Oleifera Ensiled</v>
      </c>
      <c r="F686" s="121" t="str">
        <f t="shared" si="56"/>
        <v>Moringa Oleifera Silage Ensiled</v>
      </c>
      <c r="H686" s="120" t="s">
        <v>25485</v>
      </c>
      <c r="I686" s="120" t="s">
        <v>24491</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25486</v>
      </c>
      <c r="B687" s="86" t="s">
        <v>25487</v>
      </c>
      <c r="C687" s="120" t="s">
        <v>25479</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24806</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25488</v>
      </c>
      <c r="B688" s="86" t="s">
        <v>25489</v>
      </c>
      <c r="C688" s="120" t="s">
        <v>3676</v>
      </c>
      <c r="D688" s="121" t="str">
        <f t="shared" si="53"/>
        <v>Moringa oleifera Leaves</v>
      </c>
      <c r="E688" s="121" t="str">
        <f t="shared" si="57"/>
        <v>Moringa oleifera Leaves Ground</v>
      </c>
      <c r="F688" s="121" t="str">
        <f t="shared" si="56"/>
        <v>Moringa oleifera Leaves Meal</v>
      </c>
      <c r="H688" s="120" t="s">
        <v>24471</v>
      </c>
      <c r="I688" s="120" t="s">
        <v>6292</v>
      </c>
      <c r="K688" s="120" t="s">
        <v>5894</v>
      </c>
      <c r="M688" s="88" t="s">
        <v>28</v>
      </c>
      <c r="O688" t="s">
        <v>2754</v>
      </c>
      <c r="P688" t="s">
        <v>2720</v>
      </c>
      <c r="Q688" t="s">
        <v>24676</v>
      </c>
      <c r="R688" t="s">
        <v>24677</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25490</v>
      </c>
      <c r="B689" s="86" t="s">
        <v>25491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24402</v>
      </c>
      <c r="I689" s="120" t="s">
        <v>24402</v>
      </c>
      <c r="K689" s="120" t="s">
        <v>25492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24780</v>
      </c>
      <c r="B690" s="86" t="s">
        <v>25493</v>
      </c>
      <c r="C690" s="120" t="s">
        <v>25479</v>
      </c>
      <c r="D690" s="121" t="str">
        <f t="shared" si="58"/>
        <v>Moringa Oleifera Stalks</v>
      </c>
      <c r="E690" s="121" t="str">
        <f t="shared" si="57"/>
        <v>Moringa Oleifera Stalks Dried Ground</v>
      </c>
      <c r="F690" s="121" t="str">
        <f t="shared" si="56"/>
        <v>Moringa Oleifera Stalks Dried Ground</v>
      </c>
      <c r="H690" s="120" t="s">
        <v>24402</v>
      </c>
      <c r="I690" s="120" t="s">
        <v>24402</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24780</v>
      </c>
      <c r="B691" s="86" t="s">
        <v>25494</v>
      </c>
      <c r="C691" s="120" t="s">
        <v>25479</v>
      </c>
      <c r="D691" s="121" t="str">
        <f t="shared" si="58"/>
        <v>Moringa Oleifera</v>
      </c>
      <c r="E691" s="121" t="str">
        <f t="shared" si="57"/>
        <v>Moringa Oleifera Dried Ground</v>
      </c>
      <c r="F691" s="121" t="str">
        <f t="shared" si="56"/>
        <v>Moringa Oleifera Dried Ground</v>
      </c>
      <c r="H691" s="120" t="s">
        <v>24402</v>
      </c>
      <c r="I691" s="120" t="s">
        <v>24402</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25495</v>
      </c>
      <c r="B692" s="86" t="s">
        <v>25496</v>
      </c>
      <c r="C692" s="120" t="s">
        <v>13822</v>
      </c>
      <c r="D692" s="121" t="str">
        <f t="shared" si="58"/>
        <v>Moringa stenopetala Leaves</v>
      </c>
      <c r="E692" s="121" t="str">
        <f t="shared" si="57"/>
        <v>Moringa stenopetala Leaves Dried Ground</v>
      </c>
      <c r="F692" s="121" t="str">
        <f t="shared" si="56"/>
        <v>Moringa stenopetala Leaves Dried Ground</v>
      </c>
      <c r="H692" s="120" t="s">
        <v>24402</v>
      </c>
      <c r="I692" s="120" t="s">
        <v>24402</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25497</v>
      </c>
      <c r="B693" s="86" t="s">
        <v>25498</v>
      </c>
      <c r="C693" s="120" t="s">
        <v>13822</v>
      </c>
      <c r="D693" s="121" t="str">
        <f t="shared" si="58"/>
        <v>Moringa stenopetala</v>
      </c>
      <c r="E693" s="121" t="str">
        <f t="shared" si="57"/>
        <v>Moringa stenopetala Dried</v>
      </c>
      <c r="F693" s="121" t="str">
        <f t="shared" si="56"/>
        <v>Moringa stenopetala Dried(Air)</v>
      </c>
      <c r="H693" s="120" t="s">
        <v>24418</v>
      </c>
      <c r="I693" s="120" t="s">
        <v>24393</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25158</v>
      </c>
      <c r="B694" s="86" t="s">
        <v>25499</v>
      </c>
      <c r="C694" s="120" t="s">
        <v>5027</v>
      </c>
      <c r="D694" s="121" t="str">
        <f t="shared" si="58"/>
        <v>Mucuna pruriens Beans</v>
      </c>
      <c r="E694" s="121" t="str">
        <f t="shared" si="57"/>
        <v>Mucuna pruriens Beans</v>
      </c>
      <c r="F694" s="121" t="str">
        <f t="shared" si="56"/>
        <v>Mucuna pruriens Beans</v>
      </c>
      <c r="K694" s="120" t="s">
        <v>25500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25158</v>
      </c>
      <c r="B695" s="86" t="s">
        <v>25501</v>
      </c>
      <c r="C695" s="120" t="s">
        <v>5027</v>
      </c>
      <c r="D695" s="121" t="str">
        <f t="shared" si="58"/>
        <v>Mucuna pruriens Beans</v>
      </c>
      <c r="E695" s="121" t="str">
        <f t="shared" si="57"/>
        <v>Mucuna pruriens Beans Crushed</v>
      </c>
      <c r="F695" s="121" t="str">
        <f t="shared" si="56"/>
        <v>Mucuna pruriens Beans Crushed</v>
      </c>
      <c r="H695" s="120" t="s">
        <v>24573</v>
      </c>
      <c r="I695" s="120" t="s">
        <v>24573</v>
      </c>
      <c r="K695" s="120" t="s">
        <v>25500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25158</v>
      </c>
      <c r="B696" s="86" t="s">
        <v>25502</v>
      </c>
      <c r="C696" s="120" t="s">
        <v>5027</v>
      </c>
      <c r="D696" s="121" t="str">
        <f t="shared" si="58"/>
        <v>Mucuna pruriens</v>
      </c>
      <c r="E696" s="121" t="str">
        <f t="shared" si="57"/>
        <v>Mucuna pruriens Dried</v>
      </c>
      <c r="F696" s="121" t="str">
        <f t="shared" si="56"/>
        <v>Mucuna pruriens Hay Chopped</v>
      </c>
      <c r="H696" s="120" t="s">
        <v>24485</v>
      </c>
      <c r="I696" s="120" t="s">
        <v>24393</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24547</v>
      </c>
      <c r="B697" s="86" t="s">
        <v>25503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25504</v>
      </c>
      <c r="B698" s="86" t="s">
        <v>25505</v>
      </c>
      <c r="C698" s="120" t="s">
        <v>20694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25506</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25507</v>
      </c>
      <c r="C700" s="120" t="s">
        <v>4416</v>
      </c>
      <c r="D700" s="121" t="str">
        <f t="shared" si="58"/>
        <v>Pennisetum purpureum</v>
      </c>
      <c r="E700" s="121" t="str">
        <f t="shared" si="57"/>
        <v>Pennisetum purpureum</v>
      </c>
      <c r="F700" s="121" t="str">
        <f t="shared" si="56"/>
        <v>Pennisetum purpureum Bana;12 weeks</v>
      </c>
      <c r="G700" s="120" t="s">
        <v>25508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25509</v>
      </c>
      <c r="C701" s="120" t="s">
        <v>4416</v>
      </c>
      <c r="D701" s="121" t="str">
        <f t="shared" si="58"/>
        <v>Pennisetum purpureum</v>
      </c>
      <c r="E701" s="121" t="str">
        <f t="shared" si="57"/>
        <v>Pennisetum purpureum</v>
      </c>
      <c r="F701" s="121" t="str">
        <f t="shared" si="56"/>
        <v>Pennisetum purpureum Bana;6 weeks</v>
      </c>
      <c r="G701" s="120" t="s">
        <v>25510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25511</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25512</v>
      </c>
      <c r="C703" s="120" t="s">
        <v>4416</v>
      </c>
      <c r="D703" s="121" t="str">
        <f t="shared" si="58"/>
        <v>Pennisetum purpureum</v>
      </c>
      <c r="E703" s="121" t="str">
        <f t="shared" si="57"/>
        <v>Pennisetum purpureum</v>
      </c>
      <c r="F703" s="121" t="str">
        <f t="shared" si="56"/>
        <v>Pennisetum purpureum Bana;12 weeks Chopped</v>
      </c>
      <c r="G703" s="120" t="s">
        <v>25508</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25513</v>
      </c>
      <c r="C704" s="120" t="s">
        <v>4416</v>
      </c>
      <c r="D704" s="121" t="str">
        <f t="shared" si="58"/>
        <v>Pennisetum purpureum</v>
      </c>
      <c r="E704" s="121" t="str">
        <f t="shared" si="57"/>
        <v>Pennisetum purpureum</v>
      </c>
      <c r="F704" s="121" t="str">
        <f t="shared" si="56"/>
        <v>Pennisetum purpureum Bana;6 weeks Chopped</v>
      </c>
      <c r="G704" s="120" t="s">
        <v>25510</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25514</v>
      </c>
      <c r="B705" s="86" t="s">
        <v>25515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24425</v>
      </c>
      <c r="B706" s="86" t="s">
        <v>25516</v>
      </c>
      <c r="C706" s="120" t="s">
        <v>22316</v>
      </c>
      <c r="D706" s="121" t="str">
        <f t="shared" si="58"/>
        <v>Natural Pasture</v>
      </c>
      <c r="E706" s="121" t="str">
        <f t="shared" si="57"/>
        <v>Natural Pasture Dried</v>
      </c>
      <c r="F706" s="121" t="str">
        <f t="shared" si="56"/>
        <v>Natural Pasture Hay</v>
      </c>
      <c r="H706" s="120" t="s">
        <v>19687</v>
      </c>
      <c r="I706" s="120" t="s">
        <v>24393</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25517</v>
      </c>
      <c r="C707" s="120" t="s">
        <v>22316</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25518</v>
      </c>
      <c r="I707" s="120" t="s">
        <v>24393</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25519</v>
      </c>
      <c r="B708" s="86" t="s">
        <v>25520</v>
      </c>
      <c r="C708" s="120" t="s">
        <v>22316</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24403</v>
      </c>
      <c r="B709" s="86" t="s">
        <v>25521</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24403</v>
      </c>
      <c r="B710" s="86" t="s">
        <v>25522</v>
      </c>
      <c r="C710" s="120" t="s">
        <v>14243</v>
      </c>
      <c r="D710" s="121" t="str">
        <f t="shared" si="58"/>
        <v>Azadirachta indica Leaves</v>
      </c>
      <c r="E710" s="121" t="str">
        <f t="shared" si="57"/>
        <v>Azadirachta indica Leaves Dried</v>
      </c>
      <c r="F710" s="121" t="str">
        <f t="shared" si="59"/>
        <v>Azadirachta indica Leaves Dried(Shade)</v>
      </c>
      <c r="H710" s="120" t="s">
        <v>24406</v>
      </c>
      <c r="I710" s="120" t="s">
        <v>24393</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24989</v>
      </c>
      <c r="B711" s="86" t="s">
        <v>25523</v>
      </c>
      <c r="C711" s="120" t="s">
        <v>21480</v>
      </c>
      <c r="D711" s="121" t="str">
        <f t="shared" si="58"/>
        <v>Noug Cake</v>
      </c>
      <c r="E711" s="121" t="str">
        <f t="shared" si="57"/>
        <v>Noug Cake</v>
      </c>
      <c r="F711" s="121" t="str">
        <f t="shared" si="59"/>
        <v>Noug Cake</v>
      </c>
      <c r="K711" s="120" t="s">
        <v>24701</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24564</v>
      </c>
      <c r="B712" s="86" t="s">
        <v>25524</v>
      </c>
      <c r="C712" s="120" t="s">
        <v>22015</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25237</v>
      </c>
      <c r="B713" s="86" t="s">
        <v>25525</v>
      </c>
      <c r="C713" s="120" t="s">
        <v>22015</v>
      </c>
      <c r="D713" s="121" t="str">
        <f t="shared" si="58"/>
        <v>Black Cumin Seed</v>
      </c>
      <c r="E713" s="121" t="str">
        <f t="shared" si="57"/>
        <v>Black Cumin Seed Ground</v>
      </c>
      <c r="F713" s="121" t="str">
        <f t="shared" si="59"/>
        <v>Black Cumin Seed Meal</v>
      </c>
      <c r="H713" s="120" t="s">
        <v>24471</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24843</v>
      </c>
      <c r="B714" s="86" t="s">
        <v>25526</v>
      </c>
      <c r="C714" s="120" t="s">
        <v>21480</v>
      </c>
      <c r="D714" s="121" t="str">
        <f t="shared" si="58"/>
        <v>Noug Cake</v>
      </c>
      <c r="E714" s="121" t="str">
        <f t="shared" si="57"/>
        <v>Noug Cake Ground</v>
      </c>
      <c r="F714" s="121" t="str">
        <f t="shared" si="59"/>
        <v>Noug Cake Ground</v>
      </c>
      <c r="H714" s="120" t="s">
        <v>6292</v>
      </c>
      <c r="I714" s="120" t="s">
        <v>6292</v>
      </c>
      <c r="K714" s="120" t="s">
        <v>24701</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24424</v>
      </c>
      <c r="B715" s="86" t="s">
        <v>21483</v>
      </c>
      <c r="C715" s="120" t="s">
        <v>21480</v>
      </c>
      <c r="D715" s="121" t="str">
        <f t="shared" si="58"/>
        <v>Noug</v>
      </c>
      <c r="E715" s="121" t="str">
        <f t="shared" si="57"/>
        <v>Noug Ground</v>
      </c>
      <c r="F715" s="121" t="str">
        <f t="shared" si="59"/>
        <v>Noug Meal</v>
      </c>
      <c r="H715" s="120" t="s">
        <v>24471</v>
      </c>
      <c r="I715" s="120" t="s">
        <v>6292</v>
      </c>
      <c r="L715" s="88" t="s">
        <v>28</v>
      </c>
      <c r="M715" s="88" t="s">
        <v>28</v>
      </c>
      <c r="O715" t="s">
        <v>2738</v>
      </c>
      <c r="P715" t="s">
        <v>2704</v>
      </c>
      <c r="Q715" t="s">
        <v>24557</v>
      </c>
      <c r="R715" t="s">
        <v>24558</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25527</v>
      </c>
      <c r="B716" s="86" t="s">
        <v>25528</v>
      </c>
      <c r="C716" s="120" t="s">
        <v>21480</v>
      </c>
      <c r="D716" s="121" t="str">
        <f t="shared" si="58"/>
        <v>Noug Seed</v>
      </c>
      <c r="E716" s="121" t="str">
        <f t="shared" si="57"/>
        <v>Noug Seed Ground</v>
      </c>
      <c r="F716" s="121" t="str">
        <f t="shared" si="59"/>
        <v>Noug Seed Meal</v>
      </c>
      <c r="H716" s="120" t="s">
        <v>24471</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24518</v>
      </c>
      <c r="B717" s="86" t="s">
        <v>25529</v>
      </c>
      <c r="C717" s="120" t="s">
        <v>22840</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24673</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25127</v>
      </c>
      <c r="B718" s="86" t="s">
        <v>25530</v>
      </c>
      <c r="C718" s="120" t="s">
        <v>3835</v>
      </c>
      <c r="D718" s="121" t="str">
        <f t="shared" si="58"/>
        <v>Oat Leaves</v>
      </c>
      <c r="E718" s="121" t="str">
        <f t="shared" si="57"/>
        <v>Oat Leaves Dried</v>
      </c>
      <c r="F718" s="121" t="str">
        <f t="shared" si="59"/>
        <v>Oat Leaves Hay</v>
      </c>
      <c r="H718" s="120" t="s">
        <v>19687</v>
      </c>
      <c r="I718" s="120" t="s">
        <v>24393</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25531</v>
      </c>
      <c r="B719" s="86" t="s">
        <v>25532</v>
      </c>
      <c r="C719" s="120" t="s">
        <v>3835</v>
      </c>
      <c r="D719" s="121" t="str">
        <f t="shared" si="58"/>
        <v>Oat Leaves</v>
      </c>
      <c r="E719" s="121" t="str">
        <f t="shared" si="57"/>
        <v>Oat Leaves Dried Ground</v>
      </c>
      <c r="F719" s="121" t="str">
        <f t="shared" si="59"/>
        <v>Oat Leaves Hay Ground</v>
      </c>
      <c r="H719" s="120" t="s">
        <v>24468</v>
      </c>
      <c r="I719" s="120" t="s">
        <v>24402</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25533</v>
      </c>
      <c r="B720" s="86" t="s">
        <v>25534</v>
      </c>
      <c r="C720" s="120" t="s">
        <v>3835</v>
      </c>
      <c r="D720" s="121" t="str">
        <f t="shared" si="58"/>
        <v>Oat</v>
      </c>
      <c r="E720" s="121" t="str">
        <f t="shared" si="57"/>
        <v>Oat Ground</v>
      </c>
      <c r="F720" s="121" t="str">
        <f t="shared" si="59"/>
        <v>Oat Meal</v>
      </c>
      <c r="H720" s="120" t="s">
        <v>24471</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25535</v>
      </c>
      <c r="B721" s="86" t="s">
        <v>25536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25269</v>
      </c>
      <c r="B722" s="86" t="s">
        <v>25537</v>
      </c>
      <c r="C722" s="120" t="s">
        <v>3835</v>
      </c>
      <c r="D722" s="121" t="str">
        <f t="shared" si="58"/>
        <v>Oat Grain</v>
      </c>
      <c r="E722" s="121" t="str">
        <f t="shared" si="57"/>
        <v>Oat Grain</v>
      </c>
      <c r="F722" s="121" t="str">
        <f t="shared" si="59"/>
        <v>Oat Milk Stage Grain</v>
      </c>
      <c r="G722" s="120" t="s">
        <v>25538</v>
      </c>
      <c r="K722" s="120" t="s">
        <v>24562</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25269</v>
      </c>
      <c r="B723" s="86" t="s">
        <v>25539</v>
      </c>
      <c r="C723" s="120" t="s">
        <v>3835</v>
      </c>
      <c r="D723" s="121" t="str">
        <f t="shared" si="58"/>
        <v>Oat Grain</v>
      </c>
      <c r="E723" s="121" t="str">
        <f t="shared" si="57"/>
        <v>Oat Grain Dried Wilted</v>
      </c>
      <c r="F723" s="121" t="str">
        <f t="shared" si="59"/>
        <v>Oat Grain Dried Wilted</v>
      </c>
      <c r="H723" s="120" t="s">
        <v>24534</v>
      </c>
      <c r="I723" s="120" t="s">
        <v>24534</v>
      </c>
      <c r="K723" s="120" t="s">
        <v>24562</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25540</v>
      </c>
      <c r="C724" s="120" t="s">
        <v>4265</v>
      </c>
      <c r="D724" s="121" t="str">
        <f t="shared" si="58"/>
        <v>Alfalfa</v>
      </c>
      <c r="E724" s="121" t="str">
        <f t="shared" si="57"/>
        <v>Alfalfa Dried</v>
      </c>
      <c r="F724" s="121" t="str">
        <f t="shared" si="59"/>
        <v>Alfalfa Hay Dried (Sun) Chopped</v>
      </c>
      <c r="H724" s="120" t="s">
        <v>25541</v>
      </c>
      <c r="I724" s="120" t="s">
        <v>24393</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25258</v>
      </c>
      <c r="B725" s="86" t="s">
        <v>25542</v>
      </c>
      <c r="C725" s="120" t="s">
        <v>25543</v>
      </c>
      <c r="D725" s="121" t="str">
        <f t="shared" si="58"/>
        <v>Oat &amp; Vetch</v>
      </c>
      <c r="E725" s="121" t="str">
        <f t="shared" si="57"/>
        <v>Oat &amp; Vetch Dried</v>
      </c>
      <c r="F725" s="121" t="str">
        <f t="shared" si="59"/>
        <v>Oat &amp; Vetch Hay</v>
      </c>
      <c r="H725" s="120" t="s">
        <v>19687</v>
      </c>
      <c r="I725" s="120" t="s">
        <v>24393</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25544</v>
      </c>
    </row>
    <row r="726" spans="1:22" ht="14.5" x14ac:dyDescent="0.35">
      <c r="A726" t="s">
        <v>25545</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24553</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25546</v>
      </c>
      <c r="C728" s="120" t="s">
        <v>4416</v>
      </c>
      <c r="D728" s="121" t="str">
        <f t="shared" si="58"/>
        <v>Pennisetum purpureum</v>
      </c>
      <c r="E728" s="121" t="str">
        <f t="shared" si="57"/>
        <v>Pennisetum purpureum</v>
      </c>
      <c r="F728" s="121" t="str">
        <f t="shared" si="59"/>
        <v>Pennisetum purpureum Old Stage</v>
      </c>
      <c r="G728" s="120" t="s">
        <v>25547</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25548</v>
      </c>
      <c r="C729" s="120" t="s">
        <v>4416</v>
      </c>
      <c r="D729" s="121" t="str">
        <f t="shared" si="58"/>
        <v>Pennisetum purpureum</v>
      </c>
      <c r="E729" s="121" t="str">
        <f t="shared" si="57"/>
        <v>Pennisetum purpureum</v>
      </c>
      <c r="F729" s="121" t="str">
        <f t="shared" si="59"/>
        <v>Pennisetum purpureum Old Stage Chopped</v>
      </c>
      <c r="G729" s="120" t="s">
        <v>25547</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24449</v>
      </c>
      <c r="B730" s="86" t="s">
        <v>25549</v>
      </c>
      <c r="C730" s="120" t="s">
        <v>14240</v>
      </c>
      <c r="D730" s="121" t="str">
        <f t="shared" si="58"/>
        <v>Atriplex nummularia</v>
      </c>
      <c r="E730" s="121" t="str">
        <f t="shared" si="57"/>
        <v>Atriplex nummularia Dried</v>
      </c>
      <c r="F730" s="121" t="str">
        <f t="shared" si="59"/>
        <v>Atriplex nummularia Dried(Sun)</v>
      </c>
      <c r="H730" s="120" t="s">
        <v>24399</v>
      </c>
      <c r="I730" s="120" t="s">
        <v>24393</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25550</v>
      </c>
      <c r="B731" s="86" t="s">
        <v>21499</v>
      </c>
      <c r="C731" s="120" t="s">
        <v>4745</v>
      </c>
      <c r="D731" s="121" t="str">
        <f t="shared" si="58"/>
        <v>Olive Cake</v>
      </c>
      <c r="E731" s="121" t="str">
        <f t="shared" si="57"/>
        <v>Olive Cake</v>
      </c>
      <c r="F731" s="121" t="str">
        <f t="shared" si="59"/>
        <v>Olive Cake</v>
      </c>
      <c r="K731" s="120" t="s">
        <v>24701</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25127</v>
      </c>
      <c r="B732" s="86" t="s">
        <v>25551</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25127</v>
      </c>
      <c r="B733" s="86" t="s">
        <v>25552</v>
      </c>
      <c r="C733" s="120" t="s">
        <v>4745</v>
      </c>
      <c r="D733" s="121" t="str">
        <f t="shared" si="58"/>
        <v>Olive Leaves</v>
      </c>
      <c r="E733" s="121" t="str">
        <f t="shared" si="57"/>
        <v>Olive Leaves Dried</v>
      </c>
      <c r="F733" s="121" t="str">
        <f t="shared" si="59"/>
        <v>Olive Leaves Dried</v>
      </c>
      <c r="H733" s="120" t="s">
        <v>24393</v>
      </c>
      <c r="I733" s="120" t="s">
        <v>24393</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25553</v>
      </c>
      <c r="B734" s="86" t="s">
        <v>25554</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25553</v>
      </c>
      <c r="B735" s="86" t="s">
        <v>25555</v>
      </c>
      <c r="C735" s="120" t="s">
        <v>5759</v>
      </c>
      <c r="D735" s="121" t="str">
        <f t="shared" si="58"/>
        <v>Onion Bulb</v>
      </c>
      <c r="E735" s="121" t="str">
        <f t="shared" si="57"/>
        <v>Onion Bulb Dried Ethanol Treated Blended</v>
      </c>
      <c r="F735" s="121" t="str">
        <f t="shared" si="59"/>
        <v>Onion Bulb Dried (Air) Blended Ethanol treated</v>
      </c>
      <c r="H735" s="120" t="s">
        <v>25556</v>
      </c>
      <c r="I735" s="120" t="s">
        <v>25557</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25558</v>
      </c>
      <c r="B736" s="86" t="s">
        <v>25559</v>
      </c>
      <c r="C736" s="120" t="s">
        <v>22840</v>
      </c>
      <c r="D736" s="121" t="str">
        <f t="shared" si="58"/>
        <v>Opuntia ficus indica</v>
      </c>
      <c r="E736" s="121" t="str">
        <f t="shared" si="57"/>
        <v>Opuntia ficus indica Dried Ground</v>
      </c>
      <c r="F736" s="121" t="str">
        <f t="shared" si="59"/>
        <v>Opuntia ficus indica Dried Ground</v>
      </c>
      <c r="H736" s="120" t="s">
        <v>24402</v>
      </c>
      <c r="I736" s="120" t="s">
        <v>24402</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25447</v>
      </c>
      <c r="B737" s="86" t="s">
        <v>25560</v>
      </c>
      <c r="C737" s="120" t="s">
        <v>5279</v>
      </c>
      <c r="D737" s="121" t="str">
        <f t="shared" si="58"/>
        <v>Poultry Litter</v>
      </c>
      <c r="E737" s="121" t="str">
        <f t="shared" si="57"/>
        <v>Poultry Litter Dried</v>
      </c>
      <c r="F737" s="121" t="str">
        <f t="shared" si="59"/>
        <v>Poultry Litter Oven-dried</v>
      </c>
      <c r="H737" s="120" t="s">
        <v>25561</v>
      </c>
      <c r="I737" s="120" t="s">
        <v>24393</v>
      </c>
      <c r="K737" s="120" t="s">
        <v>24986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24730</v>
      </c>
      <c r="B738" s="86" t="s">
        <v>25562</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25563</v>
      </c>
      <c r="B739" s="86" t="s">
        <v>25564</v>
      </c>
      <c r="C739" s="120" t="s">
        <v>25565</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24396</v>
      </c>
      <c r="B740" s="86" t="s">
        <v>25566</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24396</v>
      </c>
      <c r="B741" s="86" t="s">
        <v>25567</v>
      </c>
      <c r="C741" s="120" t="s">
        <v>13876</v>
      </c>
      <c r="D741" s="121" t="str">
        <f t="shared" si="58"/>
        <v>Pterocarpus lucens Leaves</v>
      </c>
      <c r="E741" s="121" t="str">
        <f t="shared" si="57"/>
        <v>Pterocarpus lucens Leaves Dried</v>
      </c>
      <c r="F741" s="121" t="str">
        <f t="shared" si="60"/>
        <v>Pterocarpus lucens Leaves Dried</v>
      </c>
      <c r="H741" s="120" t="s">
        <v>24393</v>
      </c>
      <c r="I741" s="120" t="s">
        <v>24393</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24396</v>
      </c>
      <c r="B742" s="86" t="s">
        <v>25568</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24396</v>
      </c>
      <c r="B743" s="86" t="s">
        <v>25569</v>
      </c>
      <c r="C743" s="120" t="s">
        <v>13876</v>
      </c>
      <c r="D743" s="121" t="str">
        <f t="shared" si="58"/>
        <v>Pterocarpus lucens Pods</v>
      </c>
      <c r="E743" s="121" t="str">
        <f t="shared" si="57"/>
        <v>Pterocarpus lucens Pods Dried</v>
      </c>
      <c r="F743" s="121" t="str">
        <f t="shared" si="60"/>
        <v>Pterocarpus lucens Pods Dried</v>
      </c>
      <c r="H743" s="120" t="s">
        <v>24393</v>
      </c>
      <c r="I743" s="120" t="s">
        <v>24393</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25570</v>
      </c>
      <c r="B744" s="86" t="s">
        <v>25571</v>
      </c>
      <c r="C744" s="120" t="s">
        <v>20754</v>
      </c>
      <c r="D744" s="121" t="str">
        <f t="shared" si="58"/>
        <v>Oryctes rhinoceros</v>
      </c>
      <c r="E744" s="121" t="str">
        <f t="shared" si="57"/>
        <v>Oryctes rhinoceros Ground</v>
      </c>
      <c r="F744" s="121" t="str">
        <f t="shared" si="60"/>
        <v>Oryctes rhinoceros Meal</v>
      </c>
      <c r="H744" s="120" t="s">
        <v>24471</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25572</v>
      </c>
      <c r="C745" s="120" t="s">
        <v>13837</v>
      </c>
      <c r="D745" s="121" t="str">
        <f t="shared" si="58"/>
        <v>Palm Kernel Cake</v>
      </c>
      <c r="E745" s="121" t="str">
        <f t="shared" si="57"/>
        <v>Palm Kernel Cake Dried Fermented Ground</v>
      </c>
      <c r="F745" s="121" t="str">
        <f t="shared" si="60"/>
        <v>Palm Kernel Cake Dried Fermented Pulverized</v>
      </c>
      <c r="H745" s="120" t="s">
        <v>25573</v>
      </c>
      <c r="I745" s="120" t="s">
        <v>25574</v>
      </c>
      <c r="K745" s="120" t="s">
        <v>25229</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24746</v>
      </c>
      <c r="B746" s="86" t="s">
        <v>25575</v>
      </c>
      <c r="C746" s="120" t="s">
        <v>13837</v>
      </c>
      <c r="D746" s="121" t="str">
        <f t="shared" si="58"/>
        <v>Palm Kernel Cake</v>
      </c>
      <c r="E746" s="121" t="str">
        <f t="shared" si="57"/>
        <v>Palm Kernel Cake</v>
      </c>
      <c r="F746" s="121" t="str">
        <f t="shared" si="60"/>
        <v>Palm Kernel Cake</v>
      </c>
      <c r="K746" s="120" t="s">
        <v>25229</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24618</v>
      </c>
      <c r="B747" s="86" t="s">
        <v>25576</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25577</v>
      </c>
      <c r="I747" s="120" t="s">
        <v>6292</v>
      </c>
      <c r="K747" s="120" t="s">
        <v>25229</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24656</v>
      </c>
      <c r="B748" s="86" t="s">
        <v>25578</v>
      </c>
      <c r="C748" s="120" t="s">
        <v>13837</v>
      </c>
      <c r="D748" s="121" t="str">
        <f t="shared" si="58"/>
        <v>Palm Kernel</v>
      </c>
      <c r="E748" s="121" t="str">
        <f t="shared" si="61"/>
        <v>Palm Kernel Ground</v>
      </c>
      <c r="F748" s="121" t="str">
        <f t="shared" si="60"/>
        <v>Palm Kernel Meal</v>
      </c>
      <c r="H748" s="120" t="s">
        <v>24471</v>
      </c>
      <c r="I748" s="120" t="s">
        <v>6292</v>
      </c>
      <c r="K748" s="120" t="s">
        <v>25227</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25433</v>
      </c>
      <c r="B749" s="86" t="s">
        <v>25579</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25580</v>
      </c>
      <c r="I749" s="120" t="s">
        <v>24402</v>
      </c>
      <c r="J749" s="120" t="s">
        <v>6435</v>
      </c>
      <c r="K749" s="120" t="s">
        <v>25227</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24488</v>
      </c>
      <c r="B750" s="86" t="s">
        <v>21957</v>
      </c>
      <c r="C750" s="120" t="s">
        <v>5202</v>
      </c>
      <c r="D750" s="121" t="str">
        <f t="shared" si="62"/>
        <v>Palm Oil Sludge</v>
      </c>
      <c r="E750" s="121" t="str">
        <f t="shared" si="61"/>
        <v>Palm Oil Sludge</v>
      </c>
      <c r="F750" s="121" t="str">
        <f t="shared" si="60"/>
        <v>Palm Oil Sludge</v>
      </c>
      <c r="K750" s="120" t="s">
        <v>25581</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24477</v>
      </c>
      <c r="B751" s="86" t="s">
        <v>25582</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24950</v>
      </c>
      <c r="B752" s="86" t="s">
        <v>22311</v>
      </c>
      <c r="C752" s="120" t="s">
        <v>22307</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24950</v>
      </c>
      <c r="B753" s="86" t="s">
        <v>25583</v>
      </c>
      <c r="C753" s="120" t="s">
        <v>22307</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24492</v>
      </c>
      <c r="B754" s="86" t="s">
        <v>25584</v>
      </c>
      <c r="C754" s="120" t="s">
        <v>22307</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24488</v>
      </c>
      <c r="B755" s="86" t="s">
        <v>25585</v>
      </c>
      <c r="C755" s="120" t="s">
        <v>22307</v>
      </c>
      <c r="D755" s="121" t="str">
        <f t="shared" si="62"/>
        <v>Panicum maximum</v>
      </c>
      <c r="E755" s="121" t="str">
        <f t="shared" si="61"/>
        <v>Panicum maximum Ensiled</v>
      </c>
      <c r="F755" s="121" t="str">
        <f t="shared" si="60"/>
        <v>Panicum maximum Chopped Ensiled</v>
      </c>
      <c r="H755" s="120" t="s">
        <v>24490</v>
      </c>
      <c r="I755" s="120" t="s">
        <v>24491</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24713</v>
      </c>
      <c r="B756" s="86" t="s">
        <v>25586</v>
      </c>
      <c r="C756" s="120" t="s">
        <v>22307</v>
      </c>
      <c r="D756" s="121" t="str">
        <f t="shared" si="62"/>
        <v>Panicum maximum</v>
      </c>
      <c r="E756" s="121" t="str">
        <f t="shared" si="61"/>
        <v>Panicum maximum Wilted</v>
      </c>
      <c r="F756" s="121" t="str">
        <f t="shared" si="60"/>
        <v>Panicum maximum Wilted</v>
      </c>
      <c r="H756" s="120" t="s">
        <v>24455</v>
      </c>
      <c r="I756" s="120" t="s">
        <v>24455</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24542</v>
      </c>
      <c r="B757" s="86" t="s">
        <v>25587</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24474</v>
      </c>
      <c r="B758" s="86" t="s">
        <v>25588</v>
      </c>
      <c r="C758" s="120" t="s">
        <v>4997</v>
      </c>
      <c r="D758" s="121" t="str">
        <f t="shared" si="62"/>
        <v>Pea Seed Hull</v>
      </c>
      <c r="E758" s="121" t="str">
        <f t="shared" si="61"/>
        <v>Pea Seed Hull</v>
      </c>
      <c r="F758" s="121" t="str">
        <f t="shared" si="60"/>
        <v>Pea Seed Hull</v>
      </c>
      <c r="K758" s="120" t="s">
        <v>24886</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25589</v>
      </c>
      <c r="B759" s="86" t="s">
        <v>21347</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25138</v>
      </c>
      <c r="B760" s="86" t="s">
        <v>25590</v>
      </c>
      <c r="C760" s="120" t="s">
        <v>4946</v>
      </c>
      <c r="D760" s="121" t="str">
        <f t="shared" si="62"/>
        <v>Groundnut</v>
      </c>
      <c r="E760" s="121" t="str">
        <f t="shared" si="61"/>
        <v>Groundnut Ground</v>
      </c>
      <c r="F760" s="121" t="str">
        <f t="shared" si="60"/>
        <v>Groundnut Meal</v>
      </c>
      <c r="H760" s="120" t="s">
        <v>24471</v>
      </c>
      <c r="I760" s="120" t="s">
        <v>6292</v>
      </c>
      <c r="L760" s="88" t="s">
        <v>28</v>
      </c>
      <c r="M760" s="88" t="s">
        <v>28</v>
      </c>
      <c r="O760" t="s">
        <v>2738</v>
      </c>
      <c r="P760" t="s">
        <v>2704</v>
      </c>
      <c r="Q760" t="s">
        <v>24557</v>
      </c>
      <c r="R760" t="s">
        <v>24558</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24769</v>
      </c>
      <c r="B761" s="86" t="s">
        <v>25591</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24557</v>
      </c>
      <c r="R761" t="s">
        <v>24558</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24843</v>
      </c>
      <c r="B762" s="86" t="s">
        <v>25592</v>
      </c>
      <c r="C762" s="120" t="s">
        <v>4946</v>
      </c>
      <c r="D762" s="121" t="str">
        <f t="shared" si="62"/>
        <v>Groundnut Cake</v>
      </c>
      <c r="E762" s="121" t="str">
        <f t="shared" si="61"/>
        <v>Groundnut Cake Ground</v>
      </c>
      <c r="F762" s="121" t="str">
        <f t="shared" si="60"/>
        <v>Groundnut Cake Cake Ground</v>
      </c>
      <c r="H762" s="120" t="s">
        <v>25577</v>
      </c>
      <c r="I762" s="120" t="s">
        <v>6292</v>
      </c>
      <c r="K762" s="120" t="s">
        <v>24701</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24640</v>
      </c>
      <c r="B763" s="86" t="s">
        <v>25593</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25594</v>
      </c>
      <c r="B764" s="86" t="s">
        <v>25595</v>
      </c>
      <c r="C764" s="120" t="s">
        <v>22344</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24452</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24483</v>
      </c>
      <c r="B766" s="86" t="s">
        <v>22353</v>
      </c>
      <c r="C766" s="120" t="s">
        <v>22353</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25596</v>
      </c>
      <c r="C767" s="120" t="s">
        <v>4416</v>
      </c>
      <c r="D767" s="121" t="str">
        <f t="shared" si="62"/>
        <v>Pennisetum purpureum</v>
      </c>
      <c r="E767" s="121" t="str">
        <f t="shared" si="61"/>
        <v>Pennisetum purpureum</v>
      </c>
      <c r="F767" s="121" t="str">
        <f t="shared" si="60"/>
        <v>Pennisetum purpureum Dry Season</v>
      </c>
      <c r="G767" s="120" t="s">
        <v>25300</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25597</v>
      </c>
      <c r="C768" s="120" t="s">
        <v>4416</v>
      </c>
      <c r="D768" s="121" t="str">
        <f t="shared" si="62"/>
        <v>Pennisetum purpureum</v>
      </c>
      <c r="E768" s="121" t="str">
        <f t="shared" si="61"/>
        <v>Pennisetum purpureum</v>
      </c>
      <c r="F768" s="121" t="str">
        <f t="shared" si="60"/>
        <v>Pennisetum purpureum Rainy Season</v>
      </c>
      <c r="G768" s="120" t="s">
        <v>25288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24494</v>
      </c>
      <c r="B769" s="86" t="s">
        <v>25598</v>
      </c>
      <c r="C769" s="120" t="s">
        <v>22323</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24483</v>
      </c>
      <c r="B770" s="86" t="s">
        <v>22369</v>
      </c>
      <c r="C770" s="120" t="s">
        <v>22369</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25599</v>
      </c>
      <c r="B771" s="86" t="s">
        <v>25600</v>
      </c>
      <c r="C771" s="120" t="s">
        <v>25601</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24498</v>
      </c>
      <c r="B772" s="86" t="s">
        <v>25602</v>
      </c>
      <c r="C772" s="120" t="s">
        <v>25603</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25604</v>
      </c>
    </row>
    <row r="773" spans="1:22" ht="14.5" x14ac:dyDescent="0.35">
      <c r="A773" t="s">
        <v>24483</v>
      </c>
      <c r="B773" s="86" t="s">
        <v>25605</v>
      </c>
      <c r="C773" s="120" t="s">
        <v>22371</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24681</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25317</v>
      </c>
      <c r="B775" s="86" t="s">
        <v>23410</v>
      </c>
      <c r="C775" s="120" t="s">
        <v>23410</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24754</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25313</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25606</v>
      </c>
      <c r="B778" s="86" t="s">
        <v>25607</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25606</v>
      </c>
      <c r="B779" s="86" t="s">
        <v>25608</v>
      </c>
      <c r="C779" s="120" t="s">
        <v>5003</v>
      </c>
      <c r="D779" s="121" t="str">
        <f t="shared" si="62"/>
        <v>Pigeon Pea Leaves</v>
      </c>
      <c r="E779" s="121" t="str">
        <f t="shared" si="61"/>
        <v>Pigeon Pea Leaves Dried</v>
      </c>
      <c r="F779" s="121" t="str">
        <f t="shared" si="64"/>
        <v>Pigeon Pea Leaves Dried(Shade)</v>
      </c>
      <c r="H779" s="120" t="s">
        <v>24406</v>
      </c>
      <c r="I779" s="120" t="s">
        <v>24393</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25313</v>
      </c>
      <c r="B780" s="86" t="s">
        <v>25609</v>
      </c>
      <c r="C780" s="120" t="s">
        <v>5003</v>
      </c>
      <c r="D780" s="121" t="str">
        <f t="shared" si="62"/>
        <v>Pigeon Pea</v>
      </c>
      <c r="E780" s="121" t="str">
        <f t="shared" si="61"/>
        <v>Pigeon Pea Dried</v>
      </c>
      <c r="F780" s="121" t="str">
        <f t="shared" si="64"/>
        <v>Pigeon Pea Chopped Dried(Sun)</v>
      </c>
      <c r="H780" s="120" t="s">
        <v>24717</v>
      </c>
      <c r="I780" s="120" t="s">
        <v>24393</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24453</v>
      </c>
      <c r="B781" s="86" t="s">
        <v>25610</v>
      </c>
      <c r="C781" s="120" t="s">
        <v>22874</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24453</v>
      </c>
      <c r="B782" s="86" t="s">
        <v>25611</v>
      </c>
      <c r="C782" s="120" t="s">
        <v>22874</v>
      </c>
      <c r="D782" s="121" t="str">
        <f t="shared" si="62"/>
        <v>Piliostigma thonningii Leaves</v>
      </c>
      <c r="E782" s="121" t="str">
        <f t="shared" si="61"/>
        <v>Piliostigma thonningii Leaves Wilted</v>
      </c>
      <c r="F782" s="121" t="str">
        <f t="shared" si="64"/>
        <v>Piliostigma thonningii Leaves Wilted</v>
      </c>
      <c r="H782" s="120" t="s">
        <v>24455</v>
      </c>
      <c r="I782" s="120" t="s">
        <v>24455</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24737</v>
      </c>
      <c r="B783" s="86" t="s">
        <v>25612</v>
      </c>
      <c r="C783" s="120" t="s">
        <v>21248</v>
      </c>
      <c r="D783" s="121" t="str">
        <f t="shared" si="62"/>
        <v>Plantain Peel</v>
      </c>
      <c r="E783" s="121" t="str">
        <f t="shared" si="61"/>
        <v>Plantain Peel</v>
      </c>
      <c r="F783" s="121" t="str">
        <f t="shared" si="64"/>
        <v>Plantain Peel</v>
      </c>
      <c r="K783" s="120" t="s">
        <v>24546</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24737</v>
      </c>
      <c r="B784" s="86" t="s">
        <v>25613</v>
      </c>
      <c r="C784" s="120" t="s">
        <v>21248</v>
      </c>
      <c r="D784" s="121" t="str">
        <f t="shared" si="62"/>
        <v>Plantain Peel</v>
      </c>
      <c r="E784" s="121" t="str">
        <f t="shared" si="61"/>
        <v>Plantain Peel Dried Ground</v>
      </c>
      <c r="F784" s="121" t="str">
        <f t="shared" si="64"/>
        <v>Plantain Peel Dried Ground</v>
      </c>
      <c r="H784" s="120" t="s">
        <v>24402</v>
      </c>
      <c r="I784" s="120" t="s">
        <v>24402</v>
      </c>
      <c r="K784" s="120" t="s">
        <v>24546</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24421</v>
      </c>
      <c r="B785" s="86" t="s">
        <v>22373</v>
      </c>
      <c r="C785" s="120" t="s">
        <v>22373</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24459</v>
      </c>
      <c r="B786" s="86" t="s">
        <v>22375</v>
      </c>
      <c r="C786" s="120" t="s">
        <v>22375</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24502</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24933</v>
      </c>
      <c r="B788" s="86" t="s">
        <v>21081</v>
      </c>
      <c r="C788" s="120" t="s">
        <v>21081</v>
      </c>
      <c r="D788" s="121" t="str">
        <f t="shared" si="62"/>
        <v>Pollard</v>
      </c>
      <c r="E788" s="121" t="str">
        <f t="shared" si="61"/>
        <v>Pollard</v>
      </c>
      <c r="F788" s="121" t="str">
        <f t="shared" si="64"/>
        <v>Pollard</v>
      </c>
      <c r="L788" s="88" t="s">
        <v>28</v>
      </c>
      <c r="O788" t="s">
        <v>2738</v>
      </c>
      <c r="P788" t="s">
        <v>2704</v>
      </c>
      <c r="Q788" t="s">
        <v>24557</v>
      </c>
      <c r="R788" t="s">
        <v>24558</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24685</v>
      </c>
      <c r="B789" s="86" t="s">
        <v>23249</v>
      </c>
      <c r="C789" s="120" t="s">
        <v>23249</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24459</v>
      </c>
      <c r="B790" s="86" t="s">
        <v>25614</v>
      </c>
      <c r="C790" s="120" t="s">
        <v>23251</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24904</v>
      </c>
      <c r="B791" s="86" t="s">
        <v>25615</v>
      </c>
      <c r="C791" s="120" t="s">
        <v>23527</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24994</v>
      </c>
      <c r="B792" s="86" t="s">
        <v>23290</v>
      </c>
      <c r="C792" s="120" t="s">
        <v>25616</v>
      </c>
      <c r="D792" s="121" t="str">
        <f t="shared" si="62"/>
        <v>Popcorn Waste</v>
      </c>
      <c r="E792" s="121" t="str">
        <f t="shared" si="61"/>
        <v>Popcorn Waste</v>
      </c>
      <c r="F792" s="121" t="str">
        <f t="shared" si="64"/>
        <v>Popcorn Waste</v>
      </c>
      <c r="K792" s="120" t="s">
        <v>24751</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25098</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24526</v>
      </c>
      <c r="B794" s="86" t="s">
        <v>25617</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25618</v>
      </c>
      <c r="B795" s="86" t="s">
        <v>21626</v>
      </c>
      <c r="C795" s="120" t="s">
        <v>21626</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24481</v>
      </c>
      <c r="B796" s="86" t="s">
        <v>25619</v>
      </c>
      <c r="C796" s="120" t="s">
        <v>5527</v>
      </c>
      <c r="D796" s="121" t="str">
        <f t="shared" si="62"/>
        <v>Potato Hash</v>
      </c>
      <c r="E796" s="121" t="str">
        <f t="shared" si="61"/>
        <v>Potato Hash Ensiled</v>
      </c>
      <c r="F796" s="121" t="str">
        <f t="shared" si="64"/>
        <v>Potato Hash Ensiled</v>
      </c>
      <c r="H796" s="120" t="s">
        <v>24491</v>
      </c>
      <c r="I796" s="120" t="s">
        <v>24491</v>
      </c>
      <c r="K796" s="120" t="s">
        <v>25620</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25589</v>
      </c>
      <c r="B797" s="86" t="s">
        <v>21631</v>
      </c>
      <c r="C797" s="120" t="s">
        <v>5527</v>
      </c>
      <c r="D797" s="121" t="str">
        <f t="shared" si="62"/>
        <v>Potato Processing Waste</v>
      </c>
      <c r="E797" s="121" t="str">
        <f t="shared" si="61"/>
        <v>Potato Processing Waste</v>
      </c>
      <c r="F797" s="121" t="str">
        <f t="shared" si="64"/>
        <v>Potato Processing Waste</v>
      </c>
      <c r="K797" s="120" t="s">
        <v>25621</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24589</v>
      </c>
      <c r="B798" s="86" t="s">
        <v>22004</v>
      </c>
      <c r="C798" s="120" t="s">
        <v>5527</v>
      </c>
      <c r="D798" s="121" t="str">
        <f t="shared" si="62"/>
        <v>Potato Starch</v>
      </c>
      <c r="E798" s="121" t="str">
        <f t="shared" si="61"/>
        <v>Potato Starch</v>
      </c>
      <c r="F798" s="121" t="str">
        <f t="shared" si="64"/>
        <v>Potato Starch</v>
      </c>
      <c r="K798" s="120" t="s">
        <v>23282</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24597</v>
      </c>
      <c r="B799" s="86" t="s">
        <v>25622</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25069</v>
      </c>
      <c r="B800" s="86" t="s">
        <v>25623</v>
      </c>
      <c r="C800" s="120" t="s">
        <v>5282</v>
      </c>
      <c r="D800" s="121" t="str">
        <f t="shared" si="62"/>
        <v>Chicken</v>
      </c>
      <c r="E800" s="121" t="str">
        <f t="shared" si="61"/>
        <v>Chicken Ground</v>
      </c>
      <c r="F800" s="121" t="str">
        <f t="shared" si="64"/>
        <v>Chicken Ground Pelleted</v>
      </c>
      <c r="H800" s="120" t="s">
        <v>25458</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25158</v>
      </c>
      <c r="B801" s="86" t="s">
        <v>25624</v>
      </c>
      <c r="C801" s="120" t="s">
        <v>20873</v>
      </c>
      <c r="D801" s="121" t="str">
        <f t="shared" si="62"/>
        <v>Poultry Litter</v>
      </c>
      <c r="E801" s="121" t="str">
        <f t="shared" si="61"/>
        <v>Poultry Litter Dried Ground</v>
      </c>
      <c r="F801" s="121" t="str">
        <f t="shared" si="64"/>
        <v>Poultry Litter Dried Ground</v>
      </c>
      <c r="H801" s="120" t="s">
        <v>24402</v>
      </c>
      <c r="I801" s="120" t="s">
        <v>24402</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25625</v>
      </c>
      <c r="B802" s="86" t="s">
        <v>25626</v>
      </c>
      <c r="C802" s="120" t="s">
        <v>23493</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25317</v>
      </c>
      <c r="B803" s="86" t="s">
        <v>25627</v>
      </c>
      <c r="C803" s="120" t="s">
        <v>23362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25628</v>
      </c>
      <c r="B804" s="86" t="s">
        <v>25629</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25630</v>
      </c>
      <c r="B805" s="86" t="s">
        <v>25631</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25632</v>
      </c>
      <c r="I805" s="120" t="s">
        <v>25633</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24452</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24760</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25634</v>
      </c>
      <c r="B808" s="86" t="s">
        <v>25635</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25636</v>
      </c>
      <c r="B809" s="86" t="s">
        <v>25637</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25638</v>
      </c>
      <c r="I809" s="120" t="s">
        <v>24402</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24933</v>
      </c>
      <c r="B810" s="86" t="s">
        <v>25639</v>
      </c>
      <c r="C810" s="120" t="s">
        <v>22885</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25640</v>
      </c>
      <c r="B811" s="86" t="s">
        <v>23344</v>
      </c>
      <c r="C811" s="120" t="s">
        <v>23344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25641</v>
      </c>
      <c r="B812" s="86" t="s">
        <v>25642</v>
      </c>
      <c r="C812" s="120" t="s">
        <v>22909</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25641</v>
      </c>
      <c r="B813" s="86" t="s">
        <v>25643</v>
      </c>
      <c r="C813" s="120" t="s">
        <v>22909</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24453</v>
      </c>
      <c r="B814" s="86" t="s">
        <v>25644</v>
      </c>
      <c r="C814" s="120" t="s">
        <v>22909</v>
      </c>
      <c r="D814" s="121" t="str">
        <f t="shared" si="66"/>
        <v>Psophocarpus scandens Leaves</v>
      </c>
      <c r="E814" s="121" t="str">
        <f t="shared" si="65"/>
        <v>Psophocarpus scandens Leaves Wilted</v>
      </c>
      <c r="F814" s="121" t="str">
        <f t="shared" si="64"/>
        <v>Psophocarpus scandens Leaves Wilted</v>
      </c>
      <c r="H814" s="120" t="s">
        <v>24455</v>
      </c>
      <c r="I814" s="120" t="s">
        <v>24455</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24456</v>
      </c>
      <c r="B815" s="86" t="s">
        <v>25645</v>
      </c>
      <c r="C815" s="120" t="s">
        <v>13873</v>
      </c>
      <c r="D815" s="121" t="str">
        <f t="shared" si="66"/>
        <v>Pterocarpus erinaceus Leaves</v>
      </c>
      <c r="E815" s="121" t="str">
        <f t="shared" si="65"/>
        <v>Pterocarpus erinaceus Leaves Dried</v>
      </c>
      <c r="F815" s="121" t="str">
        <f t="shared" si="64"/>
        <v>Pterocarpus erinaceus Leaves Dried</v>
      </c>
      <c r="H815" s="120" t="s">
        <v>24393</v>
      </c>
      <c r="I815" s="120" t="s">
        <v>24393</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25103</v>
      </c>
      <c r="B816" s="86" t="s">
        <v>25646</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24526</v>
      </c>
      <c r="B817" s="88" t="s">
        <v>25647</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25648</v>
      </c>
      <c r="B818" s="86" t="s">
        <v>25649</v>
      </c>
      <c r="C818" s="120" t="s">
        <v>20682</v>
      </c>
      <c r="D818" s="121" t="str">
        <f t="shared" si="66"/>
        <v>Rainbow Trout Oil</v>
      </c>
      <c r="E818" s="121" t="str">
        <f t="shared" si="65"/>
        <v>Rainbow Trout Oil Ensiled</v>
      </c>
      <c r="F818" s="121" t="str">
        <f t="shared" si="64"/>
        <v>Rainbow Trout Oil Ensiled</v>
      </c>
      <c r="H818" s="120" t="s">
        <v>24491</v>
      </c>
      <c r="I818" s="120" t="s">
        <v>24491</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25190</v>
      </c>
      <c r="B819" s="86" t="s">
        <v>25650</v>
      </c>
      <c r="C819" s="120" t="s">
        <v>20682</v>
      </c>
      <c r="D819" s="121" t="str">
        <f t="shared" si="66"/>
        <v>Rainbow Trout Viscera</v>
      </c>
      <c r="E819" s="121" t="str">
        <f t="shared" si="65"/>
        <v>Rainbow Trout Viscera De-oiled Ensiled</v>
      </c>
      <c r="F819" s="121" t="str">
        <f t="shared" si="64"/>
        <v>Rainbow Trout Viscera Ensiled</v>
      </c>
      <c r="H819" s="120" t="s">
        <v>24491</v>
      </c>
      <c r="I819" s="120" t="s">
        <v>25651</v>
      </c>
      <c r="K819" s="120" t="s">
        <v>25652</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24428</v>
      </c>
      <c r="B820" s="88" t="s">
        <v>25653</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25048</v>
      </c>
      <c r="B821" s="86" t="s">
        <v>25654</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25162</v>
      </c>
      <c r="B822" s="86" t="s">
        <v>25655</v>
      </c>
      <c r="C822" s="120" t="s">
        <v>3877</v>
      </c>
      <c r="D822" s="121" t="str">
        <f t="shared" si="66"/>
        <v>Sorghum</v>
      </c>
      <c r="E822" s="121" t="str">
        <f t="shared" si="65"/>
        <v>Sorghum</v>
      </c>
      <c r="F822" s="121" t="str">
        <f t="shared" si="64"/>
        <v>Sorghum Red Swazi</v>
      </c>
      <c r="G822" s="120" t="s">
        <v>25656</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25162</v>
      </c>
      <c r="B823" s="86" t="s">
        <v>25657</v>
      </c>
      <c r="C823" s="120" t="s">
        <v>3877</v>
      </c>
      <c r="D823" s="121" t="str">
        <f t="shared" si="66"/>
        <v>Sorghum</v>
      </c>
      <c r="E823" s="121" t="str">
        <f t="shared" si="65"/>
        <v>Sorghum Ground</v>
      </c>
      <c r="F823" s="121" t="str">
        <f t="shared" si="64"/>
        <v>Sorghum Red Swazi Ground</v>
      </c>
      <c r="G823" s="120" t="s">
        <v>25656</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25658</v>
      </c>
      <c r="C824" s="120" t="s">
        <v>3877</v>
      </c>
      <c r="D824" s="121" t="str">
        <f t="shared" si="66"/>
        <v>Sorghum</v>
      </c>
      <c r="E824" s="121" t="str">
        <f t="shared" si="65"/>
        <v>Sorghum Ground</v>
      </c>
      <c r="F824" s="121" t="str">
        <f t="shared" si="64"/>
        <v>Sorghum High Tanin Ground</v>
      </c>
      <c r="G824" s="120" t="s">
        <v>25659</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25660</v>
      </c>
      <c r="C825" s="120" t="s">
        <v>3877</v>
      </c>
      <c r="D825" s="121" t="str">
        <f t="shared" si="66"/>
        <v>Sorghum</v>
      </c>
      <c r="E825" s="121" t="str">
        <f t="shared" si="65"/>
        <v>Sorghum Ground</v>
      </c>
      <c r="F825" s="121" t="str">
        <f t="shared" si="64"/>
        <v>Sorghum Low Tanin Ground</v>
      </c>
      <c r="G825" s="120" t="s">
        <v>25661</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25662</v>
      </c>
      <c r="B826" s="86" t="s">
        <v>25663</v>
      </c>
      <c r="C826" s="120" t="s">
        <v>3877</v>
      </c>
      <c r="D826" s="121" t="str">
        <f t="shared" si="66"/>
        <v>Sorghum Brewers Grain</v>
      </c>
      <c r="E826" s="121" t="str">
        <f t="shared" si="65"/>
        <v>Sorghum Brewers Grain Refermented</v>
      </c>
      <c r="F826" s="121" t="str">
        <f t="shared" si="64"/>
        <v>Sorghum Brewers Grain Re-fermented</v>
      </c>
      <c r="H826" s="120" t="s">
        <v>25664</v>
      </c>
      <c r="I826" s="120" t="s">
        <v>25665</v>
      </c>
      <c r="K826" s="120" t="s">
        <v>20941</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25662</v>
      </c>
      <c r="B827" s="86" t="s">
        <v>25666</v>
      </c>
      <c r="C827" s="120" t="s">
        <v>3877</v>
      </c>
      <c r="D827" s="121" t="str">
        <f t="shared" si="66"/>
        <v>Sorghum Brewers Grain</v>
      </c>
      <c r="E827" s="121" t="str">
        <f t="shared" si="65"/>
        <v>Sorghum Brewers Grain Dried Refermented</v>
      </c>
      <c r="F827" s="121" t="str">
        <f t="shared" si="64"/>
        <v>Sorghum Brewers Grain Dried Fermented</v>
      </c>
      <c r="H827" s="120" t="s">
        <v>25667</v>
      </c>
      <c r="I827" s="120" t="s">
        <v>25668</v>
      </c>
      <c r="K827" s="120" t="s">
        <v>20941</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24752</v>
      </c>
      <c r="B828" s="86" t="s">
        <v>25669</v>
      </c>
      <c r="C828" s="120" t="s">
        <v>3897</v>
      </c>
      <c r="D828" s="121" t="str">
        <f t="shared" si="66"/>
        <v>Wheat</v>
      </c>
      <c r="E828" s="121" t="str">
        <f t="shared" si="65"/>
        <v>Wheat Ground Remoulage</v>
      </c>
      <c r="F828" s="121" t="str">
        <f t="shared" si="64"/>
        <v>Wheat Meal Remoulage</v>
      </c>
      <c r="H828" s="120" t="s">
        <v>25670</v>
      </c>
      <c r="I828" s="120" t="s">
        <v>25671</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25672</v>
      </c>
      <c r="B829" s="86" t="s">
        <v>25673</v>
      </c>
      <c r="C829" s="120" t="s">
        <v>4320</v>
      </c>
      <c r="D829" s="121" t="str">
        <f t="shared" si="66"/>
        <v>Chloris gayana</v>
      </c>
      <c r="E829" s="121" t="str">
        <f t="shared" si="65"/>
        <v>Chloris gayana Dried Ground</v>
      </c>
      <c r="F829" s="121" t="str">
        <f t="shared" si="64"/>
        <v>Chloris gayana Hay Ground</v>
      </c>
      <c r="H829" s="120" t="s">
        <v>24468</v>
      </c>
      <c r="I829" s="120" t="s">
        <v>24402</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24866</v>
      </c>
      <c r="B830" s="86" t="s">
        <v>25674</v>
      </c>
      <c r="C830" s="120" t="s">
        <v>3865</v>
      </c>
      <c r="D830" s="121" t="str">
        <f t="shared" si="66"/>
        <v>Rice Bran</v>
      </c>
      <c r="E830" s="121" t="str">
        <f t="shared" si="65"/>
        <v>Rice Bran</v>
      </c>
      <c r="F830" s="121" t="str">
        <f t="shared" si="64"/>
        <v>Rice Bran</v>
      </c>
      <c r="K830" s="120" t="s">
        <v>20933</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24866</v>
      </c>
      <c r="B831" s="86" t="s">
        <v>21791</v>
      </c>
      <c r="C831" s="120" t="s">
        <v>3865</v>
      </c>
      <c r="D831" s="121" t="str">
        <f t="shared" si="66"/>
        <v>Rice Grain</v>
      </c>
      <c r="E831" s="121" t="str">
        <f t="shared" si="65"/>
        <v>Rice Grain</v>
      </c>
      <c r="F831" s="121" t="str">
        <f t="shared" si="64"/>
        <v>Rice Grain</v>
      </c>
      <c r="K831" s="120" t="s">
        <v>24562</v>
      </c>
      <c r="L831" s="88" t="s">
        <v>28</v>
      </c>
      <c r="O831" t="s">
        <v>2738</v>
      </c>
      <c r="P831" t="s">
        <v>2704</v>
      </c>
      <c r="Q831" t="s">
        <v>24557</v>
      </c>
      <c r="R831" t="s">
        <v>24558</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24592</v>
      </c>
      <c r="B832" s="86" t="s">
        <v>7795</v>
      </c>
      <c r="C832" s="120" t="s">
        <v>3865</v>
      </c>
      <c r="D832" s="121" t="str">
        <f t="shared" si="66"/>
        <v>Rice Hull</v>
      </c>
      <c r="E832" s="121" t="str">
        <f t="shared" si="65"/>
        <v>Rice Hull</v>
      </c>
      <c r="F832" s="121" t="str">
        <f t="shared" si="64"/>
        <v>Rice Hull</v>
      </c>
      <c r="K832" s="120" t="s">
        <v>25154</v>
      </c>
      <c r="O832" t="s">
        <v>2738</v>
      </c>
      <c r="P832" t="s">
        <v>2704</v>
      </c>
      <c r="Q832" t="s">
        <v>24557</v>
      </c>
      <c r="R832" t="s">
        <v>24558</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25675</v>
      </c>
      <c r="B833" s="86" t="s">
        <v>25676</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24901</v>
      </c>
      <c r="O833" t="s">
        <v>2738</v>
      </c>
      <c r="P833" t="s">
        <v>2704</v>
      </c>
      <c r="Q833" t="s">
        <v>24557</v>
      </c>
      <c r="R833" t="s">
        <v>24558</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25675</v>
      </c>
      <c r="B834" s="86" t="s">
        <v>25677</v>
      </c>
      <c r="C834" s="120" t="s">
        <v>3865</v>
      </c>
      <c r="D834" s="121" t="str">
        <f t="shared" si="66"/>
        <v>Rice Husk</v>
      </c>
      <c r="E834" s="121" t="str">
        <f t="shared" si="65"/>
        <v>Rice Husk Dried Urea Treated</v>
      </c>
      <c r="F834" s="121" t="str">
        <f t="shared" si="67"/>
        <v>Rice Husk Urea Treated(30d covered) Dried(3d)</v>
      </c>
      <c r="H834" s="120" t="s">
        <v>25678</v>
      </c>
      <c r="I834" s="120" t="s">
        <v>25679</v>
      </c>
      <c r="K834" s="120" t="s">
        <v>24901</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24615</v>
      </c>
      <c r="B835" s="86" t="s">
        <v>25680</v>
      </c>
      <c r="C835" s="120" t="s">
        <v>3865</v>
      </c>
      <c r="D835" s="121" t="str">
        <f t="shared" si="66"/>
        <v>Rice Offal</v>
      </c>
      <c r="E835" s="121" t="str">
        <f t="shared" si="65"/>
        <v>Rice Offal</v>
      </c>
      <c r="F835" s="121" t="str">
        <f t="shared" si="67"/>
        <v>Rice Offal</v>
      </c>
      <c r="K835" s="120" t="s">
        <v>24865</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25681</v>
      </c>
      <c r="B836" s="86" t="s">
        <v>25682</v>
      </c>
      <c r="C836" s="120" t="s">
        <v>3865</v>
      </c>
      <c r="D836" s="121" t="str">
        <f t="shared" si="66"/>
        <v>Rice Polish</v>
      </c>
      <c r="E836" s="121" t="str">
        <f t="shared" si="65"/>
        <v>Rice Polish</v>
      </c>
      <c r="F836" s="121" t="str">
        <f t="shared" si="67"/>
        <v>Rice Polish</v>
      </c>
      <c r="K836" s="120" t="s">
        <v>25683</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25684</v>
      </c>
      <c r="B837" s="86" t="s">
        <v>25685</v>
      </c>
      <c r="C837" s="120" t="s">
        <v>3865</v>
      </c>
      <c r="D837" s="121" t="str">
        <f t="shared" si="66"/>
        <v>Rice Straw</v>
      </c>
      <c r="E837" s="121" t="str">
        <f t="shared" si="65"/>
        <v>Rice Straw</v>
      </c>
      <c r="F837" s="121" t="str">
        <f t="shared" si="67"/>
        <v>Rice Straw</v>
      </c>
      <c r="K837" s="120" t="s">
        <v>5904</v>
      </c>
      <c r="O837" t="s">
        <v>2738</v>
      </c>
      <c r="P837" t="s">
        <v>2704</v>
      </c>
      <c r="Q837" t="s">
        <v>24557</v>
      </c>
      <c r="R837" t="s">
        <v>24558</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24542</v>
      </c>
      <c r="B838" s="86" t="s">
        <v>25686</v>
      </c>
      <c r="C838" s="120" t="s">
        <v>4585</v>
      </c>
      <c r="D838" s="121" t="str">
        <f t="shared" si="66"/>
        <v>Avocado</v>
      </c>
      <c r="E838" s="121" t="str">
        <f t="shared" si="65"/>
        <v>Avocado</v>
      </c>
      <c r="F838" s="121" t="str">
        <f t="shared" si="67"/>
        <v>Avocado Ripe</v>
      </c>
      <c r="G838" s="120" t="s">
        <v>25687</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25688</v>
      </c>
      <c r="B839" s="86" t="s">
        <v>25689</v>
      </c>
      <c r="C839" s="120" t="s">
        <v>3625</v>
      </c>
      <c r="D839" s="121" t="str">
        <f t="shared" si="66"/>
        <v>Coffee</v>
      </c>
      <c r="E839" s="121" t="str">
        <f t="shared" si="65"/>
        <v>Coffee Ground Roasted</v>
      </c>
      <c r="F839" s="121" t="str">
        <f t="shared" si="67"/>
        <v>Coffee Roasted Powder</v>
      </c>
      <c r="H839" s="120" t="s">
        <v>25690</v>
      </c>
      <c r="I839" s="120" t="s">
        <v>24588</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24501</v>
      </c>
      <c r="B840" s="86" t="s">
        <v>25691</v>
      </c>
      <c r="C840" s="120" t="s">
        <v>5356</v>
      </c>
      <c r="D840" s="121" t="str">
        <f t="shared" si="66"/>
        <v>Fish</v>
      </c>
      <c r="E840" s="121" t="str">
        <f t="shared" si="65"/>
        <v>Fish Ground Roasted</v>
      </c>
      <c r="F840" s="121" t="str">
        <f t="shared" si="67"/>
        <v>Fish Meal Roasted</v>
      </c>
      <c r="H840" s="120" t="s">
        <v>25692</v>
      </c>
      <c r="I840" s="120" t="s">
        <v>24588</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24849</v>
      </c>
      <c r="B841" s="86" t="s">
        <v>25693</v>
      </c>
      <c r="C841" s="120" t="s">
        <v>5015</v>
      </c>
      <c r="D841" s="121" t="str">
        <f t="shared" si="66"/>
        <v>Soybean Full Fat</v>
      </c>
      <c r="E841" s="121" t="str">
        <f t="shared" si="65"/>
        <v>Soybean Full Fat Roasted</v>
      </c>
      <c r="F841" s="121" t="str">
        <f t="shared" si="67"/>
        <v>Soybean Full Fat Roasted</v>
      </c>
      <c r="H841" s="120" t="s">
        <v>25694</v>
      </c>
      <c r="I841" s="120" t="s">
        <v>25694</v>
      </c>
      <c r="K841" s="120" t="s">
        <v>24852</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25504</v>
      </c>
      <c r="B842" s="86" t="s">
        <v>25695</v>
      </c>
      <c r="C842" s="120" t="s">
        <v>5015</v>
      </c>
      <c r="D842" s="121" t="str">
        <f t="shared" si="66"/>
        <v>Soybean</v>
      </c>
      <c r="E842" s="121" t="str">
        <f t="shared" si="65"/>
        <v>Soybean Roasted</v>
      </c>
      <c r="F842" s="121" t="str">
        <f t="shared" si="67"/>
        <v>Soybean Roasted</v>
      </c>
      <c r="H842" s="120" t="s">
        <v>25694</v>
      </c>
      <c r="I842" s="120" t="s">
        <v>25694</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24521</v>
      </c>
      <c r="B843" s="86" t="s">
        <v>25696</v>
      </c>
      <c r="C843" s="120" t="s">
        <v>21925</v>
      </c>
      <c r="D843" s="121" t="str">
        <f t="shared" si="66"/>
        <v>Winged Bean</v>
      </c>
      <c r="E843" s="121" t="str">
        <f t="shared" si="65"/>
        <v>Winged Bean Ground Roasted</v>
      </c>
      <c r="F843" s="121" t="str">
        <f t="shared" si="67"/>
        <v>Winged Bean Meal Roasted</v>
      </c>
      <c r="H843" s="120" t="s">
        <v>25692</v>
      </c>
      <c r="I843" s="120" t="s">
        <v>24588</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24785</v>
      </c>
      <c r="B844" s="86" t="s">
        <v>25697</v>
      </c>
      <c r="C844" s="120" t="s">
        <v>22378</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25698</v>
      </c>
      <c r="B845" s="130" t="s">
        <v>25699</v>
      </c>
      <c r="C845" s="120" t="s">
        <v>22031</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25700</v>
      </c>
      <c r="B846" s="86" t="s">
        <v>25701</v>
      </c>
      <c r="C846" s="120" t="s">
        <v>22031</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25702</v>
      </c>
      <c r="B847" s="86" t="s">
        <v>20813</v>
      </c>
      <c r="C847" s="120" t="s">
        <v>20813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25702</v>
      </c>
      <c r="B848" s="86" t="s">
        <v>25703</v>
      </c>
      <c r="C848" s="120" t="s">
        <v>20813</v>
      </c>
      <c r="D848" s="121" t="str">
        <f t="shared" si="66"/>
        <v>Rumen Contents</v>
      </c>
      <c r="E848" s="121" t="str">
        <f t="shared" si="65"/>
        <v>Rumen Contents Dried Ground</v>
      </c>
      <c r="F848" s="121" t="str">
        <f t="shared" si="67"/>
        <v>Rumen Contents Dried Ground</v>
      </c>
      <c r="H848" s="120" t="s">
        <v>24402</v>
      </c>
      <c r="I848" s="120" t="s">
        <v>24402</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24734</v>
      </c>
      <c r="B849" s="86" t="s">
        <v>25704</v>
      </c>
      <c r="C849" s="120" t="s">
        <v>3871</v>
      </c>
      <c r="D849" s="121" t="str">
        <f t="shared" si="66"/>
        <v>Rye Bran</v>
      </c>
      <c r="E849" s="121" t="str">
        <f t="shared" si="65"/>
        <v>Rye Bran</v>
      </c>
      <c r="F849" s="121" t="str">
        <f t="shared" si="67"/>
        <v>Rye Bran</v>
      </c>
      <c r="K849" s="120" t="s">
        <v>20933</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25705</v>
      </c>
      <c r="C850" s="120" t="s">
        <v>13923</v>
      </c>
      <c r="D850" s="121" t="str">
        <f t="shared" si="66"/>
        <v>Sesbania sesban</v>
      </c>
      <c r="E850" s="121" t="str">
        <f t="shared" si="65"/>
        <v>Sesbania sesban Dried</v>
      </c>
      <c r="F850" s="121" t="str">
        <f t="shared" si="67"/>
        <v>Sesbania sesban 10865 Dried(Air)</v>
      </c>
      <c r="G850" s="120">
        <v>10865</v>
      </c>
      <c r="H850" s="120" t="s">
        <v>24418</v>
      </c>
      <c r="I850" s="120" t="s">
        <v>24393</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25706</v>
      </c>
      <c r="C851" s="120" t="s">
        <v>13923</v>
      </c>
      <c r="D851" s="121" t="str">
        <f t="shared" si="66"/>
        <v>Sesbania sesban</v>
      </c>
      <c r="E851" s="121" t="str">
        <f t="shared" si="65"/>
        <v>Sesbania sesban Dried</v>
      </c>
      <c r="F851" s="121" t="str">
        <f t="shared" si="67"/>
        <v>Sesbania sesban 1190 Dried(Air)</v>
      </c>
      <c r="G851" s="120">
        <v>1190</v>
      </c>
      <c r="H851" s="120" t="s">
        <v>24418</v>
      </c>
      <c r="I851" s="120" t="s">
        <v>24393</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25707</v>
      </c>
      <c r="C852" s="120" t="s">
        <v>13923</v>
      </c>
      <c r="D852" s="121" t="str">
        <f t="shared" si="66"/>
        <v>Sesbania sesban</v>
      </c>
      <c r="E852" s="121" t="str">
        <f t="shared" si="65"/>
        <v>Sesbania sesban Dried</v>
      </c>
      <c r="F852" s="121" t="str">
        <f t="shared" si="67"/>
        <v>Sesbania sesban 1198 Dried(Air)</v>
      </c>
      <c r="G852" s="120">
        <v>1198</v>
      </c>
      <c r="H852" s="120" t="s">
        <v>24418</v>
      </c>
      <c r="I852" s="120" t="s">
        <v>24393</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25708</v>
      </c>
      <c r="C853" s="120" t="s">
        <v>13923</v>
      </c>
      <c r="D853" s="121" t="str">
        <f t="shared" si="66"/>
        <v>Sesbania sesban</v>
      </c>
      <c r="E853" s="121" t="str">
        <f t="shared" si="65"/>
        <v>Sesbania sesban Dried</v>
      </c>
      <c r="F853" s="121" t="str">
        <f t="shared" si="67"/>
        <v>Sesbania sesban 15019 Dried(Air)</v>
      </c>
      <c r="G853" s="120">
        <v>15019</v>
      </c>
      <c r="H853" s="120" t="s">
        <v>24418</v>
      </c>
      <c r="I853" s="120" t="s">
        <v>24393</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25709</v>
      </c>
      <c r="C854" s="120" t="s">
        <v>13923</v>
      </c>
      <c r="D854" s="121" t="str">
        <f t="shared" si="66"/>
        <v>Sesbania sesban</v>
      </c>
      <c r="E854" s="121" t="str">
        <f t="shared" si="65"/>
        <v>Sesbania sesban Dried</v>
      </c>
      <c r="F854" s="121" t="str">
        <f t="shared" si="67"/>
        <v>Sesbania sesban 15036 Dried(Air)</v>
      </c>
      <c r="G854" s="120">
        <v>15036</v>
      </c>
      <c r="H854" s="120" t="s">
        <v>24418</v>
      </c>
      <c r="I854" s="120" t="s">
        <v>24393</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25710</v>
      </c>
      <c r="C855" s="120" t="s">
        <v>13923</v>
      </c>
      <c r="D855" s="121" t="str">
        <f t="shared" si="66"/>
        <v>Sesbania sesban</v>
      </c>
      <c r="E855" s="121" t="str">
        <f t="shared" si="65"/>
        <v>Sesbania sesban Dried</v>
      </c>
      <c r="F855" s="121" t="str">
        <f t="shared" si="67"/>
        <v>Sesbania sesban 2024 Dried(Air)</v>
      </c>
      <c r="G855" s="120">
        <v>2024</v>
      </c>
      <c r="H855" s="120" t="s">
        <v>24418</v>
      </c>
      <c r="I855" s="120" t="s">
        <v>24393</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25127</v>
      </c>
      <c r="B856" s="86" t="s">
        <v>25711</v>
      </c>
      <c r="C856" s="120" t="s">
        <v>22401</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25127</v>
      </c>
      <c r="B857" s="86" t="s">
        <v>25712</v>
      </c>
      <c r="C857" s="120" t="s">
        <v>22401</v>
      </c>
      <c r="D857" s="121" t="str">
        <f t="shared" si="66"/>
        <v>Stipa tenacissima</v>
      </c>
      <c r="E857" s="121" t="str">
        <f t="shared" si="65"/>
        <v>Stipa tenacissima Dried</v>
      </c>
      <c r="F857" s="121" t="str">
        <f t="shared" si="67"/>
        <v>Stipa tenacissima Dried(Air)</v>
      </c>
      <c r="H857" s="120" t="s">
        <v>24418</v>
      </c>
      <c r="I857" s="120" t="s">
        <v>24393</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25713</v>
      </c>
      <c r="B858" s="86" t="s">
        <v>25714</v>
      </c>
      <c r="C858" s="120" t="s">
        <v>23271</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25715</v>
      </c>
      <c r="B859" s="86" t="s">
        <v>25716</v>
      </c>
      <c r="C859" s="120" t="s">
        <v>6536</v>
      </c>
      <c r="D859" s="121" t="str">
        <f t="shared" si="66"/>
        <v>Sand</v>
      </c>
      <c r="E859" s="121" t="str">
        <f t="shared" si="65"/>
        <v>Sand</v>
      </c>
      <c r="F859" s="121" t="str">
        <f t="shared" si="67"/>
        <v>Sand</v>
      </c>
      <c r="J859" s="120" t="s">
        <v>25189</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25599</v>
      </c>
      <c r="B860" s="86" t="s">
        <v>25717</v>
      </c>
      <c r="C860" s="120" t="s">
        <v>20696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25718</v>
      </c>
      <c r="B861" s="86" t="s">
        <v>25719</v>
      </c>
      <c r="C861" s="120" t="s">
        <v>22054</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25720</v>
      </c>
      <c r="B862" s="86" t="s">
        <v>25721</v>
      </c>
      <c r="C862" s="120" t="s">
        <v>22054</v>
      </c>
      <c r="D862" s="121" t="str">
        <f t="shared" si="66"/>
        <v>Scarlet Eggplant</v>
      </c>
      <c r="E862" s="121" t="str">
        <f t="shared" si="65"/>
        <v>Scarlet Eggplant Wilted</v>
      </c>
      <c r="F862" s="121" t="str">
        <f t="shared" si="67"/>
        <v>Scarlet Eggplant Wilted Chopped</v>
      </c>
      <c r="H862" s="120" t="s">
        <v>25722</v>
      </c>
      <c r="I862" s="120" t="s">
        <v>24455</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25723</v>
      </c>
      <c r="B863" s="86" t="s">
        <v>22381</v>
      </c>
      <c r="C863" s="120" t="s">
        <v>22381</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25723</v>
      </c>
      <c r="B864" s="86" t="s">
        <v>25724</v>
      </c>
      <c r="C864" s="120" t="s">
        <v>22381</v>
      </c>
      <c r="D864" s="121" t="str">
        <f t="shared" si="66"/>
        <v>Schizachyrium exile</v>
      </c>
      <c r="E864" s="121" t="str">
        <f t="shared" si="65"/>
        <v>Schizachyrium exile Urea Treated</v>
      </c>
      <c r="F864" s="121" t="str">
        <f t="shared" si="67"/>
        <v>Schizachyrium exile Urea Treated</v>
      </c>
      <c r="H864" s="120" t="s">
        <v>25410</v>
      </c>
      <c r="I864" s="120" t="s">
        <v>25410</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24502</v>
      </c>
      <c r="B865" s="86" t="s">
        <v>22385</v>
      </c>
      <c r="C865" s="120" t="s">
        <v>22385</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24396</v>
      </c>
      <c r="B866" s="86" t="s">
        <v>25725</v>
      </c>
      <c r="C866" s="120" t="s">
        <v>22387</v>
      </c>
      <c r="D866" s="121" t="str">
        <f t="shared" si="66"/>
        <v>Schoenefeldia gracilis</v>
      </c>
      <c r="E866" s="121" t="str">
        <f t="shared" si="65"/>
        <v>Schoenefeldia gracilis Dried</v>
      </c>
      <c r="F866" s="121" t="str">
        <f t="shared" si="67"/>
        <v>Schoenefeldia gracilis Hay</v>
      </c>
      <c r="H866" s="120" t="s">
        <v>19687</v>
      </c>
      <c r="I866" s="120" t="s">
        <v>24393</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24681</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24893</v>
      </c>
      <c r="B868" s="86" t="s">
        <v>25726</v>
      </c>
      <c r="C868" s="120" t="s">
        <v>5224</v>
      </c>
      <c r="D868" s="121" t="str">
        <f t="shared" si="66"/>
        <v>Sesame Seed Cake</v>
      </c>
      <c r="E868" s="121" t="str">
        <f t="shared" si="68"/>
        <v>Sesame Seed Cake</v>
      </c>
      <c r="F868" s="121" t="str">
        <f t="shared" si="67"/>
        <v>Sesame Seed Cake</v>
      </c>
      <c r="K868" s="120" t="s">
        <v>24552</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25727</v>
      </c>
      <c r="B869" s="86" t="s">
        <v>25728</v>
      </c>
      <c r="C869" s="120" t="s">
        <v>5224</v>
      </c>
      <c r="D869" s="121" t="str">
        <f t="shared" ref="D869:D928" si="69">_xlfn.TEXTJOIN(" ",TRUE,C869,IF(ISBLANK(K869),"",_xlfn.TEXTSPLIT(K869,";")))</f>
        <v>Sesame</v>
      </c>
      <c r="E869" s="121" t="str">
        <f t="shared" si="68"/>
        <v>Sesame Ground</v>
      </c>
      <c r="F869" s="121" t="str">
        <f t="shared" si="67"/>
        <v>Sesame Meal</v>
      </c>
      <c r="H869" s="120" t="s">
        <v>24471</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25729</v>
      </c>
      <c r="B870" s="86" t="s">
        <v>25730</v>
      </c>
      <c r="C870" s="120" t="s">
        <v>5224</v>
      </c>
      <c r="D870" s="121" t="str">
        <f t="shared" si="69"/>
        <v>Sesame Seed</v>
      </c>
      <c r="E870" s="121" t="str">
        <f t="shared" si="68"/>
        <v>Sesame Seed Ground</v>
      </c>
      <c r="F870" s="121" t="str">
        <f t="shared" si="67"/>
        <v>Sesame Seed Meal</v>
      </c>
      <c r="H870" s="120" t="s">
        <v>24471</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25729</v>
      </c>
      <c r="B871" s="86" t="s">
        <v>25731</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25037</v>
      </c>
      <c r="B872" s="86" t="s">
        <v>25732</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25037</v>
      </c>
      <c r="B873" s="130" t="s">
        <v>25733</v>
      </c>
      <c r="C873" s="120" t="s">
        <v>5224</v>
      </c>
      <c r="D873" s="121" t="str">
        <f t="shared" si="69"/>
        <v>Sesame Seed Cake</v>
      </c>
      <c r="E873" s="121" t="str">
        <f t="shared" si="68"/>
        <v>Sesame Seed Cake Autoclaved Dried Ground</v>
      </c>
      <c r="F873" s="121" t="str">
        <f t="shared" si="67"/>
        <v>Sesame Seed Cake Autoclaved Dried Ground</v>
      </c>
      <c r="H873" s="120" t="s">
        <v>25734</v>
      </c>
      <c r="I873" s="120" t="s">
        <v>25734</v>
      </c>
      <c r="K873" s="120" t="s">
        <v>24552</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25037</v>
      </c>
      <c r="B874" s="86" t="s">
        <v>25735</v>
      </c>
      <c r="C874" s="120" t="s">
        <v>5224</v>
      </c>
      <c r="D874" s="121" t="str">
        <f t="shared" si="69"/>
        <v>Sesame Seed</v>
      </c>
      <c r="E874" s="121" t="str">
        <f t="shared" si="68"/>
        <v>Sesame Seed Dried Ground Soaked</v>
      </c>
      <c r="F874" s="121" t="str">
        <f t="shared" si="67"/>
        <v>Sesame Seed Dried Ground Soaked</v>
      </c>
      <c r="H874" s="120" t="s">
        <v>25033</v>
      </c>
      <c r="I874" s="120" t="s">
        <v>25033</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25283</v>
      </c>
      <c r="B875" s="86" t="s">
        <v>25736</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25737</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25737</v>
      </c>
      <c r="B877" s="86" t="s">
        <v>25738</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25737</v>
      </c>
      <c r="B878" s="86" t="s">
        <v>25739</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24770</v>
      </c>
      <c r="B879" s="86" t="s">
        <v>25740</v>
      </c>
      <c r="C879" s="120" t="s">
        <v>13923</v>
      </c>
      <c r="D879" s="121" t="str">
        <f t="shared" si="69"/>
        <v>Sesbania sesban Leaves</v>
      </c>
      <c r="E879" s="121" t="str">
        <f t="shared" si="68"/>
        <v>Sesbania sesban Leaves Dried</v>
      </c>
      <c r="F879" s="121" t="str">
        <f t="shared" si="67"/>
        <v>Sesbania sesban Leaves Dried(Air)</v>
      </c>
      <c r="H879" s="120" t="s">
        <v>24418</v>
      </c>
      <c r="I879" s="120" t="s">
        <v>24393</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24964</v>
      </c>
      <c r="B880" s="86" t="s">
        <v>25741</v>
      </c>
      <c r="C880" s="120" t="s">
        <v>13923</v>
      </c>
      <c r="D880" s="121" t="str">
        <f t="shared" si="69"/>
        <v>Sesbania sesban Leaves and Twigs</v>
      </c>
      <c r="E880" s="121" t="str">
        <f t="shared" si="68"/>
        <v>Sesbania sesban Leaves and Twigs Dried</v>
      </c>
      <c r="F880" s="121" t="str">
        <f t="shared" si="67"/>
        <v>Sesbania sesban Leaves and Twigs Dried</v>
      </c>
      <c r="H880" s="120" t="s">
        <v>24393</v>
      </c>
      <c r="I880" s="120" t="s">
        <v>24393</v>
      </c>
      <c r="K880" s="120" t="s">
        <v>25742</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24964</v>
      </c>
      <c r="B881" s="86" t="s">
        <v>25743</v>
      </c>
      <c r="C881" s="120" t="s">
        <v>13923</v>
      </c>
      <c r="D881" s="121" t="str">
        <f t="shared" si="69"/>
        <v>Sesbania sesban Leaves and Twigs</v>
      </c>
      <c r="E881" s="121" t="str">
        <f t="shared" si="68"/>
        <v>Sesbania sesban Leaves and Twigs</v>
      </c>
      <c r="F881" s="121" t="str">
        <f t="shared" si="67"/>
        <v>Sesbania sesban Leaves and Twigs</v>
      </c>
      <c r="K881" s="120" t="s">
        <v>25742</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25124</v>
      </c>
      <c r="B882" s="86" t="s">
        <v>25744</v>
      </c>
      <c r="C882" s="120" t="s">
        <v>13923</v>
      </c>
      <c r="D882" s="121" t="str">
        <f t="shared" si="69"/>
        <v>Sesbania sesban</v>
      </c>
      <c r="E882" s="121" t="str">
        <f t="shared" si="68"/>
        <v>Sesbania sesban Dried</v>
      </c>
      <c r="F882" s="121" t="str">
        <f t="shared" si="67"/>
        <v>Sesbania sesban Dried(Air)</v>
      </c>
      <c r="H882" s="120" t="s">
        <v>24418</v>
      </c>
      <c r="I882" s="120" t="s">
        <v>24393</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25745</v>
      </c>
      <c r="B883" s="86" t="s">
        <v>25746</v>
      </c>
      <c r="C883" s="120" t="s">
        <v>13923</v>
      </c>
      <c r="D883" s="121" t="str">
        <f t="shared" si="69"/>
        <v>Sesbania sesban Leaves</v>
      </c>
      <c r="E883" s="121" t="str">
        <f t="shared" si="68"/>
        <v>Sesbania sesban Leaves Wilted</v>
      </c>
      <c r="F883" s="121" t="str">
        <f t="shared" si="67"/>
        <v>Sesbania sesban Leaves Wilted</v>
      </c>
      <c r="H883" s="120" t="s">
        <v>24455</v>
      </c>
      <c r="I883" s="120" t="s">
        <v>24455</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25745</v>
      </c>
      <c r="B884" s="86" t="s">
        <v>25747</v>
      </c>
      <c r="C884" s="120" t="s">
        <v>13923</v>
      </c>
      <c r="D884" s="121" t="str">
        <f t="shared" si="69"/>
        <v>Sesbania sesban Stalks</v>
      </c>
      <c r="E884" s="121" t="str">
        <f t="shared" si="68"/>
        <v>Sesbania sesban Stalks Wilted</v>
      </c>
      <c r="F884" s="121" t="str">
        <f t="shared" si="67"/>
        <v>Sesbania sesban Stalks Wilted</v>
      </c>
      <c r="H884" s="120" t="s">
        <v>24455</v>
      </c>
      <c r="I884" s="120" t="s">
        <v>24455</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25313</v>
      </c>
      <c r="B885" s="86" t="s">
        <v>25748</v>
      </c>
      <c r="C885" s="120" t="s">
        <v>22954</v>
      </c>
      <c r="D885" s="121" t="str">
        <f t="shared" si="69"/>
        <v>Sesbania</v>
      </c>
      <c r="E885" s="121" t="str">
        <f t="shared" si="68"/>
        <v>Sesbania Dried</v>
      </c>
      <c r="F885" s="121" t="str">
        <f t="shared" si="67"/>
        <v>Sesbania Chopped Dried(Sun)</v>
      </c>
      <c r="H885" s="120" t="s">
        <v>24717</v>
      </c>
      <c r="I885" s="120" t="s">
        <v>24393</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25749</v>
      </c>
      <c r="B886" s="86" t="s">
        <v>25750</v>
      </c>
      <c r="C886" s="120" t="s">
        <v>21536</v>
      </c>
      <c r="D886" s="121" t="str">
        <f t="shared" si="69"/>
        <v>Sheanut Cake</v>
      </c>
      <c r="E886" s="121" t="str">
        <f t="shared" si="68"/>
        <v>Sheanut Cake</v>
      </c>
      <c r="F886" s="121" t="str">
        <f t="shared" si="67"/>
        <v>Sheanut Cake</v>
      </c>
      <c r="K886" s="120" t="s">
        <v>24701</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25751</v>
      </c>
      <c r="B887" s="86" t="s">
        <v>25752</v>
      </c>
      <c r="C887" s="120" t="s">
        <v>21536</v>
      </c>
      <c r="D887" s="121" t="str">
        <f t="shared" si="69"/>
        <v>Sheanut Cake</v>
      </c>
      <c r="E887" s="121" t="str">
        <f t="shared" si="68"/>
        <v>Sheanut Cake Boiled Dried</v>
      </c>
      <c r="F887" s="121" t="str">
        <f t="shared" si="67"/>
        <v>Sheanut Cake Boiled Dried</v>
      </c>
      <c r="H887" s="120" t="s">
        <v>25753</v>
      </c>
      <c r="I887" s="120" t="s">
        <v>25753</v>
      </c>
      <c r="K887" s="120" t="s">
        <v>24701</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24656</v>
      </c>
      <c r="B888" s="86" t="s">
        <v>20850</v>
      </c>
      <c r="C888" s="120" t="s">
        <v>20850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24662</v>
      </c>
      <c r="B889" s="86" t="s">
        <v>25754</v>
      </c>
      <c r="C889" s="120" t="s">
        <v>25092</v>
      </c>
      <c r="D889" s="121" t="str">
        <f t="shared" si="69"/>
        <v>Shrimp Heads</v>
      </c>
      <c r="E889" s="121" t="str">
        <f t="shared" si="68"/>
        <v>Shrimp Heads Ground</v>
      </c>
      <c r="F889" s="121" t="str">
        <f t="shared" si="67"/>
        <v>Shrimp Heads Ground</v>
      </c>
      <c r="H889" s="120" t="s">
        <v>6292</v>
      </c>
      <c r="I889" s="120" t="s">
        <v>6292</v>
      </c>
      <c r="K889" s="120" t="s">
        <v>25755</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25756</v>
      </c>
      <c r="B890" s="86" t="s">
        <v>20608</v>
      </c>
      <c r="C890" s="120" t="s">
        <v>25092</v>
      </c>
      <c r="D890" s="121" t="str">
        <f t="shared" si="69"/>
        <v>Shrimp Heads</v>
      </c>
      <c r="E890" s="121" t="str">
        <f t="shared" si="68"/>
        <v>Shrimp Heads</v>
      </c>
      <c r="F890" s="121" t="str">
        <f t="shared" si="67"/>
        <v>Shrimp Heads</v>
      </c>
      <c r="K890" s="120" t="s">
        <v>25755</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25757</v>
      </c>
      <c r="B891" s="86" t="s">
        <v>25758</v>
      </c>
      <c r="C891" s="120" t="s">
        <v>25759</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25698</v>
      </c>
      <c r="B892" s="86" t="s">
        <v>25760</v>
      </c>
      <c r="C892" s="120" t="s">
        <v>3835</v>
      </c>
      <c r="D892" s="121" t="str">
        <f t="shared" si="69"/>
        <v>Oat</v>
      </c>
      <c r="E892" s="121" t="str">
        <f t="shared" si="68"/>
        <v>Oat Ensiled</v>
      </c>
      <c r="F892" s="121" t="str">
        <f t="shared" si="67"/>
        <v>Oat Ensiled</v>
      </c>
      <c r="H892" s="120" t="s">
        <v>24491</v>
      </c>
      <c r="I892" s="120" t="s">
        <v>24491</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25698</v>
      </c>
      <c r="B893" s="86" t="s">
        <v>25761</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24490</v>
      </c>
      <c r="I893" s="120" t="s">
        <v>24491</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25050</v>
      </c>
      <c r="B894" s="86" t="s">
        <v>25762</v>
      </c>
      <c r="C894" s="120" t="s">
        <v>25763</v>
      </c>
      <c r="D894" s="121" t="str">
        <f t="shared" si="69"/>
        <v>Skimmed Milk Powder</v>
      </c>
      <c r="E894" s="121" t="str">
        <f t="shared" si="68"/>
        <v>Skimmed Milk Powder</v>
      </c>
      <c r="F894" s="121" t="str">
        <f t="shared" si="70"/>
        <v>Skimmed Milk Powder</v>
      </c>
      <c r="K894" s="120" t="s">
        <v>25157</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25401</v>
      </c>
      <c r="B895" s="86" t="s">
        <v>25764</v>
      </c>
      <c r="C895" s="120" t="s">
        <v>3825</v>
      </c>
      <c r="D895" s="121" t="str">
        <f t="shared" si="69"/>
        <v>Maize</v>
      </c>
      <c r="E895" s="121" t="str">
        <f t="shared" si="68"/>
        <v>Maize</v>
      </c>
      <c r="F895" s="121" t="str">
        <f t="shared" si="70"/>
        <v>Maize Snap Corn</v>
      </c>
      <c r="G895" s="120" t="s">
        <v>25764</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24449</v>
      </c>
      <c r="B896" s="86" t="s">
        <v>25765</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25766</v>
      </c>
      <c r="B897" s="86" t="s">
        <v>25767</v>
      </c>
      <c r="C897" s="120" t="s">
        <v>22054</v>
      </c>
      <c r="D897" s="121" t="str">
        <f t="shared" si="69"/>
        <v>Scarlet Eggplant Market Waste</v>
      </c>
      <c r="E897" s="121" t="str">
        <f t="shared" si="68"/>
        <v>Scarlet Eggplant Market Waste</v>
      </c>
      <c r="F897" s="121" t="str">
        <f t="shared" si="70"/>
        <v>Scarlet Eggplant Market Waste</v>
      </c>
      <c r="K897" s="120" t="s">
        <v>25768</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25766</v>
      </c>
      <c r="B898" s="86" t="s">
        <v>25769</v>
      </c>
      <c r="C898" s="120" t="s">
        <v>22054</v>
      </c>
      <c r="D898" s="121" t="str">
        <f t="shared" si="69"/>
        <v>Scarlet Eggplant Market Waste</v>
      </c>
      <c r="E898" s="121" t="str">
        <f t="shared" si="68"/>
        <v>Scarlet Eggplant Market Waste Wilted</v>
      </c>
      <c r="F898" s="121" t="str">
        <f t="shared" si="70"/>
        <v>Scarlet Eggplant Market Waste Wilted</v>
      </c>
      <c r="H898" s="120" t="s">
        <v>24455</v>
      </c>
      <c r="I898" s="120" t="s">
        <v>24455</v>
      </c>
      <c r="K898" s="120" t="s">
        <v>25768</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24501</v>
      </c>
      <c r="B899" s="86" t="s">
        <v>25770</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25771</v>
      </c>
      <c r="B900" s="86" t="s">
        <v>21807</v>
      </c>
      <c r="C900" s="120" t="s">
        <v>3877</v>
      </c>
      <c r="D900" s="121" t="str">
        <f t="shared" si="69"/>
        <v>Sorghum</v>
      </c>
      <c r="E900" s="121" t="str">
        <f t="shared" si="68"/>
        <v>Sorghum Ensiled</v>
      </c>
      <c r="F900" s="121" t="str">
        <f t="shared" si="70"/>
        <v>Sorghum Silage</v>
      </c>
      <c r="H900" s="120" t="s">
        <v>19689</v>
      </c>
      <c r="I900" s="120" t="s">
        <v>24491</v>
      </c>
      <c r="L900" s="88" t="s">
        <v>28</v>
      </c>
      <c r="N900" s="88" t="s">
        <v>28</v>
      </c>
      <c r="O900" t="s">
        <v>2738</v>
      </c>
      <c r="P900" t="s">
        <v>2704</v>
      </c>
      <c r="Q900" t="s">
        <v>24557</v>
      </c>
      <c r="R900" t="s">
        <v>24558</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25772</v>
      </c>
      <c r="B901" s="86" t="s">
        <v>25773</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24557</v>
      </c>
      <c r="R901" t="s">
        <v>24558</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24476</v>
      </c>
      <c r="B902" s="86" t="s">
        <v>25774</v>
      </c>
      <c r="C902" s="120" t="s">
        <v>3877</v>
      </c>
      <c r="D902" s="121" t="str">
        <f t="shared" si="69"/>
        <v>Sorghum Straw</v>
      </c>
      <c r="E902" s="121" t="str">
        <f t="shared" si="68"/>
        <v>Sorghum Straw Alkali Treated Dried</v>
      </c>
      <c r="F902" s="121" t="str">
        <f t="shared" si="70"/>
        <v>Sorghum Straw 5% Alkali treatment(Water can Sprayed)/Dried(24hrs)</v>
      </c>
      <c r="H902" s="120" t="s">
        <v>25775</v>
      </c>
      <c r="I902" s="120" t="s">
        <v>25776</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25777</v>
      </c>
      <c r="B903" s="86" t="s">
        <v>25778</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24853</v>
      </c>
      <c r="B904" s="86" t="s">
        <v>25779</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25780</v>
      </c>
      <c r="B905" s="86" t="s">
        <v>25781</v>
      </c>
      <c r="C905" s="120" t="s">
        <v>5015</v>
      </c>
      <c r="D905" s="121" t="str">
        <f t="shared" si="69"/>
        <v>Soybean Hull</v>
      </c>
      <c r="E905" s="121" t="str">
        <f t="shared" si="68"/>
        <v>Soybean Hull</v>
      </c>
      <c r="F905" s="121" t="str">
        <f t="shared" si="70"/>
        <v>Soybean Hull</v>
      </c>
      <c r="K905" s="120" t="s">
        <v>25154</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24774</v>
      </c>
      <c r="B906" s="86" t="s">
        <v>25782</v>
      </c>
      <c r="C906" s="120" t="s">
        <v>5015</v>
      </c>
      <c r="D906" s="121" t="str">
        <f t="shared" si="69"/>
        <v>Soybean</v>
      </c>
      <c r="E906" s="121" t="str">
        <f t="shared" si="68"/>
        <v>Soybean Ground</v>
      </c>
      <c r="F906" s="121" t="str">
        <f t="shared" si="70"/>
        <v>Soybean Meal</v>
      </c>
      <c r="H906" s="120" t="s">
        <v>24471</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25783</v>
      </c>
      <c r="B907" s="86" t="s">
        <v>25784</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24610</v>
      </c>
      <c r="B908" s="86" t="s">
        <v>25785</v>
      </c>
      <c r="C908" s="120" t="s">
        <v>5015</v>
      </c>
      <c r="D908" s="121" t="str">
        <f t="shared" si="69"/>
        <v>Soybean Cake</v>
      </c>
      <c r="E908" s="121" t="str">
        <f t="shared" si="68"/>
        <v>Soybean Cake</v>
      </c>
      <c r="F908" s="121" t="str">
        <f t="shared" si="70"/>
        <v>Soybean Cake</v>
      </c>
      <c r="K908" s="120" t="s">
        <v>24701</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25786</v>
      </c>
      <c r="B909" s="130" t="s">
        <v>25787</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24638</v>
      </c>
      <c r="B910" s="86" t="s">
        <v>25788</v>
      </c>
      <c r="C910" s="120" t="s">
        <v>5015</v>
      </c>
      <c r="D910" s="121" t="str">
        <f t="shared" si="69"/>
        <v>Soybean</v>
      </c>
      <c r="E910" s="121" t="str">
        <f t="shared" si="68"/>
        <v>Soybean Dried</v>
      </c>
      <c r="F910" s="121" t="str">
        <f t="shared" si="70"/>
        <v>Soybean Hay</v>
      </c>
      <c r="H910" s="120" t="s">
        <v>19687</v>
      </c>
      <c r="I910" s="120" t="s">
        <v>24393</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25495</v>
      </c>
      <c r="B911" s="86" t="s">
        <v>25789</v>
      </c>
      <c r="C911" s="120" t="s">
        <v>5015</v>
      </c>
      <c r="D911" s="121" t="str">
        <f t="shared" si="69"/>
        <v>Soybean</v>
      </c>
      <c r="E911" s="121" t="str">
        <f t="shared" si="68"/>
        <v>Soybean Ground Roasted</v>
      </c>
      <c r="F911" s="121" t="str">
        <f t="shared" si="70"/>
        <v>Soybean Meal Roasted</v>
      </c>
      <c r="H911" s="120" t="s">
        <v>25692</v>
      </c>
      <c r="I911" s="120" t="s">
        <v>24588</v>
      </c>
      <c r="L911" s="88" t="s">
        <v>28</v>
      </c>
      <c r="M911" s="88" t="s">
        <v>28</v>
      </c>
      <c r="O911" t="s">
        <v>2738</v>
      </c>
      <c r="P911" t="s">
        <v>2704</v>
      </c>
      <c r="Q911" t="s">
        <v>24557</v>
      </c>
      <c r="R911" t="s">
        <v>24558</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25790</v>
      </c>
      <c r="B912" s="86" t="s">
        <v>25791</v>
      </c>
      <c r="C912" s="120" t="s">
        <v>5015</v>
      </c>
      <c r="D912" s="121" t="str">
        <f t="shared" si="69"/>
        <v>Soybean</v>
      </c>
      <c r="E912" s="121" t="str">
        <f t="shared" si="68"/>
        <v>Soybean Autoclaved Ground</v>
      </c>
      <c r="F912" s="121" t="str">
        <f t="shared" si="70"/>
        <v>Soybean Meal Autoclaved</v>
      </c>
      <c r="H912" s="120" t="s">
        <v>24523</v>
      </c>
      <c r="I912" s="120" t="s">
        <v>24524</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25792</v>
      </c>
      <c r="B913" s="86" t="s">
        <v>25793</v>
      </c>
      <c r="C913" s="120" t="s">
        <v>5015</v>
      </c>
      <c r="D913" s="121" t="str">
        <f t="shared" si="69"/>
        <v>Soybean</v>
      </c>
      <c r="E913" s="121" t="str">
        <f t="shared" si="68"/>
        <v>Soybean Dehulled Ground</v>
      </c>
      <c r="F913" s="121" t="str">
        <f t="shared" si="70"/>
        <v>Soybean Dehulled Ground</v>
      </c>
      <c r="H913" s="120" t="s">
        <v>25794</v>
      </c>
      <c r="I913" s="120" t="s">
        <v>25794</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25795</v>
      </c>
      <c r="B914" s="86" t="s">
        <v>25796</v>
      </c>
      <c r="C914" s="120" t="s">
        <v>5015</v>
      </c>
      <c r="D914" s="121" t="str">
        <f t="shared" si="69"/>
        <v>Soybean</v>
      </c>
      <c r="E914" s="121" t="str">
        <f t="shared" si="68"/>
        <v>Soybean Dried Fermented</v>
      </c>
      <c r="F914" s="121" t="str">
        <f t="shared" si="70"/>
        <v>Soybean Dried Fermented</v>
      </c>
      <c r="H914" s="120" t="s">
        <v>25667</v>
      </c>
      <c r="I914" s="120" t="s">
        <v>25667</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25059</v>
      </c>
      <c r="B915" s="86" t="s">
        <v>25797</v>
      </c>
      <c r="C915" s="120" t="s">
        <v>5015</v>
      </c>
      <c r="D915" s="121" t="str">
        <f t="shared" si="69"/>
        <v>Soybean</v>
      </c>
      <c r="E915" s="121" t="str">
        <f t="shared" si="68"/>
        <v>Soybean Ground</v>
      </c>
      <c r="F915" s="121" t="str">
        <f t="shared" si="70"/>
        <v>Soybean Ground Sieved Meal</v>
      </c>
      <c r="H915" s="120" t="s">
        <v>25798</v>
      </c>
      <c r="I915" s="120" t="s">
        <v>6292</v>
      </c>
      <c r="J915" s="120" t="s">
        <v>25062</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25069</v>
      </c>
      <c r="B916" s="86" t="s">
        <v>25799</v>
      </c>
      <c r="C916" s="120" t="s">
        <v>5015</v>
      </c>
      <c r="D916" s="121" t="str">
        <f t="shared" si="69"/>
        <v>Soybean</v>
      </c>
      <c r="E916" s="121" t="str">
        <f t="shared" si="68"/>
        <v>Soybean Ground</v>
      </c>
      <c r="F916" s="121" t="str">
        <f t="shared" si="70"/>
        <v>Soybean Meal Pelleted</v>
      </c>
      <c r="H916" s="120" t="s">
        <v>25064</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25800</v>
      </c>
      <c r="B917" s="86" t="s">
        <v>25801</v>
      </c>
      <c r="C917" s="120" t="s">
        <v>5015</v>
      </c>
      <c r="D917" s="121" t="str">
        <f t="shared" si="69"/>
        <v>Soybean</v>
      </c>
      <c r="E917" s="121" t="str">
        <f t="shared" si="68"/>
        <v>Soybean Ground Roasted</v>
      </c>
      <c r="F917" s="121" t="str">
        <f t="shared" si="70"/>
        <v>Soybean Meal Toasted Ground</v>
      </c>
      <c r="H917" s="120" t="s">
        <v>25802</v>
      </c>
      <c r="I917" s="120" t="s">
        <v>24588</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25803</v>
      </c>
      <c r="B918" s="86" t="s">
        <v>25804</v>
      </c>
      <c r="C918" s="120" t="s">
        <v>5015</v>
      </c>
      <c r="D918" s="121" t="str">
        <f t="shared" si="69"/>
        <v>Soybean Cake</v>
      </c>
      <c r="E918" s="121" t="str">
        <f t="shared" si="68"/>
        <v>Soybean Cake Ground</v>
      </c>
      <c r="F918" s="121" t="str">
        <f t="shared" si="70"/>
        <v>Soybean Cake Ground</v>
      </c>
      <c r="H918" s="120" t="s">
        <v>6292</v>
      </c>
      <c r="I918" s="120" t="s">
        <v>6292</v>
      </c>
      <c r="K918" s="120" t="s">
        <v>24701</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24576</v>
      </c>
      <c r="B919" s="86" t="s">
        <v>25805</v>
      </c>
      <c r="C919" s="120" t="s">
        <v>5015</v>
      </c>
      <c r="D919" s="121" t="str">
        <f t="shared" si="69"/>
        <v>Soybean Shell</v>
      </c>
      <c r="E919" s="121" t="str">
        <f t="shared" si="68"/>
        <v>Soybean Shell</v>
      </c>
      <c r="F919" s="121" t="str">
        <f t="shared" si="70"/>
        <v>Soybean Shell</v>
      </c>
      <c r="K919" s="120" t="s">
        <v>20850</v>
      </c>
      <c r="L919" s="88" t="s">
        <v>28</v>
      </c>
      <c r="O919" t="s">
        <v>2738</v>
      </c>
      <c r="P919" t="s">
        <v>2704</v>
      </c>
      <c r="Q919" t="s">
        <v>24557</v>
      </c>
      <c r="R919" t="s">
        <v>24558</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24550</v>
      </c>
      <c r="B920" s="86" t="s">
        <v>21396</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24557</v>
      </c>
      <c r="R920" t="s">
        <v>24558</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25065</v>
      </c>
      <c r="B921" s="86" t="s">
        <v>25806</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25065</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25065</v>
      </c>
      <c r="B923" s="86" t="s">
        <v>25807</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24998</v>
      </c>
      <c r="B924" s="86" t="s">
        <v>25808</v>
      </c>
      <c r="C924" s="120" t="s">
        <v>25809</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24452</v>
      </c>
      <c r="B925" s="86" t="s">
        <v>25810</v>
      </c>
      <c r="C925" s="120" t="s">
        <v>23093</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25811</v>
      </c>
      <c r="B926" s="86" t="s">
        <v>25812</v>
      </c>
      <c r="C926" s="120" t="s">
        <v>22105</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24856</v>
      </c>
      <c r="B927" s="86" t="s">
        <v>25813</v>
      </c>
      <c r="C927" s="120" t="s">
        <v>22105</v>
      </c>
      <c r="D927" s="121" t="str">
        <f t="shared" si="69"/>
        <v>Spirulina</v>
      </c>
      <c r="E927" s="121" t="str">
        <f t="shared" ref="E927:E989" si="71">_xlfn.TEXTJOIN(" ",TRUE,C927,IF(ISBLANK(K927),"",_xlfn.TEXTSPLIT(K927,";")),IF(ISBLANK(I927),"",_xlfn.TEXTSPLIT(I927,";")))</f>
        <v>Spirulina Dried</v>
      </c>
      <c r="F927" s="121" t="str">
        <f t="shared" si="70"/>
        <v>Spirulina Dried</v>
      </c>
      <c r="H927" s="120" t="s">
        <v>24393</v>
      </c>
      <c r="I927" s="120" t="s">
        <v>24393</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24964</v>
      </c>
      <c r="B928" s="86" t="s">
        <v>22393</v>
      </c>
      <c r="C928" s="120" t="s">
        <v>22393</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24483</v>
      </c>
      <c r="B929" s="86" t="s">
        <v>22395</v>
      </c>
      <c r="C929" s="120" t="s">
        <v>22395</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24802</v>
      </c>
      <c r="B930" s="86" t="s">
        <v>25814</v>
      </c>
      <c r="C930" s="120" t="s">
        <v>23282</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24787</v>
      </c>
      <c r="B931" s="86" t="s">
        <v>25815</v>
      </c>
      <c r="C931" s="120" t="s">
        <v>23368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24502</v>
      </c>
      <c r="B932" s="86" t="s">
        <v>22397</v>
      </c>
      <c r="C932" s="120" t="s">
        <v>22397</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24452</v>
      </c>
      <c r="B933" s="86" t="s">
        <v>22958</v>
      </c>
      <c r="C933" s="120" t="s">
        <v>22958</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24421</v>
      </c>
      <c r="B934" s="86" t="s">
        <v>22399</v>
      </c>
      <c r="C934" s="120" t="s">
        <v>22399</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24560</v>
      </c>
      <c r="B935" s="86" t="s">
        <v>25816</v>
      </c>
      <c r="C935" s="120" t="s">
        <v>21145</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24766</v>
      </c>
      <c r="B936" s="86" t="s">
        <v>25817</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24766</v>
      </c>
      <c r="B937" s="86" t="s">
        <v>25818</v>
      </c>
      <c r="C937" s="120" t="s">
        <v>4484</v>
      </c>
      <c r="D937" s="121" t="str">
        <f t="shared" si="72"/>
        <v>Stylosanthes guianensis</v>
      </c>
      <c r="E937" s="121" t="str">
        <f t="shared" si="71"/>
        <v>Stylosanthes guianensis Dried Ground</v>
      </c>
      <c r="F937" s="121" t="str">
        <f t="shared" si="70"/>
        <v>Stylosanthes guianensis Dried Ground (Hammer)</v>
      </c>
      <c r="H937" s="120" t="s">
        <v>25819</v>
      </c>
      <c r="I937" s="120" t="s">
        <v>24402</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25641</v>
      </c>
      <c r="B938" s="86" t="s">
        <v>25820</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25641</v>
      </c>
      <c r="B939" s="86" t="s">
        <v>25821</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24870</v>
      </c>
      <c r="B940" s="86" t="s">
        <v>25822</v>
      </c>
      <c r="C940" s="120" t="s">
        <v>4484</v>
      </c>
      <c r="D940" s="121" t="str">
        <f t="shared" si="72"/>
        <v>Stylosanthes guianensis</v>
      </c>
      <c r="E940" s="121" t="str">
        <f t="shared" si="71"/>
        <v>Stylosanthes guianensis Dried</v>
      </c>
      <c r="F940" s="121" t="str">
        <f t="shared" si="70"/>
        <v>Stylosanthes guianensis Hay</v>
      </c>
      <c r="H940" s="120" t="s">
        <v>19687</v>
      </c>
      <c r="I940" s="120" t="s">
        <v>24393</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24870</v>
      </c>
      <c r="B941" s="86" t="s">
        <v>25823</v>
      </c>
      <c r="C941" s="120" t="s">
        <v>4484</v>
      </c>
      <c r="D941" s="121" t="str">
        <f t="shared" si="72"/>
        <v>Stylosanthes guianensis</v>
      </c>
      <c r="E941" s="121" t="str">
        <f t="shared" si="71"/>
        <v>Stylosanthes guianensis Dried</v>
      </c>
      <c r="F941" s="121" t="str">
        <f t="shared" si="70"/>
        <v>Stylosanthes guianensis Hay Chopped</v>
      </c>
      <c r="H941" s="120" t="s">
        <v>24485</v>
      </c>
      <c r="I941" s="120" t="s">
        <v>24393</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24917</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25012</v>
      </c>
      <c r="B943" s="86" t="s">
        <v>25824</v>
      </c>
      <c r="C943" s="120" t="s">
        <v>23108</v>
      </c>
      <c r="D943" s="121" t="str">
        <f t="shared" si="72"/>
        <v>Stylosanthes scabra</v>
      </c>
      <c r="E943" s="121" t="str">
        <f t="shared" si="71"/>
        <v>Stylosanthes scabra Dried</v>
      </c>
      <c r="F943" s="121" t="str">
        <f t="shared" si="70"/>
        <v>Stylosanthes scabra Hay</v>
      </c>
      <c r="H943" s="120" t="s">
        <v>19687</v>
      </c>
      <c r="I943" s="120" t="s">
        <v>24393</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25012</v>
      </c>
      <c r="B944" s="86" t="s">
        <v>25825</v>
      </c>
      <c r="C944" s="120" t="s">
        <v>23108</v>
      </c>
      <c r="D944" s="121" t="str">
        <f t="shared" si="72"/>
        <v>Stylosanthes scabra</v>
      </c>
      <c r="E944" s="121" t="str">
        <f t="shared" si="71"/>
        <v>Stylosanthes scabra Dried</v>
      </c>
      <c r="F944" s="121" t="str">
        <f t="shared" si="70"/>
        <v>Stylosanthes scabra Dried</v>
      </c>
      <c r="H944" s="120" t="s">
        <v>24393</v>
      </c>
      <c r="I944" s="120" t="s">
        <v>24393</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25280</v>
      </c>
      <c r="B945" s="86" t="s">
        <v>20778</v>
      </c>
      <c r="C945" s="120" t="s">
        <v>25826</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25827</v>
      </c>
      <c r="B946" s="86" t="s">
        <v>21658</v>
      </c>
      <c r="C946" s="120" t="s">
        <v>3706</v>
      </c>
      <c r="D946" s="121" t="str">
        <f t="shared" si="72"/>
        <v>Sugar Beet Molasses</v>
      </c>
      <c r="E946" s="121" t="str">
        <f t="shared" si="71"/>
        <v>Sugar Beet Molasses</v>
      </c>
      <c r="F946" s="121" t="str">
        <f t="shared" si="70"/>
        <v>Sugar Beet Molasses</v>
      </c>
      <c r="K946" s="120" t="s">
        <v>21671</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25771</v>
      </c>
      <c r="B947" s="86" t="s">
        <v>25828</v>
      </c>
      <c r="C947" s="120" t="s">
        <v>3706</v>
      </c>
      <c r="D947" s="121" t="str">
        <f t="shared" si="72"/>
        <v>Sugar Beet Pulp</v>
      </c>
      <c r="E947" s="121" t="str">
        <f t="shared" si="71"/>
        <v>Sugar Beet Pulp</v>
      </c>
      <c r="F947" s="121" t="str">
        <f t="shared" si="70"/>
        <v>Sugar Beet Pulp</v>
      </c>
      <c r="K947" s="120" t="s">
        <v>24584</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25675</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24542</v>
      </c>
      <c r="B949" s="86" t="s">
        <v>25829</v>
      </c>
      <c r="C949" s="120" t="s">
        <v>5356</v>
      </c>
      <c r="D949" s="121" t="str">
        <f t="shared" si="72"/>
        <v>Fish</v>
      </c>
      <c r="E949" s="121" t="str">
        <f t="shared" si="71"/>
        <v>Fish Dried</v>
      </c>
      <c r="F949" s="121" t="str">
        <f t="shared" si="70"/>
        <v>Fish Dried (Sun)</v>
      </c>
      <c r="H949" s="120" t="s">
        <v>25830</v>
      </c>
      <c r="I949" s="120" t="s">
        <v>24393</v>
      </c>
      <c r="L949" s="88" t="s">
        <v>28</v>
      </c>
      <c r="M949" s="88" t="s">
        <v>28</v>
      </c>
      <c r="O949" t="s">
        <v>2738</v>
      </c>
      <c r="P949" t="s">
        <v>2704</v>
      </c>
      <c r="Q949" t="s">
        <v>24557</v>
      </c>
      <c r="R949" t="s">
        <v>24558</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24501</v>
      </c>
      <c r="B950" s="86" t="s">
        <v>25831</v>
      </c>
      <c r="C950" s="120" t="s">
        <v>5356</v>
      </c>
      <c r="D950" s="121" t="str">
        <f t="shared" si="72"/>
        <v>Fish</v>
      </c>
      <c r="E950" s="121" t="str">
        <f t="shared" si="71"/>
        <v>Fish Dried Ground</v>
      </c>
      <c r="F950" s="121" t="str">
        <f t="shared" si="70"/>
        <v>Fish Meal Dried(Sun)</v>
      </c>
      <c r="H950" s="120" t="s">
        <v>24604</v>
      </c>
      <c r="I950" s="120" t="s">
        <v>24402</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25488</v>
      </c>
      <c r="B951" s="86" t="s">
        <v>25832</v>
      </c>
      <c r="C951" s="120" t="s">
        <v>5233</v>
      </c>
      <c r="D951" s="121" t="str">
        <f t="shared" si="72"/>
        <v>Sunflower Seed</v>
      </c>
      <c r="E951" s="121" t="str">
        <f t="shared" si="71"/>
        <v>Sunflower Seed Ground</v>
      </c>
      <c r="F951" s="121" t="str">
        <f t="shared" si="70"/>
        <v>Sunflower Seed Meal</v>
      </c>
      <c r="H951" s="120" t="s">
        <v>24471</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24610</v>
      </c>
      <c r="B952" s="86" t="s">
        <v>25833</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24610</v>
      </c>
      <c r="B953" s="86" t="s">
        <v>25834</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24552</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25835</v>
      </c>
      <c r="B954" s="86" t="s">
        <v>25836</v>
      </c>
      <c r="C954" s="120" t="s">
        <v>5233</v>
      </c>
      <c r="D954" s="121" t="str">
        <f t="shared" si="72"/>
        <v>Sunflower</v>
      </c>
      <c r="E954" s="121" t="str">
        <f t="shared" si="71"/>
        <v>Sunflower Ground</v>
      </c>
      <c r="F954" s="121" t="str">
        <f t="shared" si="73"/>
        <v>Sunflower Meal</v>
      </c>
      <c r="H954" s="120" t="s">
        <v>24471</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25321</v>
      </c>
      <c r="B955" s="86" t="s">
        <v>25837</v>
      </c>
      <c r="C955" s="120" t="s">
        <v>5233</v>
      </c>
      <c r="D955" s="121" t="str">
        <f t="shared" si="72"/>
        <v>Sunflower Seed Cake</v>
      </c>
      <c r="E955" s="121" t="str">
        <f t="shared" si="71"/>
        <v>Sunflower Seed Cake Ground</v>
      </c>
      <c r="F955" s="121" t="str">
        <f t="shared" si="73"/>
        <v>Sunflower Seed Cake Meal</v>
      </c>
      <c r="H955" s="120" t="s">
        <v>24471</v>
      </c>
      <c r="I955" s="120" t="s">
        <v>6292</v>
      </c>
      <c r="K955" s="120" t="s">
        <v>24552</v>
      </c>
      <c r="L955" s="88" t="s">
        <v>28</v>
      </c>
      <c r="M955" s="88" t="s">
        <v>28</v>
      </c>
      <c r="O955" t="s">
        <v>2738</v>
      </c>
      <c r="P955" t="s">
        <v>2704</v>
      </c>
      <c r="Q955" t="s">
        <v>24557</v>
      </c>
      <c r="R955" t="s">
        <v>24558</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25447</v>
      </c>
      <c r="B956" s="86" t="s">
        <v>25838</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24556</v>
      </c>
      <c r="B957" s="86" t="s">
        <v>5233</v>
      </c>
      <c r="C957" s="120" t="s">
        <v>5233</v>
      </c>
      <c r="D957" s="121" t="str">
        <f t="shared" si="72"/>
        <v>Sunflower</v>
      </c>
      <c r="E957" s="121" t="str">
        <f t="shared" si="71"/>
        <v>Sunflower</v>
      </c>
      <c r="F957" s="121" t="str">
        <f t="shared" si="73"/>
        <v>Sunflower</v>
      </c>
      <c r="L957" s="88" t="s">
        <v>28</v>
      </c>
      <c r="O957" t="s">
        <v>2766</v>
      </c>
      <c r="P957" t="s">
        <v>2732</v>
      </c>
      <c r="Q957" t="s">
        <v>24581</v>
      </c>
      <c r="R957" t="s">
        <v>24582</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24556</v>
      </c>
      <c r="B958" s="86" t="s">
        <v>25839</v>
      </c>
      <c r="C958" s="120" t="s">
        <v>5233</v>
      </c>
      <c r="D958" s="121" t="str">
        <f t="shared" si="72"/>
        <v>Sunflower</v>
      </c>
      <c r="E958" s="121" t="str">
        <f t="shared" si="71"/>
        <v>Sunflower</v>
      </c>
      <c r="F958" s="121" t="str">
        <f t="shared" si="73"/>
        <v>Sunflower 33</v>
      </c>
      <c r="G958" s="120">
        <v>33</v>
      </c>
      <c r="L958" s="88" t="s">
        <v>28</v>
      </c>
      <c r="O958" t="s">
        <v>2766</v>
      </c>
      <c r="P958" t="s">
        <v>2732</v>
      </c>
      <c r="Q958" t="s">
        <v>24581</v>
      </c>
      <c r="R958" t="s">
        <v>24582</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25840</v>
      </c>
      <c r="B959" s="86" t="s">
        <v>25841</v>
      </c>
      <c r="C959" s="120" t="s">
        <v>22424</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25842</v>
      </c>
      <c r="B960" s="86" t="s">
        <v>25843</v>
      </c>
      <c r="C960" s="120" t="s">
        <v>21917</v>
      </c>
      <c r="D960" s="121" t="str">
        <f t="shared" si="72"/>
        <v>Sweet Lupin Seed</v>
      </c>
      <c r="E960" s="121" t="str">
        <f t="shared" si="71"/>
        <v>Sweet Lupin Seed</v>
      </c>
      <c r="F960" s="121" t="str">
        <f t="shared" si="73"/>
        <v>Sweet Lupin Sweet Lupin Seed</v>
      </c>
      <c r="G960" s="120" t="s">
        <v>21917</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25842</v>
      </c>
      <c r="B961" s="86" t="s">
        <v>25844</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21869</v>
      </c>
    </row>
    <row r="962" spans="1:22" ht="15" customHeight="1" x14ac:dyDescent="0.35">
      <c r="A962" t="s">
        <v>24615</v>
      </c>
      <c r="B962" s="86" t="s">
        <v>25845</v>
      </c>
      <c r="C962" s="120" t="s">
        <v>4753</v>
      </c>
      <c r="D962" s="121" t="str">
        <f t="shared" si="72"/>
        <v>Orange Peels</v>
      </c>
      <c r="E962" s="121" t="str">
        <f t="shared" si="71"/>
        <v>Orange Peels</v>
      </c>
      <c r="F962" s="121" t="str">
        <f t="shared" si="73"/>
        <v>Orange Peels</v>
      </c>
      <c r="K962" s="120" t="s">
        <v>25846</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24615</v>
      </c>
      <c r="B963" s="86" t="s">
        <v>25847</v>
      </c>
      <c r="C963" s="120" t="s">
        <v>4753</v>
      </c>
      <c r="D963" s="121" t="str">
        <f t="shared" si="72"/>
        <v>Orange</v>
      </c>
      <c r="E963" s="121" t="str">
        <f t="shared" si="71"/>
        <v>Orange Dried</v>
      </c>
      <c r="F963" s="121" t="str">
        <f t="shared" si="73"/>
        <v>Orange Dried</v>
      </c>
      <c r="H963" s="120" t="s">
        <v>24393</v>
      </c>
      <c r="I963" s="120" t="s">
        <v>24393</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24615</v>
      </c>
      <c r="B964" s="86" t="s">
        <v>25848</v>
      </c>
      <c r="C964" s="120" t="s">
        <v>4753</v>
      </c>
      <c r="D964" s="121" t="str">
        <f t="shared" si="72"/>
        <v>Orange Peels</v>
      </c>
      <c r="E964" s="121" t="str">
        <f t="shared" si="71"/>
        <v>Orange Peels Dried Fermented Ground</v>
      </c>
      <c r="F964" s="121" t="str">
        <f t="shared" si="73"/>
        <v>Orange Peels Drained Dried Fermented Ground</v>
      </c>
      <c r="H964" s="120" t="s">
        <v>25849</v>
      </c>
      <c r="I964" s="120" t="s">
        <v>25574</v>
      </c>
      <c r="K964" s="120" t="s">
        <v>25846</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24752</v>
      </c>
      <c r="B965" s="86" t="s">
        <v>25850</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24542</v>
      </c>
      <c r="B966" s="86" t="s">
        <v>25851</v>
      </c>
      <c r="C966" s="120" t="s">
        <v>5534</v>
      </c>
      <c r="D966" s="121" t="str">
        <f t="shared" si="72"/>
        <v>Sweet Potato Tuber Vine</v>
      </c>
      <c r="E966" s="121" t="str">
        <f t="shared" si="71"/>
        <v>Sweet Potato Tuber Vine</v>
      </c>
      <c r="F966" s="121" t="str">
        <f t="shared" si="73"/>
        <v>Sweet Potato Tuber Vine</v>
      </c>
      <c r="K966" s="120" t="s">
        <v>25852</v>
      </c>
      <c r="L966" s="88" t="s">
        <v>28</v>
      </c>
      <c r="O966" t="s">
        <v>2738</v>
      </c>
      <c r="P966" t="s">
        <v>2704</v>
      </c>
      <c r="Q966" t="s">
        <v>24557</v>
      </c>
      <c r="R966" t="s">
        <v>24558</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25853</v>
      </c>
    </row>
    <row r="967" spans="1:22" ht="15" customHeight="1" x14ac:dyDescent="0.35">
      <c r="A967" t="s">
        <v>24542</v>
      </c>
      <c r="B967" s="86" t="s">
        <v>25854</v>
      </c>
      <c r="C967" s="120" t="s">
        <v>5534</v>
      </c>
      <c r="D967" s="121" t="str">
        <f t="shared" si="72"/>
        <v>Sweet Potato Vine</v>
      </c>
      <c r="E967" s="121" t="str">
        <f t="shared" si="71"/>
        <v>Sweet Potato Vine Wilted</v>
      </c>
      <c r="F967" s="121" t="str">
        <f t="shared" si="73"/>
        <v>Sweet Potato Vine Wilted</v>
      </c>
      <c r="H967" s="120" t="s">
        <v>24455</v>
      </c>
      <c r="I967" s="120" t="s">
        <v>24455</v>
      </c>
      <c r="K967" s="120" t="s">
        <v>24906</v>
      </c>
      <c r="O967" t="s">
        <v>2738</v>
      </c>
      <c r="P967" t="s">
        <v>2704</v>
      </c>
      <c r="Q967" t="s">
        <v>24557</v>
      </c>
      <c r="R967" t="s">
        <v>24558</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24542</v>
      </c>
      <c r="B968" s="86" t="s">
        <v>25855</v>
      </c>
      <c r="C968" s="120" t="s">
        <v>5534</v>
      </c>
      <c r="D968" s="121" t="str">
        <f t="shared" si="72"/>
        <v>Sweet Potato Vine</v>
      </c>
      <c r="E968" s="121" t="str">
        <f t="shared" si="71"/>
        <v>Sweet Potato Vine Ensiled Wilted</v>
      </c>
      <c r="F968" s="121" t="str">
        <f t="shared" si="73"/>
        <v>Sweet Potato Vine Ensiled Wilted</v>
      </c>
      <c r="H968" s="120" t="s">
        <v>25856</v>
      </c>
      <c r="I968" s="120" t="s">
        <v>25856</v>
      </c>
      <c r="K968" s="120" t="s">
        <v>24906</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25857</v>
      </c>
      <c r="B969" s="86" t="s">
        <v>25858</v>
      </c>
      <c r="C969" s="120" t="s">
        <v>21633</v>
      </c>
      <c r="D969" s="121" t="str">
        <f t="shared" si="72"/>
        <v>Sweet Potato Vine</v>
      </c>
      <c r="E969" s="121" t="str">
        <f t="shared" si="71"/>
        <v>Sweet Potato Vine Dried</v>
      </c>
      <c r="F969" s="121" t="str">
        <f t="shared" si="73"/>
        <v>Sweet Potato Vine Chopped Dried</v>
      </c>
      <c r="H969" s="120" t="s">
        <v>25859</v>
      </c>
      <c r="I969" s="120" t="s">
        <v>24393</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24718</v>
      </c>
      <c r="B970" s="86" t="s">
        <v>25860</v>
      </c>
      <c r="C970" s="120" t="s">
        <v>5534</v>
      </c>
      <c r="D970" s="121" t="str">
        <f t="shared" si="72"/>
        <v>Sweet Potato Vine</v>
      </c>
      <c r="E970" s="121" t="str">
        <f t="shared" si="71"/>
        <v>Sweet Potato Vine</v>
      </c>
      <c r="F970" s="121" t="str">
        <f t="shared" si="73"/>
        <v>Sweet Potato Vine</v>
      </c>
      <c r="K970" s="120" t="s">
        <v>24906</v>
      </c>
      <c r="O970" t="s">
        <v>2738</v>
      </c>
      <c r="P970" t="s">
        <v>2704</v>
      </c>
      <c r="Q970" t="s">
        <v>24557</v>
      </c>
      <c r="R970" t="s">
        <v>24558</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25187</v>
      </c>
      <c r="B971" s="86" t="s">
        <v>25861</v>
      </c>
      <c r="C971" s="120" t="s">
        <v>23370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25050</v>
      </c>
      <c r="B972" s="86" t="s">
        <v>25862</v>
      </c>
      <c r="C972" s="120" t="s">
        <v>23385</v>
      </c>
      <c r="D972" s="121" t="str">
        <f t="shared" si="72"/>
        <v>Lysine</v>
      </c>
      <c r="E972" s="121" t="str">
        <f t="shared" si="71"/>
        <v>Lysine</v>
      </c>
      <c r="F972" s="121" t="str">
        <f t="shared" si="73"/>
        <v>Lysine Synthetic</v>
      </c>
      <c r="H972" s="120" t="s">
        <v>25863</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25050</v>
      </c>
      <c r="B973" s="86" t="s">
        <v>25864</v>
      </c>
      <c r="C973" s="120" t="s">
        <v>23382</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25124</v>
      </c>
      <c r="B974" s="86" t="s">
        <v>25865</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25124</v>
      </c>
      <c r="B975" s="86" t="s">
        <v>25866</v>
      </c>
      <c r="C975" s="120" t="s">
        <v>14043</v>
      </c>
      <c r="D975" s="121" t="str">
        <f t="shared" si="72"/>
        <v>Chamaecytisus palmensis</v>
      </c>
      <c r="E975" s="121" t="str">
        <f t="shared" si="71"/>
        <v>Chamaecytisus palmensis Dried</v>
      </c>
      <c r="F975" s="121" t="str">
        <f t="shared" si="73"/>
        <v>Chamaecytisus palmensis Dried(Air)</v>
      </c>
      <c r="H975" s="120" t="s">
        <v>24418</v>
      </c>
      <c r="I975" s="120" t="s">
        <v>24393</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25867</v>
      </c>
      <c r="B976" s="86" t="s">
        <v>25868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25867</v>
      </c>
      <c r="B977" s="86" t="s">
        <v>25869</v>
      </c>
      <c r="C977" s="120" t="s">
        <v>5543</v>
      </c>
      <c r="D977" s="121" t="str">
        <f t="shared" si="72"/>
        <v>Taro Leaves</v>
      </c>
      <c r="E977" s="121" t="str">
        <f t="shared" si="71"/>
        <v>Taro Leaves Boiled Dried</v>
      </c>
      <c r="F977" s="121" t="str">
        <f t="shared" si="73"/>
        <v>Taro Leaves Chopped Boiled Dried(Sun)</v>
      </c>
      <c r="H977" s="120" t="s">
        <v>25870</v>
      </c>
      <c r="I977" s="120" t="s">
        <v>25753</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25871</v>
      </c>
      <c r="B978" s="86" t="s">
        <v>21148</v>
      </c>
      <c r="C978" s="120" t="s">
        <v>21148</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25871</v>
      </c>
      <c r="B979" s="86" t="s">
        <v>25872</v>
      </c>
      <c r="C979" s="120" t="s">
        <v>21148</v>
      </c>
      <c r="D979" s="121" t="str">
        <f t="shared" si="72"/>
        <v>Tata</v>
      </c>
      <c r="E979" s="121" t="str">
        <f t="shared" si="71"/>
        <v>Tata Dried</v>
      </c>
      <c r="F979" s="121" t="str">
        <f t="shared" si="73"/>
        <v>Tata Dried(Sun)</v>
      </c>
      <c r="H979" s="120" t="s">
        <v>24399</v>
      </c>
      <c r="I979" s="120" t="s">
        <v>24393</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24843</v>
      </c>
      <c r="B980" s="86" t="s">
        <v>25873</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AOM_003102</v>
      </c>
      <c r="T980" t="str" cm="1">
        <f t="array" ref="T980">IFERROR(IF(INDEX(AOM[Scientific Name], MATCH(1, (AOM[Edge_Value]=ani_diet!E980)*(AOM[Is_Ani_Diet_Ingredient]&lt;&gt;FALSE), 0))=0, "", INDEX(AOM[Scientific Name], MATCH(1, (AOM[Edge_Value]=ani_diet!E980)*(AOM[Is_Ani_Diet_Ingredient]&lt;&gt;FALSE), 0))), "No Match in AOM")</f>
        <v/>
      </c>
      <c r="U980" t="str" cm="1">
        <f t="array" ref="U980">IF((T980&lt;&gt;"")*(T980&lt;&gt;"No Match in AOM"),IF(K980&lt;&gt;"",_xlfn.TEXTJOIN(";",TRUE,CONCATENATE(_xlfn.TEXTSPLIT(T980,";",TRUE,FALSE)," ",K980)),T980),"")</f>
        <v/>
      </c>
    </row>
    <row r="981" spans="1:21" ht="15" customHeight="1" x14ac:dyDescent="0.35">
      <c r="A981" t="s">
        <v>25874</v>
      </c>
      <c r="B981" s="86" t="s">
        <v>25875</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AOM_003102</v>
      </c>
      <c r="T981" t="str" cm="1">
        <f t="array" ref="T981">IFERROR(IF(INDEX(AOM[Scientific Name], MATCH(1, (AOM[Edge_Value]=ani_diet!E981)*(AOM[Is_Ani_Diet_Ingredient]&lt;&gt;FALSE), 0))=0, "", INDEX(AOM[Scientific Name], MATCH(1, (AOM[Edge_Value]=ani_diet!E981)*(AOM[Is_Ani_Diet_Ingredient]&lt;&gt;FALSE), 0))), "No Match in AOM")</f>
        <v/>
      </c>
      <c r="U981" t="str" cm="1">
        <f t="array" ref="U981">IF((T981&lt;&gt;"")*(T981&lt;&gt;"No Match in AOM"),IF(K981&lt;&gt;"",_xlfn.TEXTJOIN(";",TRUE,CONCATENATE(_xlfn.TEXTSPLIT(T981,";",TRUE,FALSE)," ",K981)),T981),"")</f>
        <v/>
      </c>
    </row>
    <row r="982" spans="1:21" ht="15" customHeight="1" x14ac:dyDescent="0.35">
      <c r="A982" t="s">
        <v>25258</v>
      </c>
      <c r="B982" s="86" t="s">
        <v>25876</v>
      </c>
      <c r="C982" s="120" t="s">
        <v>3884</v>
      </c>
      <c r="D982" s="121" t="str">
        <f t="shared" si="72"/>
        <v>Teff Straw</v>
      </c>
      <c r="E982" s="121" t="str">
        <f t="shared" si="71"/>
        <v>Teff Straw Crushed</v>
      </c>
      <c r="F982" s="121" t="str">
        <f t="shared" si="73"/>
        <v>Teff Straw Crushed</v>
      </c>
      <c r="H982" s="120" t="s">
        <v>24573</v>
      </c>
      <c r="I982" s="120" t="s">
        <v>24573</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25877</v>
      </c>
      <c r="B983" s="86" t="s">
        <v>25878</v>
      </c>
      <c r="C983" s="120" t="s">
        <v>5709</v>
      </c>
      <c r="D983" s="121" t="str">
        <f t="shared" si="72"/>
        <v>Fluted Pumpkin Leaves Extract</v>
      </c>
      <c r="E983" s="121" t="str">
        <f t="shared" si="71"/>
        <v>Fluted Pumpkin Leaves Extract</v>
      </c>
      <c r="F983" s="121" t="str">
        <f t="shared" si="73"/>
        <v>Fluted Pumpkin Leaves Extract</v>
      </c>
      <c r="K983" s="120" t="s">
        <v>24806</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25877</v>
      </c>
      <c r="B984" s="130" t="s">
        <v>25879</v>
      </c>
      <c r="C984" s="120" t="s">
        <v>5709</v>
      </c>
      <c r="D984" s="121" t="str">
        <f t="shared" si="72"/>
        <v>Fluted Pumpkin Leaves Extract</v>
      </c>
      <c r="E984" s="121" t="str">
        <f t="shared" si="71"/>
        <v>Fluted Pumpkin Leaves Extract</v>
      </c>
      <c r="F984" s="121" t="str">
        <f t="shared" si="73"/>
        <v>Fluted Pumpkin Leaves Extract Chopped Filtered</v>
      </c>
      <c r="H984" s="120" t="s">
        <v>25880</v>
      </c>
      <c r="J984" s="120" t="s">
        <v>25880</v>
      </c>
      <c r="K984" s="120" t="s">
        <v>24806</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24452</v>
      </c>
      <c r="B985" s="86" t="s">
        <v>23113</v>
      </c>
      <c r="C985" s="120" t="s">
        <v>23113</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24428</v>
      </c>
      <c r="B986" s="86" t="s">
        <v>25881</v>
      </c>
      <c r="C986" s="120" t="s">
        <v>13947</v>
      </c>
      <c r="D986" s="121" t="str">
        <f t="shared" si="72"/>
        <v>Terminalia brownii Leaves</v>
      </c>
      <c r="E986" s="121" t="str">
        <f t="shared" si="71"/>
        <v>Terminalia brownii Leaves Dried</v>
      </c>
      <c r="F986" s="121" t="str">
        <f t="shared" si="73"/>
        <v>Terminalia brownii Leaves Dried (Sun - 2 days)</v>
      </c>
      <c r="H986" s="120" t="s">
        <v>24420</v>
      </c>
      <c r="I986" s="120" t="s">
        <v>24393</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24832</v>
      </c>
      <c r="B987" s="86" t="s">
        <v>25882</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24809</v>
      </c>
      <c r="B988" s="86" t="s">
        <v>25883</v>
      </c>
      <c r="C988" s="120" t="s">
        <v>25884</v>
      </c>
      <c r="D988" s="121" t="str">
        <f t="shared" si="72"/>
        <v>Termite</v>
      </c>
      <c r="E988" s="121" t="str">
        <f t="shared" si="71"/>
        <v>Termite Ground</v>
      </c>
      <c r="F988" s="121" t="str">
        <f t="shared" si="73"/>
        <v>Termite Meal</v>
      </c>
      <c r="H988" s="120" t="s">
        <v>24471</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24809</v>
      </c>
      <c r="B989" s="86" t="s">
        <v>25885</v>
      </c>
      <c r="C989" s="120" t="s">
        <v>25884</v>
      </c>
      <c r="D989" s="121" t="str">
        <f t="shared" si="72"/>
        <v>Termite</v>
      </c>
      <c r="E989" s="121" t="str">
        <f t="shared" si="71"/>
        <v>Termite Dried Ground</v>
      </c>
      <c r="F989" s="121" t="str">
        <f t="shared" si="73"/>
        <v>Termite Dried Ground</v>
      </c>
      <c r="H989" s="120" t="s">
        <v>24402</v>
      </c>
      <c r="I989" s="120" t="s">
        <v>24402</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24628</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24453</v>
      </c>
      <c r="B991" s="86" t="s">
        <v>25886</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25887</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24453</v>
      </c>
      <c r="B992" s="86" t="s">
        <v>25888</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25887</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24656</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25411</v>
      </c>
      <c r="B994" s="86" t="s">
        <v>25889</v>
      </c>
      <c r="C994" s="120" t="s">
        <v>4050</v>
      </c>
      <c r="D994" s="121" t="str">
        <f t="shared" si="75"/>
        <v>Tithonia diversifolia</v>
      </c>
      <c r="E994" s="121" t="str">
        <f t="shared" si="74"/>
        <v>Tithonia diversifolia Dried</v>
      </c>
      <c r="F994" s="121" t="str">
        <f t="shared" si="73"/>
        <v>Tithonia diversifolia Dried(Air)</v>
      </c>
      <c r="H994" s="120" t="s">
        <v>24418</v>
      </c>
      <c r="I994" s="120" t="s">
        <v>24393</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25550</v>
      </c>
      <c r="B995" s="86" t="s">
        <v>21851</v>
      </c>
      <c r="C995" s="120" t="s">
        <v>5839</v>
      </c>
      <c r="D995" s="121" t="str">
        <f t="shared" si="75"/>
        <v>Tomato Pulp</v>
      </c>
      <c r="E995" s="121" t="str">
        <f t="shared" si="74"/>
        <v>Tomato Pulp</v>
      </c>
      <c r="F995" s="121" t="str">
        <f t="shared" si="73"/>
        <v>Tomato Pulp</v>
      </c>
      <c r="K995" s="120" t="s">
        <v>24584</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24645</v>
      </c>
      <c r="B996" s="86" t="s">
        <v>25890</v>
      </c>
      <c r="C996" s="120" t="s">
        <v>21692</v>
      </c>
      <c r="D996" s="121" t="str">
        <f t="shared" si="75"/>
        <v>Tomato Waste</v>
      </c>
      <c r="E996" s="121" t="str">
        <f t="shared" si="74"/>
        <v>Tomato Waste Dried</v>
      </c>
      <c r="F996" s="121" t="str">
        <f t="shared" si="73"/>
        <v>Tomato Waste Dried</v>
      </c>
      <c r="H996" s="120" t="s">
        <v>24393</v>
      </c>
      <c r="I996" s="120" t="s">
        <v>24393</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24645</v>
      </c>
      <c r="B997" s="86" t="s">
        <v>25891</v>
      </c>
      <c r="C997" s="120" t="s">
        <v>5839</v>
      </c>
      <c r="D997" s="121" t="str">
        <f t="shared" si="75"/>
        <v>Tomato Skin Seed</v>
      </c>
      <c r="E997" s="121" t="str">
        <f t="shared" si="74"/>
        <v>Tomato Skin Seed</v>
      </c>
      <c r="F997" s="121" t="str">
        <f t="shared" si="73"/>
        <v>Tomato Skin Seed</v>
      </c>
      <c r="K997" s="120" t="s">
        <v>25892</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25893</v>
      </c>
      <c r="B998" s="86" t="s">
        <v>25894</v>
      </c>
      <c r="C998" s="120" t="s">
        <v>23372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24618</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24618</v>
      </c>
      <c r="B1000" s="86" t="s">
        <v>25895</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25792</v>
      </c>
      <c r="B1001" s="86" t="s">
        <v>23476</v>
      </c>
      <c r="C1001" s="120" t="s">
        <v>23476</v>
      </c>
      <c r="D1001" s="121" t="str">
        <f t="shared" si="75"/>
        <v>Trace-elements Mix</v>
      </c>
      <c r="E1001" s="121" t="str">
        <f t="shared" si="74"/>
        <v>Trace-elements Mix</v>
      </c>
      <c r="F1001" s="121" t="str">
        <f t="shared" si="73"/>
        <v>Trace-elements Mix</v>
      </c>
      <c r="O1001" t="s">
        <v>2766</v>
      </c>
      <c r="P1001" t="s">
        <v>2732</v>
      </c>
      <c r="Q1001" t="s">
        <v>24581</v>
      </c>
      <c r="R1001" t="s">
        <v>24582</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25414</v>
      </c>
      <c r="B1002" s="86" t="s">
        <v>25896</v>
      </c>
      <c r="C1002" s="120" t="s">
        <v>23460</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24638</v>
      </c>
      <c r="B1003" s="86" t="s">
        <v>25897</v>
      </c>
      <c r="C1003" s="120" t="s">
        <v>23054</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24620</v>
      </c>
      <c r="B1004" s="86" t="s">
        <v>25898</v>
      </c>
      <c r="C1004" s="120" t="s">
        <v>23209</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24769</v>
      </c>
      <c r="B1005" s="86" t="s">
        <v>25899</v>
      </c>
      <c r="C1005" s="120" t="s">
        <v>23487</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25490</v>
      </c>
      <c r="B1006" s="86" t="s">
        <v>25900</v>
      </c>
      <c r="C1006" s="120" t="s">
        <v>4359</v>
      </c>
      <c r="D1006" s="121" t="str">
        <f t="shared" si="75"/>
        <v>Trifolium alexandrinum</v>
      </c>
      <c r="E1006" s="121" t="str">
        <f t="shared" si="74"/>
        <v>Trifolium alexandrinum Dried</v>
      </c>
      <c r="F1006" s="121" t="str">
        <f t="shared" si="73"/>
        <v>Trifolium alexandrinum Hay Chopped</v>
      </c>
      <c r="H1006" s="120" t="s">
        <v>24485</v>
      </c>
      <c r="I1006" s="120" t="s">
        <v>24393</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24645</v>
      </c>
      <c r="B1007" s="86" t="s">
        <v>25901</v>
      </c>
      <c r="C1007" s="120" t="s">
        <v>23253</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25902</v>
      </c>
      <c r="B1008" s="86" t="s">
        <v>22413</v>
      </c>
      <c r="C1008" s="120" t="s">
        <v>22413</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24983</v>
      </c>
      <c r="B1009" s="86" t="s">
        <v>25903</v>
      </c>
      <c r="C1009" s="120" t="s">
        <v>22413</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25904</v>
      </c>
      <c r="B1010" s="86" t="s">
        <v>25905</v>
      </c>
      <c r="C1010" s="120" t="s">
        <v>3890</v>
      </c>
      <c r="D1010" s="121" t="str">
        <f t="shared" si="75"/>
        <v>Triticale</v>
      </c>
      <c r="E1010" s="121" t="str">
        <f t="shared" si="74"/>
        <v>Triticale</v>
      </c>
      <c r="F1010" s="121" t="str">
        <f t="shared" si="73"/>
        <v>Triticale Usgen 19</v>
      </c>
      <c r="G1010" s="120" t="s">
        <v>25906</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24448</v>
      </c>
      <c r="B1011" s="86" t="s">
        <v>25907</v>
      </c>
      <c r="C1011" s="120" t="s">
        <v>20703</v>
      </c>
      <c r="D1011" s="121" t="str">
        <f t="shared" si="75"/>
        <v>Trout</v>
      </c>
      <c r="E1011" s="121" t="str">
        <f t="shared" si="74"/>
        <v>Trout Ensiled</v>
      </c>
      <c r="F1011" s="121" t="str">
        <f t="shared" si="73"/>
        <v>Trout Ensiled</v>
      </c>
      <c r="H1011" s="120" t="s">
        <v>24491</v>
      </c>
      <c r="I1011" s="120" t="s">
        <v>24491</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24448</v>
      </c>
      <c r="B1012" s="86" t="s">
        <v>25908</v>
      </c>
      <c r="C1012" s="120" t="s">
        <v>20703</v>
      </c>
      <c r="D1012" s="121" t="str">
        <f t="shared" si="75"/>
        <v>Trout Oil</v>
      </c>
      <c r="E1012" s="121" t="str">
        <f t="shared" si="74"/>
        <v>Trout Oil Ensiled</v>
      </c>
      <c r="F1012" s="121" t="str">
        <f t="shared" si="73"/>
        <v>Trout Oil Ensiled</v>
      </c>
      <c r="H1012" s="120" t="s">
        <v>24491</v>
      </c>
      <c r="I1012" s="120" t="s">
        <v>24491</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24632</v>
      </c>
      <c r="B1013" s="86" t="s">
        <v>25909</v>
      </c>
      <c r="C1013" s="120" t="s">
        <v>22419</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24635</v>
      </c>
      <c r="B1014" s="86" t="s">
        <v>25910</v>
      </c>
      <c r="C1014" s="120" t="s">
        <v>22422</v>
      </c>
      <c r="D1014" s="121" t="str">
        <f t="shared" si="75"/>
        <v>Trypsacum laxum</v>
      </c>
      <c r="E1014" s="121" t="str">
        <f t="shared" si="74"/>
        <v>Trypsacum laxum</v>
      </c>
      <c r="F1014" s="121" t="str">
        <f t="shared" si="73"/>
        <v>Trypsacum laxum Dry Season</v>
      </c>
      <c r="G1014" s="120" t="s">
        <v>25300</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24635</v>
      </c>
      <c r="B1015" s="86" t="s">
        <v>25911</v>
      </c>
      <c r="C1015" s="120" t="s">
        <v>22422</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25912</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25913</v>
      </c>
      <c r="B1016" s="86" t="s">
        <v>25914</v>
      </c>
      <c r="C1016" s="120" t="s">
        <v>23393</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25790</v>
      </c>
      <c r="B1017" s="86" t="s">
        <v>25915</v>
      </c>
      <c r="C1017" s="120" t="s">
        <v>20713</v>
      </c>
      <c r="D1017" s="121" t="str">
        <f t="shared" si="75"/>
        <v>Tuna Waste</v>
      </c>
      <c r="E1017" s="121" t="str">
        <f t="shared" si="74"/>
        <v>Tuna Waste Ground</v>
      </c>
      <c r="F1017" s="121" t="str">
        <f t="shared" si="76"/>
        <v>Tuna Waste Meal</v>
      </c>
      <c r="H1017" s="120" t="s">
        <v>24471</v>
      </c>
      <c r="I1017" s="120" t="s">
        <v>6292</v>
      </c>
      <c r="K1017" s="120" t="s">
        <v>24751</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25790</v>
      </c>
      <c r="B1018" s="86" t="s">
        <v>25916</v>
      </c>
      <c r="C1018" s="120" t="s">
        <v>20713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25065</v>
      </c>
      <c r="B1019" s="86" t="s">
        <v>22110</v>
      </c>
      <c r="C1019" s="120" t="s">
        <v>22110</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25917</v>
      </c>
      <c r="B1020" s="86" t="s">
        <v>25918</v>
      </c>
      <c r="C1020" s="120" t="s">
        <v>22115</v>
      </c>
      <c r="D1020" s="121" t="str">
        <f t="shared" si="75"/>
        <v>Ulva rigida</v>
      </c>
      <c r="E1020" s="121" t="str">
        <f t="shared" si="74"/>
        <v>Ulva rigida Ground</v>
      </c>
      <c r="F1020" s="121" t="str">
        <f t="shared" si="76"/>
        <v>Ulva rigida Meal</v>
      </c>
      <c r="H1020" s="120" t="s">
        <v>24471</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25917</v>
      </c>
      <c r="B1021" s="86" t="s">
        <v>25919</v>
      </c>
      <c r="C1021" s="120" t="s">
        <v>22115</v>
      </c>
      <c r="D1021" s="121" t="str">
        <f t="shared" si="75"/>
        <v>Ulva rigida</v>
      </c>
      <c r="E1021" s="121" t="str">
        <f t="shared" si="74"/>
        <v>Ulva rigida Dried Ground</v>
      </c>
      <c r="F1021" s="121" t="str">
        <f t="shared" si="76"/>
        <v>Ulva rigida Meal Dried(Sun)</v>
      </c>
      <c r="H1021" s="120" t="s">
        <v>24604</v>
      </c>
      <c r="I1021" s="120" t="s">
        <v>24402</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24638</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25920</v>
      </c>
      <c r="B1023" s="86" t="s">
        <v>25921</v>
      </c>
      <c r="C1023" s="120" t="s">
        <v>20888</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25920</v>
      </c>
      <c r="B1024" s="86" t="s">
        <v>25922</v>
      </c>
      <c r="C1024" s="120" t="s">
        <v>21679</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25923</v>
      </c>
      <c r="B1025" s="86" t="s">
        <v>25924</v>
      </c>
      <c r="C1025" s="120" t="s">
        <v>23275</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25128</v>
      </c>
      <c r="B1026" s="86" t="s">
        <v>25925</v>
      </c>
      <c r="C1026" s="120" t="s">
        <v>3897</v>
      </c>
      <c r="D1026" s="121" t="str">
        <f t="shared" si="75"/>
        <v>Wheat Straw</v>
      </c>
      <c r="E1026" s="121" t="str">
        <f t="shared" si="74"/>
        <v>Wheat Straw Lime Treated Urea Treated</v>
      </c>
      <c r="F1026" s="121" t="str">
        <f t="shared" si="76"/>
        <v>Wheat Straw Chopped Urea Treated Lime Treated</v>
      </c>
      <c r="H1026" s="120" t="s">
        <v>25926</v>
      </c>
      <c r="I1026" s="120" t="s">
        <v>25927</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24621</v>
      </c>
      <c r="B1027" s="130" t="s">
        <v>25928</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25929</v>
      </c>
      <c r="B1028" s="86" t="s">
        <v>25930</v>
      </c>
      <c r="C1028" s="120" t="s">
        <v>3897</v>
      </c>
      <c r="D1028" s="121" t="str">
        <f t="shared" si="75"/>
        <v>Wheat Bran</v>
      </c>
      <c r="E1028" s="121" t="str">
        <f t="shared" si="74"/>
        <v>Wheat Bran Ground</v>
      </c>
      <c r="F1028" s="121" t="str">
        <f t="shared" si="76"/>
        <v>Wheat Bran Ground Sieved</v>
      </c>
      <c r="H1028" s="120" t="s">
        <v>25418</v>
      </c>
      <c r="I1028" s="120" t="s">
        <v>6292</v>
      </c>
      <c r="J1028" s="120" t="s">
        <v>25062</v>
      </c>
      <c r="K1028" s="120" t="s">
        <v>20933</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25280</v>
      </c>
      <c r="B1029" s="86" t="s">
        <v>25931</v>
      </c>
      <c r="C1029" s="120" t="s">
        <v>25932</v>
      </c>
      <c r="D1029" s="121" t="str">
        <f t="shared" si="75"/>
        <v>Minerals and Urea Mix</v>
      </c>
      <c r="E1029" s="121" t="str">
        <f t="shared" si="74"/>
        <v>Minerals and Urea Mix</v>
      </c>
      <c r="F1029" s="121" t="str">
        <f t="shared" si="76"/>
        <v>Minerals and Urea Mix</v>
      </c>
      <c r="K1029" s="120" t="s">
        <v>25468</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25933</v>
      </c>
      <c r="B1030" s="86" t="s">
        <v>23423</v>
      </c>
      <c r="C1030" s="120" t="s">
        <v>23423</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25933</v>
      </c>
      <c r="B1031" s="86" t="s">
        <v>25934</v>
      </c>
      <c r="C1031" s="120" t="s">
        <v>23423</v>
      </c>
      <c r="D1031" s="121" t="str">
        <f t="shared" si="75"/>
        <v>Urtica dioica</v>
      </c>
      <c r="E1031" s="121" t="str">
        <f t="shared" si="74"/>
        <v>Urtica dioica Dried Ground</v>
      </c>
      <c r="F1031" s="121" t="str">
        <f t="shared" si="76"/>
        <v>Urtica dioica Dried Ground</v>
      </c>
      <c r="H1031" s="120" t="s">
        <v>24402</v>
      </c>
      <c r="I1031" s="120" t="s">
        <v>24402</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24640</v>
      </c>
      <c r="B1032" s="86" t="s">
        <v>22123</v>
      </c>
      <c r="C1032" s="120" t="s">
        <v>22123</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24730</v>
      </c>
      <c r="B1033" s="86" t="s">
        <v>25935</v>
      </c>
      <c r="C1033" s="120" t="s">
        <v>21976</v>
      </c>
      <c r="D1033" s="121" t="str">
        <f t="shared" si="75"/>
        <v>Vegetable Oil</v>
      </c>
      <c r="E1033" s="121" t="str">
        <f t="shared" si="74"/>
        <v>Vegetable Oil</v>
      </c>
      <c r="F1033" s="121" t="str">
        <f t="shared" si="76"/>
        <v>Vegetable Oil</v>
      </c>
      <c r="L1033" s="88" t="s">
        <v>28</v>
      </c>
      <c r="O1033" t="s">
        <v>2738</v>
      </c>
      <c r="P1033" t="s">
        <v>2704</v>
      </c>
      <c r="Q1033" t="s">
        <v>24557</v>
      </c>
      <c r="R1033" t="s">
        <v>24558</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25462</v>
      </c>
      <c r="B1034" s="86" t="s">
        <v>25936</v>
      </c>
      <c r="C1034" s="120" t="s">
        <v>22434</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25937</v>
      </c>
      <c r="C1035" s="120" t="s">
        <v>5025</v>
      </c>
      <c r="D1035" s="121" t="str">
        <f t="shared" si="75"/>
        <v>Velvet Bean</v>
      </c>
      <c r="E1035" s="121" t="str">
        <f t="shared" si="74"/>
        <v>Velvet Bean Ground</v>
      </c>
      <c r="F1035" s="121" t="str">
        <f t="shared" si="76"/>
        <v>Velvet Bean var Utilis Meal</v>
      </c>
      <c r="G1035" s="120" t="s">
        <v>25938</v>
      </c>
      <c r="H1035" s="120" t="s">
        <v>24471</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25939</v>
      </c>
      <c r="B1036" s="86" t="s">
        <v>25940</v>
      </c>
      <c r="C1036" s="120" t="s">
        <v>5025</v>
      </c>
      <c r="D1036" s="121" t="str">
        <f t="shared" si="75"/>
        <v>Velvet Bean</v>
      </c>
      <c r="E1036" s="121" t="str">
        <f t="shared" si="74"/>
        <v>Velvet Bean Ground</v>
      </c>
      <c r="F1036" s="121" t="str">
        <f t="shared" si="76"/>
        <v>Velvet Bean Meal</v>
      </c>
      <c r="H1036" s="120" t="s">
        <v>24471</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25269</v>
      </c>
      <c r="B1037" s="86" t="s">
        <v>25941</v>
      </c>
      <c r="C1037" s="120" t="s">
        <v>4564</v>
      </c>
      <c r="D1037" s="121" t="str">
        <f t="shared" si="75"/>
        <v>Vicia dasycarpa</v>
      </c>
      <c r="E1037" s="121" t="str">
        <f t="shared" si="74"/>
        <v>Vicia dasycarpa</v>
      </c>
      <c r="F1037" s="121" t="str">
        <f t="shared" si="76"/>
        <v>Vicia dasycarpa Flowering</v>
      </c>
      <c r="G1037" s="120" t="s">
        <v>25942</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25269</v>
      </c>
      <c r="B1038" s="86" t="s">
        <v>25943</v>
      </c>
      <c r="C1038" s="120" t="s">
        <v>23133</v>
      </c>
      <c r="D1038" s="121" t="str">
        <f t="shared" si="75"/>
        <v>Vicia</v>
      </c>
      <c r="E1038" s="121" t="str">
        <f t="shared" si="74"/>
        <v>Vicia Dried Wilted</v>
      </c>
      <c r="F1038" s="121" t="str">
        <f t="shared" si="76"/>
        <v>Vicia Dried Wilted</v>
      </c>
      <c r="H1038" s="120" t="s">
        <v>24534</v>
      </c>
      <c r="I1038" s="120" t="s">
        <v>24534</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25267</v>
      </c>
      <c r="B1039" s="86" t="s">
        <v>23137</v>
      </c>
      <c r="C1039" s="120" t="s">
        <v>23133</v>
      </c>
      <c r="D1039" s="121" t="str">
        <f t="shared" si="75"/>
        <v>Vicia</v>
      </c>
      <c r="E1039" s="121" t="str">
        <f t="shared" si="74"/>
        <v>Vicia Dried</v>
      </c>
      <c r="F1039" s="121" t="str">
        <f t="shared" si="76"/>
        <v>Vicia</v>
      </c>
      <c r="I1039" s="120" t="s">
        <v>24393</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25641</v>
      </c>
      <c r="B1040" s="86" t="s">
        <v>25944</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25641</v>
      </c>
      <c r="B1041" s="86" t="s">
        <v>25945</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25504</v>
      </c>
      <c r="B1042" s="86" t="s">
        <v>23292</v>
      </c>
      <c r="C1042" s="120" t="s">
        <v>23292</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25433</v>
      </c>
      <c r="B1043" s="86" t="s">
        <v>23305</v>
      </c>
      <c r="C1043" s="120" t="s">
        <v>23305</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24681</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25946</v>
      </c>
      <c r="B1045" s="86" t="s">
        <v>25947</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24681</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24542</v>
      </c>
      <c r="B1047" s="86" t="s">
        <v>25948</v>
      </c>
      <c r="C1047" s="120" t="s">
        <v>23539</v>
      </c>
      <c r="D1047" s="121" t="str">
        <f t="shared" si="75"/>
        <v>Vitamin Mix</v>
      </c>
      <c r="E1047" s="121" t="str">
        <f t="shared" si="74"/>
        <v>Vitamin Mix</v>
      </c>
      <c r="F1047" s="121" t="str">
        <f t="shared" si="76"/>
        <v>Vitamin Mix</v>
      </c>
      <c r="O1047" t="s">
        <v>2766</v>
      </c>
      <c r="P1047" t="s">
        <v>2732</v>
      </c>
      <c r="Q1047" t="s">
        <v>24581</v>
      </c>
      <c r="R1047" t="s">
        <v>24582</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24553</v>
      </c>
      <c r="B1048" s="86" t="s">
        <v>25949</v>
      </c>
      <c r="C1048" s="120" t="s">
        <v>25950</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25468</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25022</v>
      </c>
      <c r="B1049" s="86" t="s">
        <v>5112</v>
      </c>
      <c r="C1049" s="120" t="s">
        <v>21536</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24452</v>
      </c>
      <c r="B1050" s="86" t="s">
        <v>22973</v>
      </c>
      <c r="C1050" s="120" t="s">
        <v>22973</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25553</v>
      </c>
      <c r="B1051" s="86" t="s">
        <v>25951</v>
      </c>
      <c r="C1051" s="120" t="s">
        <v>5117</v>
      </c>
      <c r="D1051" s="121" t="str">
        <f t="shared" si="78"/>
        <v>Walnut Leaves</v>
      </c>
      <c r="E1051" s="121" t="str">
        <f t="shared" si="77"/>
        <v>Walnut Leaves Dried Ethanol Treated Ground</v>
      </c>
      <c r="F1051" s="121" t="str">
        <f t="shared" si="76"/>
        <v>Walnut Leaves Dried Ethanol Treated Ground</v>
      </c>
      <c r="H1051" s="120" t="s">
        <v>24808</v>
      </c>
      <c r="I1051" s="120" t="s">
        <v>24808</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25952</v>
      </c>
      <c r="B1052" s="86" t="s">
        <v>23303</v>
      </c>
      <c r="C1052" s="120" t="s">
        <v>23303</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25953</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25954</v>
      </c>
      <c r="B1054" s="86" t="s">
        <v>25955</v>
      </c>
      <c r="C1054" s="120" t="s">
        <v>7936</v>
      </c>
      <c r="D1054" s="121" t="str">
        <f t="shared" si="78"/>
        <v>Water Hyacinth</v>
      </c>
      <c r="E1054" s="121" t="str">
        <f t="shared" si="77"/>
        <v>Water Hyacinth</v>
      </c>
      <c r="F1054" s="121" t="str">
        <f t="shared" si="76"/>
        <v>Water Hyacinth Cow Rumen Fermented</v>
      </c>
      <c r="H1054" s="120" t="s">
        <v>25956</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25957</v>
      </c>
      <c r="C1055" s="120" t="s">
        <v>7936</v>
      </c>
      <c r="D1055" s="121" t="s">
        <v>7936</v>
      </c>
      <c r="E1055" s="121" t="str">
        <f t="shared" si="77"/>
        <v>Water Hyacinth Dried Fermented Ground</v>
      </c>
      <c r="F1055" s="121" t="str">
        <f t="shared" si="76"/>
        <v>Water Hyacinth Cow Rumen Fermented Chopped Dried Ground</v>
      </c>
      <c r="H1055" s="120" t="s">
        <v>25958</v>
      </c>
      <c r="I1055" s="120" t="s">
        <v>25574</v>
      </c>
      <c r="J1055" s="120" t="s">
        <v>6435</v>
      </c>
      <c r="L1055" t="s">
        <v>24872</v>
      </c>
      <c r="M1055" t="s">
        <v>24872</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25954</v>
      </c>
      <c r="B1056" s="86" t="s">
        <v>25959</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25960</v>
      </c>
      <c r="I1056" s="120" t="s">
        <v>24402</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25954</v>
      </c>
      <c r="B1057" s="86" t="s">
        <v>25961</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25962</v>
      </c>
      <c r="I1057" s="120" t="s">
        <v>24515</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25963</v>
      </c>
      <c r="C1058" s="120" t="s">
        <v>7936</v>
      </c>
      <c r="D1058" s="121" t="s">
        <v>7936</v>
      </c>
      <c r="E1058" s="121" t="str">
        <f t="shared" si="77"/>
        <v>Water Hyacinth Dried Fermented Ground</v>
      </c>
      <c r="F1058" s="121" t="str">
        <f t="shared" si="76"/>
        <v>Water Hyacinth Molasses Fermented Chopped Dried Ground</v>
      </c>
      <c r="H1058" s="120" t="s">
        <v>25964</v>
      </c>
      <c r="I1058" s="120" t="s">
        <v>25574</v>
      </c>
      <c r="J1058" s="120" t="s">
        <v>6435</v>
      </c>
      <c r="L1058" t="s">
        <v>24872</v>
      </c>
      <c r="M1058" t="s">
        <v>24872</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25954</v>
      </c>
      <c r="B1059" s="86" t="s">
        <v>25965</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25966</v>
      </c>
      <c r="I1059" s="120" t="s">
        <v>24515</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25967</v>
      </c>
      <c r="C1060" s="120" t="s">
        <v>7936</v>
      </c>
      <c r="D1060" s="121" t="s">
        <v>7936</v>
      </c>
      <c r="E1060" s="121" t="str">
        <f t="shared" si="77"/>
        <v>Water Hyacinth Dried Fermented Ground</v>
      </c>
      <c r="F1060" s="121" t="str">
        <f t="shared" si="76"/>
        <v>Water Hyacinth Yeast Fermented Chopped Dried Ground</v>
      </c>
      <c r="H1060" s="120" t="s">
        <v>25968</v>
      </c>
      <c r="I1060" s="120" t="s">
        <v>25574</v>
      </c>
      <c r="J1060" s="120" t="s">
        <v>6435</v>
      </c>
      <c r="L1060" t="s">
        <v>24872</v>
      </c>
      <c r="M1060" t="s">
        <v>24872</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24863</v>
      </c>
      <c r="B1061" s="86" t="s">
        <v>25969</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24446</v>
      </c>
      <c r="B1062" s="86" t="s">
        <v>25970</v>
      </c>
      <c r="C1062" s="120" t="s">
        <v>4863</v>
      </c>
      <c r="D1062" s="121" t="str">
        <f t="shared" si="79"/>
        <v>Watermelon Seed</v>
      </c>
      <c r="E1062" s="121" t="str">
        <f t="shared" si="77"/>
        <v>Watermelon Seed Ground</v>
      </c>
      <c r="F1062" s="121" t="str">
        <f t="shared" si="76"/>
        <v>Watermelon Seed Meal</v>
      </c>
      <c r="H1062" s="120" t="s">
        <v>24471</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21265</v>
      </c>
    </row>
    <row r="1063" spans="1:22" ht="15" customHeight="1" x14ac:dyDescent="0.35">
      <c r="A1063" t="s">
        <v>24628</v>
      </c>
      <c r="B1063" s="86" t="s">
        <v>25971</v>
      </c>
      <c r="C1063" s="120" t="s">
        <v>25972</v>
      </c>
      <c r="D1063" s="121" t="str">
        <f t="shared" si="79"/>
        <v>Legume Mixtures Weeds</v>
      </c>
      <c r="E1063" s="121" t="str">
        <f t="shared" si="77"/>
        <v>Legume Mixtures Weeds</v>
      </c>
      <c r="F1063" s="121" t="str">
        <f t="shared" si="76"/>
        <v>Legume Mixtures Weeds</v>
      </c>
      <c r="K1063" s="120" t="s">
        <v>25973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25454</v>
      </c>
      <c r="B1064" s="86" t="s">
        <v>25974</v>
      </c>
      <c r="C1064" s="120" t="s">
        <v>22288</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24474</v>
      </c>
      <c r="B1065" s="86" t="s">
        <v>25975</v>
      </c>
      <c r="C1065" s="120" t="s">
        <v>25976</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25977</v>
      </c>
    </row>
    <row r="1066" spans="1:22" ht="15" customHeight="1" x14ac:dyDescent="0.35">
      <c r="A1066" t="s">
        <v>25022</v>
      </c>
      <c r="B1066" s="86" t="s">
        <v>25978</v>
      </c>
      <c r="C1066" s="120" t="s">
        <v>25979</v>
      </c>
      <c r="D1066" s="121" t="str">
        <f t="shared" si="79"/>
        <v>Maize &amp; Wheat Bran</v>
      </c>
      <c r="E1066" s="121" t="str">
        <f t="shared" si="77"/>
        <v>Maize &amp; Wheat Bran</v>
      </c>
      <c r="F1066" s="121" t="str">
        <f t="shared" si="76"/>
        <v>Maize &amp; Wheat Bran</v>
      </c>
      <c r="K1066" s="120" t="s">
        <v>20933</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25980</v>
      </c>
    </row>
    <row r="1067" spans="1:22" ht="15" customHeight="1" x14ac:dyDescent="0.35">
      <c r="A1067" t="s">
        <v>25780</v>
      </c>
      <c r="B1067" s="86" t="s">
        <v>25981</v>
      </c>
      <c r="C1067" s="120" t="s">
        <v>3897</v>
      </c>
      <c r="D1067" s="121" t="str">
        <f t="shared" si="79"/>
        <v>Wheat Bran</v>
      </c>
      <c r="E1067" s="121" t="str">
        <f t="shared" si="77"/>
        <v>Wheat Bran</v>
      </c>
      <c r="F1067" s="121" t="str">
        <f t="shared" si="76"/>
        <v>Wheat Bran</v>
      </c>
      <c r="K1067" s="120" t="s">
        <v>20933</v>
      </c>
      <c r="L1067" s="88" t="s">
        <v>28</v>
      </c>
      <c r="M1067" s="88" t="s">
        <v>28</v>
      </c>
      <c r="O1067" t="s">
        <v>2738</v>
      </c>
      <c r="P1067" t="s">
        <v>2704</v>
      </c>
      <c r="Q1067" t="s">
        <v>24557</v>
      </c>
      <c r="R1067" t="s">
        <v>24558</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25929</v>
      </c>
      <c r="B1068" s="86" t="s">
        <v>25982</v>
      </c>
      <c r="C1068" s="120" t="s">
        <v>3897</v>
      </c>
      <c r="D1068" s="121" t="str">
        <f t="shared" si="79"/>
        <v>Wheat Bran</v>
      </c>
      <c r="E1068" s="121" t="str">
        <f t="shared" si="77"/>
        <v>Wheat Bran Ground</v>
      </c>
      <c r="F1068" s="121" t="str">
        <f t="shared" si="76"/>
        <v>Wheat Bran Ground</v>
      </c>
      <c r="H1068" s="120" t="s">
        <v>6292</v>
      </c>
      <c r="I1068" s="120" t="s">
        <v>6292</v>
      </c>
      <c r="K1068" s="120" t="s">
        <v>20933</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25059</v>
      </c>
      <c r="B1069" s="86" t="s">
        <v>25983</v>
      </c>
      <c r="C1069" s="120" t="s">
        <v>3897</v>
      </c>
      <c r="D1069" s="121" t="str">
        <f t="shared" si="79"/>
        <v>Wheat Whole</v>
      </c>
      <c r="E1069" s="121" t="str">
        <f t="shared" si="77"/>
        <v>Wheat Whole Ground</v>
      </c>
      <c r="F1069" s="121" t="str">
        <f t="shared" si="76"/>
        <v>Wheat Whole Ground Sieved</v>
      </c>
      <c r="H1069" s="120" t="s">
        <v>25418</v>
      </c>
      <c r="I1069" s="120" t="s">
        <v>6292</v>
      </c>
      <c r="J1069" s="120" t="s">
        <v>25062</v>
      </c>
      <c r="K1069" s="120" t="s">
        <v>25984</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25985</v>
      </c>
      <c r="B1070" s="86" t="s">
        <v>21199</v>
      </c>
      <c r="C1070" s="120" t="s">
        <v>3897</v>
      </c>
      <c r="D1070" s="121" t="str">
        <f t="shared" si="79"/>
        <v>Wheat Grain</v>
      </c>
      <c r="E1070" s="121" t="str">
        <f t="shared" si="77"/>
        <v>Wheat Grain</v>
      </c>
      <c r="F1070" s="121" t="str">
        <f t="shared" si="76"/>
        <v>Wheat Grain</v>
      </c>
      <c r="K1070" s="120" t="s">
        <v>24562</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25985</v>
      </c>
      <c r="B1071" s="86" t="s">
        <v>25986</v>
      </c>
      <c r="C1071" s="120" t="s">
        <v>3897</v>
      </c>
      <c r="D1071" s="121" t="str">
        <f t="shared" si="79"/>
        <v>Wheat Grain</v>
      </c>
      <c r="E1071" s="121" t="str">
        <f t="shared" si="77"/>
        <v>Wheat Grain Ground</v>
      </c>
      <c r="F1071" s="121" t="str">
        <f t="shared" si="76"/>
        <v>Wheat Grain Ground</v>
      </c>
      <c r="H1071" s="120" t="s">
        <v>6292</v>
      </c>
      <c r="I1071" s="120" t="s">
        <v>6292</v>
      </c>
      <c r="K1071" s="120" t="s">
        <v>24562</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24638</v>
      </c>
      <c r="B1072" s="86" t="s">
        <v>25987</v>
      </c>
      <c r="C1072" s="120" t="s">
        <v>3897</v>
      </c>
      <c r="D1072" s="121" t="str">
        <f t="shared" si="79"/>
        <v>Wheat</v>
      </c>
      <c r="E1072" s="121" t="str">
        <f t="shared" si="77"/>
        <v>Wheat Dried</v>
      </c>
      <c r="F1072" s="121" t="str">
        <f t="shared" si="76"/>
        <v>Wheat Hay</v>
      </c>
      <c r="H1072" s="120" t="s">
        <v>19687</v>
      </c>
      <c r="I1072" s="120" t="s">
        <v>24393</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25988</v>
      </c>
      <c r="B1073" s="86" t="s">
        <v>25989</v>
      </c>
      <c r="C1073" s="120" t="s">
        <v>3897</v>
      </c>
      <c r="D1073" s="121" t="str">
        <f t="shared" si="79"/>
        <v>Wheat</v>
      </c>
      <c r="E1073" s="121" t="str">
        <f t="shared" si="77"/>
        <v>Wheat Ground</v>
      </c>
      <c r="F1073" s="121" t="str">
        <f t="shared" si="76"/>
        <v>Wheat Meal</v>
      </c>
      <c r="H1073" s="120" t="s">
        <v>24471</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25258</v>
      </c>
      <c r="B1074" s="86" t="s">
        <v>25990</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25991</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24758</v>
      </c>
      <c r="B1075" s="86" t="s">
        <v>25992</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24863</v>
      </c>
      <c r="B1076" s="86" t="s">
        <v>25993</v>
      </c>
      <c r="C1076" s="120" t="s">
        <v>3897</v>
      </c>
      <c r="D1076" s="121" t="str">
        <f t="shared" si="79"/>
        <v>Wheat Offal</v>
      </c>
      <c r="E1076" s="121" t="str">
        <f t="shared" si="77"/>
        <v>Wheat Offal</v>
      </c>
      <c r="F1076" s="121" t="str">
        <f t="shared" si="80"/>
        <v>Wheat Offal</v>
      </c>
      <c r="K1076" s="120" t="s">
        <v>24865</v>
      </c>
      <c r="L1076" s="88" t="s">
        <v>28</v>
      </c>
      <c r="M1076" s="88" t="s">
        <v>28</v>
      </c>
      <c r="O1076" t="s">
        <v>2738</v>
      </c>
      <c r="P1076" t="s">
        <v>2704</v>
      </c>
      <c r="Q1076" t="s">
        <v>24557</v>
      </c>
      <c r="R1076" t="s">
        <v>24558</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24618</v>
      </c>
      <c r="B1077" s="86" t="s">
        <v>25994</v>
      </c>
      <c r="C1077" s="120" t="s">
        <v>3897</v>
      </c>
      <c r="D1077" s="121" t="str">
        <f t="shared" si="79"/>
        <v>Wheat Offal</v>
      </c>
      <c r="E1077" s="121" t="str">
        <f t="shared" si="77"/>
        <v>Wheat Offal Ground</v>
      </c>
      <c r="F1077" s="121" t="str">
        <f t="shared" si="80"/>
        <v>Wheat Offal Ground</v>
      </c>
      <c r="H1077" s="120" t="s">
        <v>6292</v>
      </c>
      <c r="I1077" s="120" t="s">
        <v>6292</v>
      </c>
      <c r="K1077" s="120" t="s">
        <v>24865</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25391</v>
      </c>
      <c r="B1078" s="86" t="s">
        <v>25995</v>
      </c>
      <c r="C1078" s="120" t="s">
        <v>3897</v>
      </c>
      <c r="D1078" s="121" t="str">
        <f t="shared" si="79"/>
        <v>Wheat Shorts</v>
      </c>
      <c r="E1078" s="121" t="str">
        <f t="shared" si="77"/>
        <v>Wheat Shorts</v>
      </c>
      <c r="F1078" s="121" t="str">
        <f t="shared" si="80"/>
        <v>Wheat Shorts</v>
      </c>
      <c r="K1078" s="120" t="s">
        <v>25996</v>
      </c>
      <c r="L1078" s="88" t="s">
        <v>28</v>
      </c>
      <c r="O1078" t="s">
        <v>2738</v>
      </c>
      <c r="P1078" t="s">
        <v>2704</v>
      </c>
      <c r="Q1078" t="s">
        <v>24557</v>
      </c>
      <c r="R1078" t="s">
        <v>24558</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25007</v>
      </c>
      <c r="B1079" s="86" t="s">
        <v>25997</v>
      </c>
      <c r="C1079" s="120" t="s">
        <v>3897</v>
      </c>
      <c r="D1079" s="121" t="str">
        <f t="shared" si="79"/>
        <v>Wheat Straw</v>
      </c>
      <c r="E1079" s="121" t="str">
        <f t="shared" si="77"/>
        <v>Wheat Straw Urea Treated</v>
      </c>
      <c r="F1079" s="121" t="str">
        <f t="shared" si="80"/>
        <v>Wheat Straw Urea Treated</v>
      </c>
      <c r="H1079" s="120" t="s">
        <v>25410</v>
      </c>
      <c r="I1079" s="120" t="s">
        <v>25410</v>
      </c>
      <c r="K1079" s="120" t="s">
        <v>5904</v>
      </c>
      <c r="L1079" s="88" t="s">
        <v>28</v>
      </c>
      <c r="N1079" s="88" t="s">
        <v>28</v>
      </c>
      <c r="O1079" t="s">
        <v>2738</v>
      </c>
      <c r="P1079" t="s">
        <v>2704</v>
      </c>
      <c r="Q1079" t="s">
        <v>24557</v>
      </c>
      <c r="R1079" t="s">
        <v>24558</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25331</v>
      </c>
      <c r="B1080" s="86" t="s">
        <v>25998</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24621</v>
      </c>
      <c r="B1081" s="86" t="s">
        <v>25999</v>
      </c>
      <c r="C1081" s="120" t="s">
        <v>3897</v>
      </c>
      <c r="D1081" s="121" t="str">
        <f t="shared" si="79"/>
        <v>Wheat Straw</v>
      </c>
      <c r="E1081" s="121" t="str">
        <f t="shared" si="77"/>
        <v>Wheat Straw</v>
      </c>
      <c r="F1081" s="121" t="str">
        <f t="shared" si="80"/>
        <v>Wheat Straw Lime Treated Urea Treated</v>
      </c>
      <c r="H1081" s="120" t="s">
        <v>25927</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26000</v>
      </c>
      <c r="B1082" s="86" t="s">
        <v>26001</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24449</v>
      </c>
      <c r="B1083" s="86" t="s">
        <v>26002</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26003</v>
      </c>
      <c r="B1084" s="86" t="s">
        <v>26004</v>
      </c>
      <c r="C1084" s="120" t="s">
        <v>3897</v>
      </c>
      <c r="D1084" s="121" t="str">
        <f t="shared" si="79"/>
        <v>Wheat Straw</v>
      </c>
      <c r="E1084" s="121" t="str">
        <f t="shared" si="77"/>
        <v>Wheat Straw Dried Urea Treated</v>
      </c>
      <c r="F1084" s="121" t="str">
        <f t="shared" si="80"/>
        <v>Wheat Straw Urea Treated Dried(Sun)</v>
      </c>
      <c r="H1084" s="120" t="s">
        <v>26005</v>
      </c>
      <c r="I1084" s="120" t="s">
        <v>25679</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25059</v>
      </c>
      <c r="B1085" s="86" t="s">
        <v>26006</v>
      </c>
      <c r="C1085" s="120" t="s">
        <v>3897</v>
      </c>
      <c r="D1085" s="121" t="str">
        <f t="shared" si="79"/>
        <v>Wheat Whole</v>
      </c>
      <c r="E1085" s="121" t="str">
        <f t="shared" si="77"/>
        <v>Wheat Whole Ground</v>
      </c>
      <c r="F1085" s="121" t="str">
        <f t="shared" si="80"/>
        <v>Wheat Whole Ground</v>
      </c>
      <c r="H1085" s="120" t="s">
        <v>6292</v>
      </c>
      <c r="I1085" s="120" t="s">
        <v>6292</v>
      </c>
      <c r="K1085" s="120" t="s">
        <v>25984</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26007</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26008</v>
      </c>
      <c r="B1087" s="86" t="s">
        <v>26009</v>
      </c>
      <c r="C1087" s="120" t="s">
        <v>3897</v>
      </c>
      <c r="D1087" s="121" t="str">
        <f t="shared" si="79"/>
        <v>Wheat</v>
      </c>
      <c r="E1087" s="121" t="str">
        <f t="shared" si="77"/>
        <v>Wheat Crushed</v>
      </c>
      <c r="F1087" s="121" t="str">
        <f t="shared" si="80"/>
        <v>Wheat Crushed</v>
      </c>
      <c r="H1087" s="120" t="s">
        <v>24573</v>
      </c>
      <c r="I1087" s="120" t="s">
        <v>24573</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25258</v>
      </c>
      <c r="B1088" s="86" t="s">
        <v>26010</v>
      </c>
      <c r="C1088" s="120" t="s">
        <v>26011</v>
      </c>
      <c r="D1088" s="121" t="str">
        <f t="shared" si="79"/>
        <v>Wheat &amp; Clover</v>
      </c>
      <c r="E1088" s="121" t="str">
        <f t="shared" si="77"/>
        <v>Wheat &amp; Clover Crushed</v>
      </c>
      <c r="F1088" s="121" t="str">
        <f t="shared" si="80"/>
        <v>Wheat &amp; Clover Crushed</v>
      </c>
      <c r="H1088" s="120" t="s">
        <v>24573</v>
      </c>
      <c r="I1088" s="120" t="s">
        <v>24573</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26012</v>
      </c>
    </row>
    <row r="1089" spans="1:21" ht="15" customHeight="1" x14ac:dyDescent="0.35">
      <c r="A1089" t="s">
        <v>26013</v>
      </c>
      <c r="B1089" s="86" t="s">
        <v>26014</v>
      </c>
      <c r="C1089" s="120" t="s">
        <v>4278</v>
      </c>
      <c r="D1089" s="121" t="str">
        <f t="shared" si="79"/>
        <v>Blue Lupin Grain</v>
      </c>
      <c r="E1089" s="121" t="str">
        <f t="shared" si="77"/>
        <v>Blue Lupin Grain</v>
      </c>
      <c r="F1089" s="121" t="str">
        <f t="shared" si="80"/>
        <v>Blue Lupin White Grain</v>
      </c>
      <c r="G1089" s="120" t="s">
        <v>26015</v>
      </c>
      <c r="K1089" s="120" t="s">
        <v>24562</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26013</v>
      </c>
      <c r="B1090" s="86" t="s">
        <v>26016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26015</v>
      </c>
      <c r="H1090" s="120" t="s">
        <v>26017</v>
      </c>
      <c r="I1090" s="120" t="s">
        <v>26018</v>
      </c>
      <c r="K1090" s="120" t="s">
        <v>24562</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26013</v>
      </c>
      <c r="B1091" s="86" t="s">
        <v>26019</v>
      </c>
      <c r="C1091" s="120" t="s">
        <v>4278</v>
      </c>
      <c r="D1091" s="121" t="str">
        <f t="shared" si="79"/>
        <v>Blue Lupin Grain</v>
      </c>
      <c r="E1091" s="121" t="str">
        <f t="shared" si="77"/>
        <v>Blue Lupin Grain Roasted</v>
      </c>
      <c r="F1091" s="121" t="str">
        <f t="shared" si="80"/>
        <v>Blue Lupin White Grain Roasted Air-cooled</v>
      </c>
      <c r="G1091" s="120" t="s">
        <v>26015</v>
      </c>
      <c r="H1091" s="120" t="s">
        <v>26020</v>
      </c>
      <c r="I1091" s="120" t="s">
        <v>25694</v>
      </c>
      <c r="K1091" s="120" t="s">
        <v>24562</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26013</v>
      </c>
      <c r="B1092" s="86" t="s">
        <v>26021</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26015</v>
      </c>
      <c r="H1092" s="120" t="s">
        <v>26022</v>
      </c>
      <c r="I1092" s="120" t="s">
        <v>26023</v>
      </c>
      <c r="K1092" s="120" t="s">
        <v>24562</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26003</v>
      </c>
      <c r="B1093" s="86" t="s">
        <v>26024</v>
      </c>
      <c r="C1093" s="120" t="s">
        <v>3825</v>
      </c>
      <c r="D1093" s="121" t="str">
        <f t="shared" ref="D1093:D1115" si="81">_xlfn.TEXTJOIN(" ",TRUE,C1093,IF(ISBLANK(K1093),"",_xlfn.TEXTSPLIT(K1093,";")))</f>
        <v>Maize Whole</v>
      </c>
      <c r="E1093" s="121" t="str">
        <f t="shared" si="77"/>
        <v>Maize Whole</v>
      </c>
      <c r="F1093" s="121" t="str">
        <f t="shared" si="80"/>
        <v>Maize Whole Whole</v>
      </c>
      <c r="H1093" s="120" t="s">
        <v>25984</v>
      </c>
      <c r="K1093" s="120" t="s">
        <v>25984</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24610</v>
      </c>
      <c r="B1094" s="86" t="s">
        <v>26025</v>
      </c>
      <c r="C1094" s="120" t="s">
        <v>3825</v>
      </c>
      <c r="D1094" s="121" t="str">
        <f t="shared" si="81"/>
        <v>Maize Whole</v>
      </c>
      <c r="E1094" s="121" t="str">
        <f t="shared" si="77"/>
        <v>Maize Whole Ground</v>
      </c>
      <c r="F1094" s="121" t="str">
        <f t="shared" si="80"/>
        <v>Maize Whole Meal</v>
      </c>
      <c r="H1094" s="120" t="s">
        <v>24471</v>
      </c>
      <c r="I1094" s="120" t="s">
        <v>6292</v>
      </c>
      <c r="K1094" s="120" t="s">
        <v>25984</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24610</v>
      </c>
      <c r="B1095" s="86" t="s">
        <v>26026</v>
      </c>
      <c r="C1095" s="120" t="s">
        <v>3825</v>
      </c>
      <c r="D1095" s="121" t="str">
        <f t="shared" si="81"/>
        <v>Maize</v>
      </c>
      <c r="E1095" s="121" t="str">
        <f t="shared" si="77"/>
        <v>Maize Dried Ground Heated</v>
      </c>
      <c r="F1095" s="121" t="str">
        <f t="shared" si="80"/>
        <v>Maize Dried Ground Heated</v>
      </c>
      <c r="H1095" s="120" t="s">
        <v>24613</v>
      </c>
      <c r="I1095" s="120" t="s">
        <v>24613</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24925</v>
      </c>
      <c r="B1096" s="86" t="s">
        <v>26027</v>
      </c>
      <c r="C1096" s="120" t="s">
        <v>20776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25504</v>
      </c>
      <c r="B1097" s="86" t="s">
        <v>26028</v>
      </c>
      <c r="C1097" s="120" t="s">
        <v>26029</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26030</v>
      </c>
      <c r="C1098" s="120" t="s">
        <v>4416</v>
      </c>
      <c r="D1098" s="121" t="str">
        <f t="shared" si="81"/>
        <v>Pennisetum purpureum</v>
      </c>
      <c r="E1098" s="121" t="str">
        <f t="shared" si="77"/>
        <v>Pennisetum purpureum</v>
      </c>
      <c r="F1098" s="121" t="str">
        <f t="shared" si="80"/>
        <v>Pennisetum purpureum Wild</v>
      </c>
      <c r="G1098" s="120" t="s">
        <v>26031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26032</v>
      </c>
      <c r="C1099" s="120" t="s">
        <v>4416</v>
      </c>
      <c r="D1099" s="121" t="str">
        <f t="shared" si="81"/>
        <v>Pennisetum purpureum</v>
      </c>
      <c r="E1099" s="121" t="str">
        <f t="shared" si="77"/>
        <v>Pennisetum purpureum</v>
      </c>
      <c r="F1099" s="121" t="str">
        <f t="shared" si="80"/>
        <v>Pennisetum purpureum Wild Chopped</v>
      </c>
      <c r="G1099" s="120" t="s">
        <v>26031</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25069</v>
      </c>
      <c r="B1100" s="86" t="s">
        <v>26033</v>
      </c>
      <c r="C1100" s="120" t="s">
        <v>21925</v>
      </c>
      <c r="D1100" s="121" t="str">
        <f t="shared" si="81"/>
        <v>Winged Bean</v>
      </c>
      <c r="E1100" s="121" t="str">
        <f t="shared" si="77"/>
        <v>Winged Bean Ground</v>
      </c>
      <c r="F1100" s="121" t="str">
        <f t="shared" si="80"/>
        <v>Winged Bean Meal</v>
      </c>
      <c r="H1100" s="120" t="s">
        <v>24471</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25069</v>
      </c>
      <c r="B1101" s="86" t="s">
        <v>26034</v>
      </c>
      <c r="C1101" s="120" t="s">
        <v>21925</v>
      </c>
      <c r="D1101" s="121" t="str">
        <f t="shared" si="81"/>
        <v>Winged Bean</v>
      </c>
      <c r="E1101" s="121" t="str">
        <f t="shared" si="77"/>
        <v>Winged Bean Ground</v>
      </c>
      <c r="F1101" s="121" t="str">
        <f t="shared" si="80"/>
        <v>Winged Bean Meal Pelleted</v>
      </c>
      <c r="H1101" s="120" t="s">
        <v>25064</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25059</v>
      </c>
      <c r="B1102" s="86" t="s">
        <v>23308</v>
      </c>
      <c r="C1102" s="120" t="s">
        <v>23308</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25675</v>
      </c>
      <c r="B1103" s="86" t="s">
        <v>26035</v>
      </c>
      <c r="C1103" s="120" t="s">
        <v>5565</v>
      </c>
      <c r="D1103" s="121" t="str">
        <f t="shared" si="81"/>
        <v>Yam Peels</v>
      </c>
      <c r="E1103" s="121" t="str">
        <f t="shared" si="77"/>
        <v>Yam Peels</v>
      </c>
      <c r="F1103" s="121" t="str">
        <f t="shared" si="80"/>
        <v>Yam Peels</v>
      </c>
      <c r="K1103" s="120" t="s">
        <v>25846</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24737</v>
      </c>
      <c r="B1104" s="86" t="s">
        <v>26036</v>
      </c>
      <c r="C1104" s="120" t="s">
        <v>5565</v>
      </c>
      <c r="D1104" s="121" t="str">
        <f t="shared" si="81"/>
        <v>Yam Peels</v>
      </c>
      <c r="E1104" s="121" t="str">
        <f t="shared" si="77"/>
        <v>Yam Peels Dried Ground</v>
      </c>
      <c r="F1104" s="121" t="str">
        <f t="shared" si="80"/>
        <v>Yam Peels Dried Ground</v>
      </c>
      <c r="H1104" s="120" t="s">
        <v>24402</v>
      </c>
      <c r="I1104" s="120" t="s">
        <v>24402</v>
      </c>
      <c r="K1104" s="120" t="s">
        <v>25846</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25675</v>
      </c>
      <c r="B1105" s="86" t="s">
        <v>26037</v>
      </c>
      <c r="C1105" s="120" t="s">
        <v>5565</v>
      </c>
      <c r="D1105" s="121" t="str">
        <f t="shared" si="81"/>
        <v>Yam Peels</v>
      </c>
      <c r="E1105" s="121" t="str">
        <f t="shared" si="77"/>
        <v>Yam Peels Dried</v>
      </c>
      <c r="F1105" s="121" t="str">
        <f t="shared" si="80"/>
        <v>Yam Peels Dried</v>
      </c>
      <c r="H1105" s="120" t="s">
        <v>24393</v>
      </c>
      <c r="I1105" s="120" t="s">
        <v>24393</v>
      </c>
      <c r="K1105" s="120" t="s">
        <v>25846</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25237</v>
      </c>
      <c r="B1106" s="86" t="s">
        <v>26038</v>
      </c>
      <c r="C1106" s="120" t="s">
        <v>3825</v>
      </c>
      <c r="D1106" s="121" t="str">
        <f t="shared" si="81"/>
        <v>Maize Grain</v>
      </c>
      <c r="E1106" s="121" t="str">
        <f t="shared" si="77"/>
        <v>Maize Grain</v>
      </c>
      <c r="F1106" s="121" t="str">
        <f t="shared" si="80"/>
        <v>Maize Yellow Grain</v>
      </c>
      <c r="G1106" s="120" t="s">
        <v>24651</v>
      </c>
      <c r="K1106" s="120" t="s">
        <v>24562</v>
      </c>
      <c r="L1106" s="88" t="s">
        <v>28</v>
      </c>
      <c r="O1106" t="s">
        <v>2738</v>
      </c>
      <c r="P1106" t="s">
        <v>2704</v>
      </c>
      <c r="Q1106" t="s">
        <v>24557</v>
      </c>
      <c r="R1106" t="s">
        <v>24558</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24507</v>
      </c>
      <c r="B1107" s="86" t="s">
        <v>26039</v>
      </c>
      <c r="C1107" s="120" t="s">
        <v>3825</v>
      </c>
      <c r="D1107" s="121" t="str">
        <f t="shared" si="81"/>
        <v>Maize</v>
      </c>
      <c r="E1107" s="121" t="str">
        <f t="shared" si="77"/>
        <v>Maize</v>
      </c>
      <c r="F1107" s="121" t="str">
        <f t="shared" si="80"/>
        <v>Maize Yellow</v>
      </c>
      <c r="G1107" s="120" t="s">
        <v>24651</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26040</v>
      </c>
      <c r="C1108" s="120" t="s">
        <v>3825</v>
      </c>
      <c r="D1108" s="121" t="str">
        <f t="shared" si="81"/>
        <v>Maize</v>
      </c>
      <c r="E1108" s="121" t="str">
        <f t="shared" si="77"/>
        <v>Maize Ground</v>
      </c>
      <c r="F1108" s="121" t="str">
        <f t="shared" si="80"/>
        <v>Maize Yellow Ground</v>
      </c>
      <c r="G1108" s="120" t="s">
        <v>24651</v>
      </c>
      <c r="H1108" s="120" t="s">
        <v>6292</v>
      </c>
      <c r="I1108" s="120" t="s">
        <v>6292</v>
      </c>
      <c r="L1108" t="s">
        <v>21716</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24526</v>
      </c>
      <c r="B1109" s="86" t="s">
        <v>26041</v>
      </c>
      <c r="C1109" s="120" t="s">
        <v>3825</v>
      </c>
      <c r="D1109" s="121" t="str">
        <f t="shared" si="81"/>
        <v>Maize</v>
      </c>
      <c r="E1109" s="121" t="str">
        <f t="shared" si="77"/>
        <v>Maize Ground</v>
      </c>
      <c r="F1109" s="121" t="str">
        <f t="shared" si="80"/>
        <v>Maize Yellow Fine Ground</v>
      </c>
      <c r="G1109" s="120" t="s">
        <v>24651</v>
      </c>
      <c r="H1109" s="120" t="s">
        <v>25052</v>
      </c>
      <c r="I1109" s="120" t="s">
        <v>6292</v>
      </c>
      <c r="L1109" s="88" t="s">
        <v>28</v>
      </c>
      <c r="M1109" s="88" t="s">
        <v>28</v>
      </c>
      <c r="O1109" t="s">
        <v>2738</v>
      </c>
      <c r="P1109" t="s">
        <v>2704</v>
      </c>
      <c r="Q1109" t="s">
        <v>24557</v>
      </c>
      <c r="R1109" t="s">
        <v>24558</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25780</v>
      </c>
      <c r="B1110" s="86" t="s">
        <v>26042</v>
      </c>
      <c r="C1110" s="120" t="s">
        <v>3825</v>
      </c>
      <c r="D1110" s="121" t="str">
        <f t="shared" si="81"/>
        <v>Maize</v>
      </c>
      <c r="E1110" s="121" t="str">
        <f t="shared" si="77"/>
        <v>Maize Ground</v>
      </c>
      <c r="F1110" s="121" t="str">
        <f t="shared" si="80"/>
        <v>Maize Yellow Coarse Ground</v>
      </c>
      <c r="G1110" s="120" t="s">
        <v>24651</v>
      </c>
      <c r="H1110" s="120" t="s">
        <v>25181</v>
      </c>
      <c r="I1110" s="120" t="s">
        <v>6292</v>
      </c>
      <c r="L1110" s="88" t="s">
        <v>28</v>
      </c>
      <c r="M1110" s="88" t="s">
        <v>28</v>
      </c>
      <c r="O1110" t="s">
        <v>2738</v>
      </c>
      <c r="P1110" t="s">
        <v>2704</v>
      </c>
      <c r="Q1110" t="s">
        <v>24557</v>
      </c>
      <c r="R1110" t="s">
        <v>24558</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25486</v>
      </c>
      <c r="B1111" s="86" t="s">
        <v>26043</v>
      </c>
      <c r="C1111" s="120" t="s">
        <v>3825</v>
      </c>
      <c r="D1111" s="121" t="str">
        <f t="shared" si="81"/>
        <v>Maize</v>
      </c>
      <c r="E1111" s="121" t="str">
        <f t="shared" si="77"/>
        <v>Maize Crushed</v>
      </c>
      <c r="F1111" s="121" t="str">
        <f t="shared" si="80"/>
        <v>Maize Yellow Crushed</v>
      </c>
      <c r="G1111" s="120" t="s">
        <v>24651</v>
      </c>
      <c r="H1111" s="120" t="s">
        <v>24573</v>
      </c>
      <c r="I1111" s="120" t="s">
        <v>24573</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24681</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24811</v>
      </c>
      <c r="B1113" s="86" t="s">
        <v>23490</v>
      </c>
      <c r="C1113" s="120" t="s">
        <v>23490</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24849</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24831</v>
      </c>
      <c r="B1115" s="86" t="s">
        <v>26044</v>
      </c>
      <c r="C1115" s="120" t="s">
        <v>21853</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26045</v>
      </c>
      <c r="D1" s="131" t="s">
        <v>26046</v>
      </c>
      <c r="E1" s="120" t="str">
        <f>H1</f>
        <v>D.Item.Proc_Major</v>
      </c>
      <c r="F1" s="129" t="str">
        <f>K1</f>
        <v>D.Item.Proc_Minor_unique</v>
      </c>
      <c r="H1" s="120" t="str">
        <f>ani_diet!I1</f>
        <v>D.Item.Proc_Major</v>
      </c>
      <c r="I1" s="120" t="s">
        <v>26047</v>
      </c>
      <c r="J1" t="str">
        <f>ani_diet!J1</f>
        <v>D.Item.Proc_Minor</v>
      </c>
      <c r="K1" s="120" t="s">
        <v>26048</v>
      </c>
    </row>
    <row r="2" spans="1:11" x14ac:dyDescent="0.35">
      <c r="A2" s="129">
        <v>3</v>
      </c>
      <c r="B2" s="129" t="s">
        <v>26049</v>
      </c>
      <c r="C2" s="132" t="s">
        <v>26050</v>
      </c>
      <c r="D2" s="131" t="s">
        <v>26051</v>
      </c>
      <c r="E2" s="87" t="s">
        <v>26050</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26052</v>
      </c>
      <c r="C3" s="132" t="s">
        <v>26053</v>
      </c>
      <c r="D3" s="131" t="s">
        <v>2140</v>
      </c>
      <c r="E3" s="129" t="s">
        <v>33</v>
      </c>
      <c r="F3" s="129" t="s">
        <v>26053</v>
      </c>
      <c r="H3" t="str">
        <v>Alkali Treated;Dried</v>
      </c>
      <c r="I3" t="str">
        <v>Autoclaved</v>
      </c>
      <c r="J3" t="str">
        <v>Chopped</v>
      </c>
      <c r="K3" t="str">
        <v>Filtered</v>
      </c>
    </row>
    <row r="4" spans="1:11" x14ac:dyDescent="0.35">
      <c r="A4" s="129">
        <v>3</v>
      </c>
      <c r="B4" s="129" t="s">
        <v>26054</v>
      </c>
      <c r="C4" s="132" t="s">
        <v>26055</v>
      </c>
      <c r="D4" s="131" t="s">
        <v>2140</v>
      </c>
      <c r="E4" s="129" t="s">
        <v>24393</v>
      </c>
      <c r="F4" s="129" t="s">
        <v>33</v>
      </c>
      <c r="H4" t="str">
        <v>Autoclaved;Dried;Ground</v>
      </c>
      <c r="I4" t="str">
        <v>Blended</v>
      </c>
      <c r="J4" t="str">
        <v>Chopped;Filtered</v>
      </c>
      <c r="K4" t="str">
        <v>Pelleted</v>
      </c>
    </row>
    <row r="5" spans="1:11" x14ac:dyDescent="0.35">
      <c r="A5" s="129">
        <v>3</v>
      </c>
      <c r="B5" s="129" t="s">
        <v>26056</v>
      </c>
      <c r="C5" s="132" t="s">
        <v>26056</v>
      </c>
      <c r="D5" s="131" t="s">
        <v>2140</v>
      </c>
      <c r="E5" s="129" t="s">
        <v>33</v>
      </c>
      <c r="F5" s="129" t="s">
        <v>26057</v>
      </c>
      <c r="H5" t="str">
        <v>Autoclaved;Ground</v>
      </c>
      <c r="I5" t="str">
        <v>Boiled</v>
      </c>
      <c r="J5" t="str">
        <v>Chopped;Sieved</v>
      </c>
      <c r="K5" t="str">
        <v>Sieved</v>
      </c>
    </row>
    <row r="6" spans="1:11" x14ac:dyDescent="0.35">
      <c r="A6" s="129" t="s">
        <v>26058</v>
      </c>
      <c r="B6" s="129" t="s">
        <v>26059</v>
      </c>
      <c r="C6" s="132" t="s">
        <v>26060</v>
      </c>
      <c r="D6" s="131" t="s">
        <v>26051</v>
      </c>
      <c r="E6" s="129" t="s">
        <v>25410</v>
      </c>
      <c r="F6" s="129" t="s">
        <v>33</v>
      </c>
      <c r="H6" t="str">
        <v>Boiled;Decorticated;Dried;Ground;Soaked</v>
      </c>
      <c r="I6" t="str">
        <v>Cracked</v>
      </c>
      <c r="J6" t="str">
        <v>Pelleted</v>
      </c>
      <c r="K6" t="str">
        <v>Washed</v>
      </c>
    </row>
    <row r="7" spans="1:11" x14ac:dyDescent="0.35">
      <c r="A7" s="129">
        <v>3</v>
      </c>
      <c r="B7" s="129" t="s">
        <v>26061</v>
      </c>
      <c r="C7" s="132" t="s">
        <v>26061</v>
      </c>
      <c r="D7" s="131" t="s">
        <v>2140</v>
      </c>
      <c r="E7" s="129" t="s">
        <v>26061</v>
      </c>
      <c r="F7" s="129" t="s">
        <v>33</v>
      </c>
      <c r="H7" t="str">
        <v>Boiled;Dried</v>
      </c>
      <c r="I7" t="str">
        <v>Crushed</v>
      </c>
      <c r="J7" t="str">
        <v>Sieved</v>
      </c>
    </row>
    <row r="8" spans="1:11" x14ac:dyDescent="0.35">
      <c r="A8" s="129">
        <v>3</v>
      </c>
      <c r="B8" s="129" t="s">
        <v>26062</v>
      </c>
      <c r="C8" s="132" t="s">
        <v>26062</v>
      </c>
      <c r="D8" s="131" t="s">
        <v>26063</v>
      </c>
      <c r="E8" s="129" t="s">
        <v>33</v>
      </c>
      <c r="F8" s="129" t="s">
        <v>33</v>
      </c>
      <c r="H8" t="str">
        <v>Boiled;Dried;Ground</v>
      </c>
      <c r="I8" t="str">
        <v>Decorticated</v>
      </c>
      <c r="J8" t="str">
        <v>Washed</v>
      </c>
    </row>
    <row r="9" spans="1:11" x14ac:dyDescent="0.35">
      <c r="A9" s="129">
        <v>3</v>
      </c>
      <c r="B9" s="129" t="s">
        <v>26064</v>
      </c>
      <c r="C9" s="132" t="s">
        <v>26064</v>
      </c>
      <c r="D9" s="131" t="s">
        <v>26063</v>
      </c>
      <c r="E9" s="129" t="s">
        <v>26064</v>
      </c>
      <c r="F9" s="129" t="s">
        <v>33</v>
      </c>
      <c r="H9" t="str">
        <v>Boiled;Ground</v>
      </c>
      <c r="I9" t="str">
        <v>Deep Stacked</v>
      </c>
    </row>
    <row r="10" spans="1:11" x14ac:dyDescent="0.35">
      <c r="A10" s="129">
        <v>3</v>
      </c>
      <c r="B10" s="129" t="s">
        <v>26064</v>
      </c>
      <c r="C10" s="132" t="s">
        <v>26064</v>
      </c>
      <c r="D10" s="131" t="s">
        <v>26063</v>
      </c>
      <c r="E10" s="129" t="s">
        <v>26064</v>
      </c>
      <c r="F10" s="129" t="s">
        <v>33</v>
      </c>
      <c r="H10" t="str">
        <v>Cracked</v>
      </c>
      <c r="I10" t="str">
        <v>Dehulled</v>
      </c>
    </row>
    <row r="11" spans="1:11" x14ac:dyDescent="0.35">
      <c r="A11" s="129">
        <v>3</v>
      </c>
      <c r="B11" s="129" t="s">
        <v>26065</v>
      </c>
      <c r="C11" s="132" t="s">
        <v>26065</v>
      </c>
      <c r="D11" s="131" t="s">
        <v>2140</v>
      </c>
      <c r="E11" s="129" t="s">
        <v>26065</v>
      </c>
      <c r="F11" s="129" t="s">
        <v>33</v>
      </c>
      <c r="H11" t="str">
        <v>Crushed</v>
      </c>
      <c r="I11" t="str">
        <v>De-oiled</v>
      </c>
    </row>
    <row r="12" spans="1:11" x14ac:dyDescent="0.35">
      <c r="A12" s="129">
        <v>3</v>
      </c>
      <c r="B12" s="129" t="s">
        <v>26066</v>
      </c>
      <c r="C12" s="132" t="s">
        <v>26065</v>
      </c>
      <c r="D12" s="131" t="s">
        <v>2140</v>
      </c>
      <c r="E12" s="129" t="s">
        <v>26065</v>
      </c>
      <c r="F12" s="129" t="s">
        <v>33</v>
      </c>
      <c r="H12" t="str">
        <v>Crushed;Dehulled;Dried;Extruded;Heated;Ground</v>
      </c>
      <c r="I12" t="str">
        <v>Dried</v>
      </c>
    </row>
    <row r="13" spans="1:11" x14ac:dyDescent="0.35">
      <c r="A13" s="129">
        <v>3</v>
      </c>
      <c r="B13" s="129" t="s">
        <v>26067</v>
      </c>
      <c r="C13" s="132" t="s">
        <v>26068</v>
      </c>
      <c r="D13" s="131" t="s">
        <v>2140</v>
      </c>
      <c r="E13" s="129" t="s">
        <v>26065</v>
      </c>
      <c r="F13" s="129" t="s">
        <v>33</v>
      </c>
      <c r="H13" t="str">
        <v>Crushed;Dehulled;Heated</v>
      </c>
      <c r="I13" t="str">
        <v>Ensiled</v>
      </c>
    </row>
    <row r="14" spans="1:11" x14ac:dyDescent="0.35">
      <c r="A14" s="129">
        <v>3</v>
      </c>
      <c r="B14" s="129" t="s">
        <v>26069</v>
      </c>
      <c r="C14" s="132" t="s">
        <v>26068</v>
      </c>
      <c r="D14" s="131" t="s">
        <v>2140</v>
      </c>
      <c r="E14" s="129" t="s">
        <v>26065</v>
      </c>
      <c r="F14" s="129" t="s">
        <v>33</v>
      </c>
      <c r="H14" t="str">
        <v>Crushed;Dried</v>
      </c>
      <c r="I14" t="str">
        <v>Ethanol Treated</v>
      </c>
    </row>
    <row r="15" spans="1:11" x14ac:dyDescent="0.35">
      <c r="A15" s="129">
        <v>3</v>
      </c>
      <c r="B15" s="129" t="s">
        <v>26070</v>
      </c>
      <c r="C15" s="132" t="s">
        <v>26068</v>
      </c>
      <c r="D15" s="131" t="s">
        <v>2140</v>
      </c>
      <c r="E15" s="129" t="s">
        <v>26065</v>
      </c>
      <c r="F15" s="129" t="s">
        <v>33</v>
      </c>
      <c r="H15" t="str">
        <v>Decorticated;Ground</v>
      </c>
      <c r="I15" t="str">
        <v>Extruded</v>
      </c>
    </row>
    <row r="16" spans="1:11" x14ac:dyDescent="0.35">
      <c r="A16" s="129">
        <v>3</v>
      </c>
      <c r="B16" s="129" t="s">
        <v>26071</v>
      </c>
      <c r="C16" s="132" t="s">
        <v>26065</v>
      </c>
      <c r="D16" s="131" t="s">
        <v>2140</v>
      </c>
      <c r="E16" s="129" t="s">
        <v>26065</v>
      </c>
      <c r="F16" s="129" t="s">
        <v>33</v>
      </c>
      <c r="H16" t="str">
        <v>Deep Stacked</v>
      </c>
      <c r="I16" t="str">
        <v>Fermented</v>
      </c>
    </row>
    <row r="17" spans="1:9" x14ac:dyDescent="0.35">
      <c r="A17" s="129">
        <v>3</v>
      </c>
      <c r="B17" s="129" t="s">
        <v>26072</v>
      </c>
      <c r="C17" s="132" t="s">
        <v>26065</v>
      </c>
      <c r="D17" s="131" t="s">
        <v>2140</v>
      </c>
      <c r="E17" s="129" t="s">
        <v>26065</v>
      </c>
      <c r="F17" s="129" t="s">
        <v>33</v>
      </c>
      <c r="H17" t="str">
        <v>Deep Stacked;Dried</v>
      </c>
      <c r="I17" t="str">
        <v>Grated</v>
      </c>
    </row>
    <row r="18" spans="1:9" x14ac:dyDescent="0.35">
      <c r="A18" s="129">
        <v>3</v>
      </c>
      <c r="B18" s="129" t="s">
        <v>24652</v>
      </c>
      <c r="C18" s="132" t="s">
        <v>24652</v>
      </c>
      <c r="D18" s="131" t="s">
        <v>26063</v>
      </c>
      <c r="E18" s="129" t="s">
        <v>25421</v>
      </c>
      <c r="F18" s="129" t="s">
        <v>33</v>
      </c>
      <c r="H18" t="str">
        <v>Dehulled;Dried;Soaked</v>
      </c>
      <c r="I18" t="str">
        <v>Ground</v>
      </c>
    </row>
    <row r="19" spans="1:9" x14ac:dyDescent="0.35">
      <c r="A19" s="129">
        <v>3</v>
      </c>
      <c r="B19" s="129" t="s">
        <v>26073</v>
      </c>
      <c r="C19" s="133" t="s">
        <v>26074</v>
      </c>
      <c r="D19" s="131" t="s">
        <v>26051</v>
      </c>
      <c r="E19" s="129" t="s">
        <v>26075</v>
      </c>
      <c r="F19" s="129" t="s">
        <v>33</v>
      </c>
      <c r="H19" t="str">
        <v>Dehulled;Ground</v>
      </c>
      <c r="I19" t="str">
        <v>Heated</v>
      </c>
    </row>
    <row r="20" spans="1:9" x14ac:dyDescent="0.35">
      <c r="A20" s="129">
        <v>3</v>
      </c>
      <c r="B20" s="129" t="s">
        <v>26076</v>
      </c>
      <c r="C20" s="132" t="s">
        <v>26076</v>
      </c>
      <c r="D20" s="131"/>
      <c r="E20" s="129" t="s">
        <v>26076</v>
      </c>
      <c r="F20" s="129" t="s">
        <v>33</v>
      </c>
      <c r="H20" t="str">
        <v>De-oiled;Ensiled</v>
      </c>
      <c r="I20" t="str">
        <v>Lime Treated</v>
      </c>
    </row>
    <row r="21" spans="1:9" x14ac:dyDescent="0.35">
      <c r="A21" s="129" t="s">
        <v>26058</v>
      </c>
      <c r="B21" s="129" t="s">
        <v>6435</v>
      </c>
      <c r="C21" s="132" t="s">
        <v>6435</v>
      </c>
      <c r="D21" s="131" t="s">
        <v>26063</v>
      </c>
      <c r="E21" s="129" t="s">
        <v>33</v>
      </c>
      <c r="F21" s="129" t="s">
        <v>6435</v>
      </c>
      <c r="H21" t="str">
        <v>De-oiled;Fermented;Ground</v>
      </c>
      <c r="I21" t="str">
        <v>Peeled</v>
      </c>
    </row>
    <row r="22" spans="1:9" x14ac:dyDescent="0.35">
      <c r="A22" s="129">
        <v>3</v>
      </c>
      <c r="B22" s="129" t="s">
        <v>26077</v>
      </c>
      <c r="C22" s="132" t="s">
        <v>26078</v>
      </c>
      <c r="D22" s="131" t="s">
        <v>26063</v>
      </c>
      <c r="E22" s="129" t="s">
        <v>6292</v>
      </c>
      <c r="F22" s="129" t="s">
        <v>33</v>
      </c>
      <c r="H22" t="str">
        <v>De-oiled;Ground</v>
      </c>
      <c r="I22" t="str">
        <v>Refermented</v>
      </c>
    </row>
    <row r="23" spans="1:9" x14ac:dyDescent="0.35">
      <c r="A23" s="129">
        <v>3</v>
      </c>
      <c r="B23" s="129" t="s">
        <v>26079</v>
      </c>
      <c r="C23" s="132" t="s">
        <v>26080</v>
      </c>
      <c r="D23" s="131" t="s">
        <v>26063</v>
      </c>
      <c r="E23" s="129" t="s">
        <v>33</v>
      </c>
      <c r="F23" s="129" t="s">
        <v>6147</v>
      </c>
      <c r="H23" t="str">
        <v>Dried</v>
      </c>
      <c r="I23" t="str">
        <v>Remoulage</v>
      </c>
    </row>
    <row r="24" spans="1:9" x14ac:dyDescent="0.35">
      <c r="A24" s="129" t="s">
        <v>26058</v>
      </c>
      <c r="B24" s="129" t="s">
        <v>24379</v>
      </c>
      <c r="C24" s="133" t="s">
        <v>24379</v>
      </c>
      <c r="D24" s="131" t="s">
        <v>2140</v>
      </c>
      <c r="E24" s="129" t="s">
        <v>33</v>
      </c>
      <c r="F24" s="129" t="s">
        <v>24379</v>
      </c>
      <c r="H24" t="str">
        <v>Dried;Ensiled</v>
      </c>
      <c r="I24" t="str">
        <v>Roasted</v>
      </c>
    </row>
    <row r="25" spans="1:9" x14ac:dyDescent="0.35">
      <c r="A25" s="129">
        <v>3</v>
      </c>
      <c r="B25" s="129" t="s">
        <v>26081</v>
      </c>
      <c r="C25" s="132" t="s">
        <v>26082</v>
      </c>
      <c r="D25" s="131" t="s">
        <v>2140</v>
      </c>
      <c r="E25" s="129" t="s">
        <v>24851</v>
      </c>
      <c r="F25" s="129" t="s">
        <v>33</v>
      </c>
      <c r="H25" t="str">
        <v>Dried;Ensiled;Ground</v>
      </c>
      <c r="I25" t="str">
        <v>Singed</v>
      </c>
    </row>
    <row r="26" spans="1:9" x14ac:dyDescent="0.35">
      <c r="A26" s="129">
        <v>3</v>
      </c>
      <c r="B26" s="129" t="s">
        <v>26082</v>
      </c>
      <c r="C26" s="132" t="s">
        <v>26082</v>
      </c>
      <c r="D26" s="131" t="s">
        <v>2140</v>
      </c>
      <c r="E26" s="129" t="s">
        <v>24851</v>
      </c>
      <c r="F26" s="129" t="s">
        <v>33</v>
      </c>
      <c r="H26" t="str">
        <v>Dried;Ensiled;Ground;Urea Treated</v>
      </c>
      <c r="I26" t="str">
        <v>Soaked</v>
      </c>
    </row>
    <row r="27" spans="1:9" x14ac:dyDescent="0.35">
      <c r="A27" s="129">
        <v>3</v>
      </c>
      <c r="B27" s="129" t="s">
        <v>26083</v>
      </c>
      <c r="C27" s="133" t="s">
        <v>26084</v>
      </c>
      <c r="D27" s="131" t="s">
        <v>2140</v>
      </c>
      <c r="E27" s="129" t="s">
        <v>26084</v>
      </c>
      <c r="F27" s="129" t="s">
        <v>33</v>
      </c>
      <c r="H27" t="str">
        <v>Dried;Ethanol Treated;Blended</v>
      </c>
      <c r="I27" t="str">
        <v>Urea Treated</v>
      </c>
    </row>
    <row r="28" spans="1:9" x14ac:dyDescent="0.35">
      <c r="A28" s="129">
        <v>3</v>
      </c>
      <c r="B28" s="129" t="s">
        <v>25421</v>
      </c>
      <c r="C28" s="133" t="s">
        <v>25421</v>
      </c>
      <c r="D28" s="131" t="s">
        <v>26063</v>
      </c>
      <c r="E28" s="129" t="s">
        <v>25421</v>
      </c>
      <c r="F28" s="129" t="s">
        <v>33</v>
      </c>
      <c r="H28" t="str">
        <v>Dried;Ethanol Treated;Ground</v>
      </c>
      <c r="I28" t="str">
        <v>Wilted</v>
      </c>
    </row>
    <row r="29" spans="1:9" x14ac:dyDescent="0.35">
      <c r="A29" s="129">
        <v>3</v>
      </c>
      <c r="B29" s="129" t="s">
        <v>26085</v>
      </c>
      <c r="C29" s="133" t="s">
        <v>26085</v>
      </c>
      <c r="D29" s="131" t="s">
        <v>26063</v>
      </c>
      <c r="E29" s="129" t="s">
        <v>33</v>
      </c>
      <c r="F29" s="129" t="s">
        <v>33</v>
      </c>
      <c r="H29" t="str">
        <v>Dried;Fermented</v>
      </c>
    </row>
    <row r="30" spans="1:9" x14ac:dyDescent="0.35">
      <c r="A30" s="129" t="s">
        <v>26058</v>
      </c>
      <c r="B30" s="129" t="s">
        <v>24573</v>
      </c>
      <c r="C30" s="132" t="s">
        <v>24573</v>
      </c>
      <c r="D30" s="131" t="s">
        <v>26063</v>
      </c>
      <c r="E30" s="129" t="s">
        <v>24573</v>
      </c>
      <c r="F30" s="129" t="s">
        <v>33</v>
      </c>
      <c r="H30" t="str">
        <v>Dried;Fermented;Ground</v>
      </c>
    </row>
    <row r="31" spans="1:9" x14ac:dyDescent="0.35">
      <c r="A31" s="129">
        <v>3</v>
      </c>
      <c r="B31" s="129" t="s">
        <v>26086</v>
      </c>
      <c r="C31" s="133" t="s">
        <v>26087</v>
      </c>
      <c r="D31" s="131" t="s">
        <v>26063</v>
      </c>
      <c r="E31" s="129" t="s">
        <v>26088</v>
      </c>
      <c r="F31" s="129" t="s">
        <v>33</v>
      </c>
      <c r="H31" t="str">
        <v>Dried;Grated;Fermented;Peeled</v>
      </c>
    </row>
    <row r="32" spans="1:9" x14ac:dyDescent="0.35">
      <c r="A32" s="129">
        <v>3</v>
      </c>
      <c r="B32" s="129" t="s">
        <v>26089</v>
      </c>
      <c r="C32" s="132" t="s">
        <v>26089</v>
      </c>
      <c r="D32" s="131" t="s">
        <v>26063</v>
      </c>
      <c r="E32" s="129" t="s">
        <v>33</v>
      </c>
      <c r="F32" s="129" t="s">
        <v>6435</v>
      </c>
      <c r="H32" t="str">
        <v>Dried;Ground</v>
      </c>
    </row>
    <row r="33" spans="1:8" x14ac:dyDescent="0.35">
      <c r="A33" s="129">
        <v>3</v>
      </c>
      <c r="B33" s="129" t="s">
        <v>26090</v>
      </c>
      <c r="C33" s="132" t="s">
        <v>6435</v>
      </c>
      <c r="D33" s="131" t="s">
        <v>26063</v>
      </c>
      <c r="E33" s="129" t="s">
        <v>33</v>
      </c>
      <c r="F33" s="129" t="s">
        <v>6435</v>
      </c>
      <c r="H33" t="str">
        <v>Dried;Ground;Heated</v>
      </c>
    </row>
    <row r="34" spans="1:8" x14ac:dyDescent="0.35">
      <c r="A34" s="129">
        <v>3</v>
      </c>
      <c r="B34" s="129" t="s">
        <v>26091</v>
      </c>
      <c r="C34" s="132" t="s">
        <v>26092</v>
      </c>
      <c r="D34" s="131" t="s">
        <v>26063</v>
      </c>
      <c r="E34" s="129" t="s">
        <v>26093</v>
      </c>
      <c r="F34" s="129" t="s">
        <v>33</v>
      </c>
      <c r="H34" t="str">
        <v>Dried;Ground;Soaked</v>
      </c>
    </row>
    <row r="35" spans="1:8" x14ac:dyDescent="0.35">
      <c r="A35" s="129">
        <v>3</v>
      </c>
      <c r="B35" s="129" t="s">
        <v>26093</v>
      </c>
      <c r="C35" s="132" t="s">
        <v>26093</v>
      </c>
      <c r="D35" s="131" t="s">
        <v>26063</v>
      </c>
      <c r="E35" s="129" t="s">
        <v>24939</v>
      </c>
      <c r="F35" s="129" t="s">
        <v>33</v>
      </c>
      <c r="H35" t="str">
        <v>Dried;Refermented</v>
      </c>
    </row>
    <row r="36" spans="1:8" x14ac:dyDescent="0.35">
      <c r="A36" s="129">
        <v>3</v>
      </c>
      <c r="B36" s="129" t="s">
        <v>26094</v>
      </c>
      <c r="C36" s="132" t="s">
        <v>24939</v>
      </c>
      <c r="D36" s="131" t="s">
        <v>26051</v>
      </c>
      <c r="E36" s="129" t="s">
        <v>24939</v>
      </c>
      <c r="F36" s="129" t="s">
        <v>33</v>
      </c>
      <c r="H36" t="str">
        <v>Dried;Soaked</v>
      </c>
    </row>
    <row r="37" spans="1:8" x14ac:dyDescent="0.35">
      <c r="A37" s="129">
        <v>3</v>
      </c>
      <c r="B37" s="129" t="s">
        <v>26095</v>
      </c>
      <c r="C37" s="132" t="s">
        <v>26096</v>
      </c>
      <c r="D37" s="131" t="s">
        <v>26051</v>
      </c>
      <c r="E37" s="129" t="s">
        <v>24939</v>
      </c>
      <c r="F37" s="129" t="s">
        <v>33</v>
      </c>
      <c r="H37" t="str">
        <v>Dried;Urea Treated</v>
      </c>
    </row>
    <row r="38" spans="1:8" x14ac:dyDescent="0.35">
      <c r="A38" s="129">
        <v>3</v>
      </c>
      <c r="B38" s="129" t="s">
        <v>26097</v>
      </c>
      <c r="C38" s="132" t="s">
        <v>26098</v>
      </c>
      <c r="D38" s="131" t="s">
        <v>26051</v>
      </c>
      <c r="E38" s="129" t="s">
        <v>24939</v>
      </c>
      <c r="F38" s="129" t="s">
        <v>33</v>
      </c>
      <c r="H38" t="str">
        <v>Dried;Wilted</v>
      </c>
    </row>
    <row r="39" spans="1:8" x14ac:dyDescent="0.35">
      <c r="A39" s="129">
        <v>3</v>
      </c>
      <c r="B39" s="129" t="s">
        <v>26099</v>
      </c>
      <c r="C39" s="132" t="s">
        <v>26100</v>
      </c>
      <c r="D39" s="131" t="s">
        <v>26051</v>
      </c>
      <c r="E39" s="129" t="s">
        <v>26101</v>
      </c>
      <c r="F39" s="129" t="s">
        <v>33</v>
      </c>
      <c r="H39" t="str">
        <v>Ensiled</v>
      </c>
    </row>
    <row r="40" spans="1:8" x14ac:dyDescent="0.35">
      <c r="A40" s="129">
        <v>3</v>
      </c>
      <c r="B40" s="129" t="s">
        <v>26102</v>
      </c>
      <c r="C40" s="132" t="s">
        <v>26103</v>
      </c>
      <c r="D40" s="131" t="s">
        <v>26051</v>
      </c>
      <c r="E40" s="129" t="s">
        <v>26101</v>
      </c>
      <c r="F40" s="129" t="s">
        <v>33</v>
      </c>
      <c r="H40" t="str">
        <v>Ensiled;Singed</v>
      </c>
    </row>
    <row r="41" spans="1:8" x14ac:dyDescent="0.35">
      <c r="A41" s="129">
        <v>3</v>
      </c>
      <c r="B41" s="129" t="s">
        <v>26104</v>
      </c>
      <c r="C41" s="132" t="s">
        <v>26104</v>
      </c>
      <c r="D41" s="131" t="s">
        <v>26063</v>
      </c>
      <c r="E41" s="129" t="s">
        <v>26104</v>
      </c>
      <c r="F41" s="129" t="s">
        <v>33</v>
      </c>
      <c r="H41" t="str">
        <v>Ensiled;Urea Treated</v>
      </c>
    </row>
    <row r="42" spans="1:8" x14ac:dyDescent="0.35">
      <c r="A42" s="129">
        <v>3</v>
      </c>
      <c r="B42" s="129" t="s">
        <v>26101</v>
      </c>
      <c r="C42" s="132" t="s">
        <v>26101</v>
      </c>
      <c r="D42" s="131" t="s">
        <v>26051</v>
      </c>
      <c r="E42" s="129" t="s">
        <v>26101</v>
      </c>
      <c r="F42" s="129" t="s">
        <v>33</v>
      </c>
      <c r="H42" t="str">
        <v>Ensiled;Wilted</v>
      </c>
    </row>
    <row r="43" spans="1:8" x14ac:dyDescent="0.35">
      <c r="A43" s="129">
        <v>3</v>
      </c>
      <c r="B43" s="129" t="s">
        <v>26105</v>
      </c>
      <c r="C43" s="132" t="s">
        <v>26105</v>
      </c>
      <c r="D43" s="131" t="s">
        <v>2140</v>
      </c>
      <c r="E43" s="129" t="s">
        <v>33</v>
      </c>
      <c r="F43" s="129" t="s">
        <v>33</v>
      </c>
      <c r="H43" t="str">
        <v>Extruded</v>
      </c>
    </row>
    <row r="44" spans="1:8" x14ac:dyDescent="0.35">
      <c r="A44" s="129">
        <v>3</v>
      </c>
      <c r="B44" s="129" t="s">
        <v>26106</v>
      </c>
      <c r="C44" s="132" t="s">
        <v>26105</v>
      </c>
      <c r="D44" s="131" t="s">
        <v>2140</v>
      </c>
      <c r="E44" s="129" t="s">
        <v>33</v>
      </c>
      <c r="F44" s="129" t="s">
        <v>33</v>
      </c>
      <c r="H44" t="str">
        <v>Fermented</v>
      </c>
    </row>
    <row r="45" spans="1:8" x14ac:dyDescent="0.35">
      <c r="A45" s="129">
        <v>3</v>
      </c>
      <c r="B45" s="129" t="s">
        <v>26107</v>
      </c>
      <c r="C45" s="132" t="s">
        <v>26105</v>
      </c>
      <c r="D45" s="131" t="s">
        <v>2140</v>
      </c>
      <c r="E45" s="129" t="s">
        <v>33</v>
      </c>
      <c r="F45" s="129" t="s">
        <v>33</v>
      </c>
      <c r="H45" t="str">
        <v>Ground</v>
      </c>
    </row>
    <row r="46" spans="1:8" x14ac:dyDescent="0.35">
      <c r="A46" s="129">
        <v>3</v>
      </c>
      <c r="B46" s="129" t="s">
        <v>26108</v>
      </c>
      <c r="C46" s="132" t="s">
        <v>26105</v>
      </c>
      <c r="D46" s="131" t="s">
        <v>2140</v>
      </c>
      <c r="E46" s="129" t="s">
        <v>33</v>
      </c>
      <c r="F46" s="129" t="s">
        <v>33</v>
      </c>
      <c r="H46" t="str">
        <v>Ground;Remoulage</v>
      </c>
    </row>
    <row r="47" spans="1:8" x14ac:dyDescent="0.35">
      <c r="A47" s="129">
        <v>3</v>
      </c>
      <c r="B47" s="129" t="s">
        <v>26109</v>
      </c>
      <c r="C47" s="132" t="s">
        <v>26105</v>
      </c>
      <c r="D47" s="131" t="s">
        <v>2140</v>
      </c>
      <c r="E47" s="129" t="s">
        <v>33</v>
      </c>
      <c r="F47" s="129" t="s">
        <v>33</v>
      </c>
      <c r="H47" t="str">
        <v>Ground;Roasted</v>
      </c>
    </row>
    <row r="48" spans="1:8" x14ac:dyDescent="0.35">
      <c r="A48" s="129">
        <v>3</v>
      </c>
      <c r="B48" s="129" t="s">
        <v>26110</v>
      </c>
      <c r="C48" s="133" t="s">
        <v>26110</v>
      </c>
      <c r="D48" s="131" t="s">
        <v>2140</v>
      </c>
      <c r="E48" s="129" t="s">
        <v>33</v>
      </c>
      <c r="F48" s="129" t="s">
        <v>26110</v>
      </c>
      <c r="H48" t="str">
        <v>Ground;Urea Treated</v>
      </c>
    </row>
    <row r="49" spans="1:8" x14ac:dyDescent="0.35">
      <c r="A49" s="129" t="s">
        <v>26058</v>
      </c>
      <c r="B49" s="129" t="s">
        <v>24393</v>
      </c>
      <c r="C49" s="132" t="s">
        <v>24393</v>
      </c>
      <c r="D49" s="131" t="s">
        <v>2140</v>
      </c>
      <c r="E49" s="129" t="s">
        <v>24393</v>
      </c>
      <c r="F49" s="129" t="s">
        <v>33</v>
      </c>
      <c r="H49" t="str">
        <v>Heated</v>
      </c>
    </row>
    <row r="50" spans="1:8" x14ac:dyDescent="0.35">
      <c r="A50" s="129" t="s">
        <v>26058</v>
      </c>
      <c r="B50" s="129" t="s">
        <v>26055</v>
      </c>
      <c r="C50" s="132" t="s">
        <v>26055</v>
      </c>
      <c r="D50" s="131" t="s">
        <v>2140</v>
      </c>
      <c r="E50" s="129" t="s">
        <v>24393</v>
      </c>
      <c r="F50" s="129" t="s">
        <v>33</v>
      </c>
      <c r="H50" t="str">
        <v>Lime Treated;Urea Treated</v>
      </c>
    </row>
    <row r="51" spans="1:8" x14ac:dyDescent="0.35">
      <c r="A51" s="129">
        <v>3</v>
      </c>
      <c r="B51" s="129" t="s">
        <v>26111</v>
      </c>
      <c r="C51" s="132" t="s">
        <v>26055</v>
      </c>
      <c r="D51" s="131" t="s">
        <v>2140</v>
      </c>
      <c r="E51" s="129" t="s">
        <v>24393</v>
      </c>
      <c r="F51" s="129" t="s">
        <v>33</v>
      </c>
      <c r="H51" t="str">
        <v>Refermented</v>
      </c>
    </row>
    <row r="52" spans="1:8" x14ac:dyDescent="0.35">
      <c r="A52" s="129">
        <v>3</v>
      </c>
      <c r="B52" s="129" t="s">
        <v>26112</v>
      </c>
      <c r="C52" s="132" t="s">
        <v>26112</v>
      </c>
      <c r="D52" s="131" t="s">
        <v>2140</v>
      </c>
      <c r="E52" s="129" t="s">
        <v>24393</v>
      </c>
      <c r="F52" s="129" t="s">
        <v>33</v>
      </c>
      <c r="H52" t="str">
        <v>Roasted</v>
      </c>
    </row>
    <row r="53" spans="1:8" x14ac:dyDescent="0.35">
      <c r="A53" s="129">
        <v>3</v>
      </c>
      <c r="B53" s="129" t="s">
        <v>26113</v>
      </c>
      <c r="C53" s="132" t="s">
        <v>26112</v>
      </c>
      <c r="D53" s="131" t="s">
        <v>2140</v>
      </c>
      <c r="E53" s="129" t="s">
        <v>24393</v>
      </c>
      <c r="F53" s="129" t="s">
        <v>33</v>
      </c>
      <c r="H53" t="str">
        <v>Urea Treated</v>
      </c>
    </row>
    <row r="54" spans="1:8" x14ac:dyDescent="0.35">
      <c r="A54" s="129">
        <v>3</v>
      </c>
      <c r="B54" s="129" t="s">
        <v>26114</v>
      </c>
      <c r="C54" s="132" t="s">
        <v>24393</v>
      </c>
      <c r="D54" s="131" t="s">
        <v>2140</v>
      </c>
      <c r="E54" s="129" t="s">
        <v>24393</v>
      </c>
      <c r="F54" s="129" t="s">
        <v>33</v>
      </c>
      <c r="H54" t="str">
        <v>Wilted</v>
      </c>
    </row>
    <row r="55" spans="1:8" x14ac:dyDescent="0.35">
      <c r="A55" s="129">
        <v>3</v>
      </c>
      <c r="B55" s="129" t="s">
        <v>26115</v>
      </c>
      <c r="C55" s="132" t="s">
        <v>26115</v>
      </c>
      <c r="D55" s="131" t="s">
        <v>2140</v>
      </c>
      <c r="E55" s="129" t="s">
        <v>24393</v>
      </c>
      <c r="F55" s="129" t="s">
        <v>33</v>
      </c>
    </row>
    <row r="56" spans="1:8" x14ac:dyDescent="0.35">
      <c r="A56" s="129">
        <v>3</v>
      </c>
      <c r="B56" s="129" t="s">
        <v>26116</v>
      </c>
      <c r="C56" s="132" t="s">
        <v>26117</v>
      </c>
      <c r="D56" s="131" t="s">
        <v>2140</v>
      </c>
      <c r="E56" s="129" t="s">
        <v>24393</v>
      </c>
      <c r="F56" s="129" t="s">
        <v>33</v>
      </c>
    </row>
    <row r="57" spans="1:8" x14ac:dyDescent="0.35">
      <c r="A57" s="129">
        <v>3</v>
      </c>
      <c r="B57" s="129" t="s">
        <v>26118</v>
      </c>
      <c r="C57" s="132" t="s">
        <v>26117</v>
      </c>
      <c r="D57" s="131" t="s">
        <v>2140</v>
      </c>
      <c r="E57" s="129" t="s">
        <v>24393</v>
      </c>
      <c r="F57" s="129" t="s">
        <v>33</v>
      </c>
    </row>
    <row r="58" spans="1:8" x14ac:dyDescent="0.35">
      <c r="A58" s="129">
        <v>3</v>
      </c>
      <c r="B58" s="129" t="s">
        <v>26119</v>
      </c>
      <c r="C58" s="132" t="s">
        <v>26120</v>
      </c>
      <c r="D58" s="131" t="s">
        <v>2140</v>
      </c>
      <c r="E58" s="129" t="s">
        <v>24393</v>
      </c>
      <c r="F58" s="129" t="s">
        <v>33</v>
      </c>
    </row>
    <row r="59" spans="1:8" x14ac:dyDescent="0.35">
      <c r="A59" s="129">
        <v>3</v>
      </c>
      <c r="B59" s="129" t="s">
        <v>24420</v>
      </c>
      <c r="C59" s="132" t="s">
        <v>25830</v>
      </c>
      <c r="D59" s="131" t="s">
        <v>2140</v>
      </c>
      <c r="E59" s="129" t="s">
        <v>24393</v>
      </c>
      <c r="F59" s="129" t="s">
        <v>33</v>
      </c>
    </row>
    <row r="60" spans="1:8" x14ac:dyDescent="0.35">
      <c r="A60" s="129">
        <v>3</v>
      </c>
      <c r="B60" s="129" t="s">
        <v>26121</v>
      </c>
      <c r="C60" s="132" t="s">
        <v>24393</v>
      </c>
      <c r="D60" s="131" t="s">
        <v>2140</v>
      </c>
      <c r="E60" s="129" t="s">
        <v>24393</v>
      </c>
      <c r="F60" s="129" t="s">
        <v>33</v>
      </c>
    </row>
    <row r="61" spans="1:8" x14ac:dyDescent="0.35">
      <c r="A61" s="129">
        <v>3</v>
      </c>
      <c r="B61" s="129" t="s">
        <v>26122</v>
      </c>
      <c r="C61" s="132" t="s">
        <v>26123</v>
      </c>
      <c r="D61" s="131" t="s">
        <v>2140</v>
      </c>
      <c r="E61" s="129" t="s">
        <v>24393</v>
      </c>
      <c r="F61" s="129" t="s">
        <v>33</v>
      </c>
    </row>
    <row r="62" spans="1:8" x14ac:dyDescent="0.35">
      <c r="A62" s="129">
        <v>3</v>
      </c>
      <c r="B62" s="129" t="s">
        <v>26124</v>
      </c>
      <c r="C62" s="132" t="s">
        <v>26125</v>
      </c>
      <c r="D62" s="131" t="s">
        <v>2140</v>
      </c>
      <c r="E62" s="129" t="s">
        <v>24393</v>
      </c>
      <c r="F62" s="129" t="s">
        <v>33</v>
      </c>
    </row>
    <row r="63" spans="1:8" x14ac:dyDescent="0.35">
      <c r="A63" s="129">
        <v>3</v>
      </c>
      <c r="B63" s="129" t="s">
        <v>26126</v>
      </c>
      <c r="C63" s="132" t="s">
        <v>26112</v>
      </c>
      <c r="D63" s="131" t="s">
        <v>2140</v>
      </c>
      <c r="E63" s="129" t="s">
        <v>24393</v>
      </c>
      <c r="F63" s="129" t="s">
        <v>33</v>
      </c>
    </row>
    <row r="64" spans="1:8" x14ac:dyDescent="0.35">
      <c r="A64" s="129">
        <v>3</v>
      </c>
      <c r="B64" s="129" t="s">
        <v>24418</v>
      </c>
      <c r="C64" s="132" t="s">
        <v>26055</v>
      </c>
      <c r="D64" s="131" t="s">
        <v>2140</v>
      </c>
      <c r="E64" s="129" t="s">
        <v>24393</v>
      </c>
      <c r="F64" s="129" t="s">
        <v>33</v>
      </c>
    </row>
    <row r="65" spans="1:6" x14ac:dyDescent="0.35">
      <c r="A65" s="129">
        <v>3</v>
      </c>
      <c r="B65" s="129" t="s">
        <v>26127</v>
      </c>
      <c r="C65" s="132" t="s">
        <v>26128</v>
      </c>
      <c r="D65" s="131" t="s">
        <v>2140</v>
      </c>
      <c r="E65" s="129" t="s">
        <v>24393</v>
      </c>
      <c r="F65" s="129" t="s">
        <v>33</v>
      </c>
    </row>
    <row r="66" spans="1:6" x14ac:dyDescent="0.35">
      <c r="A66" s="129">
        <v>3</v>
      </c>
      <c r="B66" s="129" t="s">
        <v>26129</v>
      </c>
      <c r="C66" s="132" t="s">
        <v>24393</v>
      </c>
      <c r="D66" s="131" t="s">
        <v>2140</v>
      </c>
      <c r="E66" s="129" t="s">
        <v>24393</v>
      </c>
      <c r="F66" s="129" t="s">
        <v>33</v>
      </c>
    </row>
    <row r="67" spans="1:6" x14ac:dyDescent="0.35">
      <c r="A67" s="129">
        <v>3</v>
      </c>
      <c r="B67" s="129" t="s">
        <v>26130</v>
      </c>
      <c r="C67" s="132" t="s">
        <v>26115</v>
      </c>
      <c r="D67" s="131" t="s">
        <v>2140</v>
      </c>
      <c r="E67" s="129" t="s">
        <v>24393</v>
      </c>
      <c r="F67" s="129" t="s">
        <v>33</v>
      </c>
    </row>
    <row r="68" spans="1:6" x14ac:dyDescent="0.35">
      <c r="A68" s="129">
        <v>3</v>
      </c>
      <c r="B68" s="129" t="s">
        <v>26131</v>
      </c>
      <c r="C68" s="132" t="s">
        <v>26115</v>
      </c>
      <c r="D68" s="131" t="s">
        <v>2140</v>
      </c>
      <c r="E68" s="129" t="s">
        <v>24393</v>
      </c>
      <c r="F68" s="129" t="s">
        <v>33</v>
      </c>
    </row>
    <row r="69" spans="1:6" x14ac:dyDescent="0.35">
      <c r="A69" s="129">
        <v>3</v>
      </c>
      <c r="B69" s="129" t="s">
        <v>26132</v>
      </c>
      <c r="C69" s="132" t="s">
        <v>26117</v>
      </c>
      <c r="D69" s="131" t="s">
        <v>2140</v>
      </c>
      <c r="E69" s="129" t="s">
        <v>24393</v>
      </c>
      <c r="F69" s="129" t="s">
        <v>33</v>
      </c>
    </row>
    <row r="70" spans="1:6" x14ac:dyDescent="0.35">
      <c r="A70" s="129">
        <v>3</v>
      </c>
      <c r="B70" s="129" t="s">
        <v>24406</v>
      </c>
      <c r="C70" s="132" t="s">
        <v>26117</v>
      </c>
      <c r="D70" s="131" t="s">
        <v>2140</v>
      </c>
      <c r="E70" s="129" t="s">
        <v>24393</v>
      </c>
      <c r="F70" s="129" t="s">
        <v>33</v>
      </c>
    </row>
    <row r="71" spans="1:6" x14ac:dyDescent="0.35">
      <c r="A71" s="129">
        <v>3</v>
      </c>
      <c r="B71" s="129" t="s">
        <v>26133</v>
      </c>
      <c r="C71" s="132" t="s">
        <v>26117</v>
      </c>
      <c r="D71" s="131" t="s">
        <v>2140</v>
      </c>
      <c r="E71" s="129" t="s">
        <v>24393</v>
      </c>
      <c r="F71" s="129" t="s">
        <v>33</v>
      </c>
    </row>
    <row r="72" spans="1:6" x14ac:dyDescent="0.35">
      <c r="A72" s="129">
        <v>3</v>
      </c>
      <c r="B72" s="129" t="s">
        <v>24399</v>
      </c>
      <c r="C72" s="132" t="s">
        <v>26120</v>
      </c>
      <c r="D72" s="131" t="s">
        <v>2140</v>
      </c>
      <c r="E72" s="129" t="s">
        <v>24393</v>
      </c>
      <c r="F72" s="129" t="s">
        <v>33</v>
      </c>
    </row>
    <row r="73" spans="1:6" x14ac:dyDescent="0.35">
      <c r="A73" s="129">
        <v>3</v>
      </c>
      <c r="B73" s="129" t="s">
        <v>26134</v>
      </c>
      <c r="C73" s="132" t="s">
        <v>26120</v>
      </c>
      <c r="D73" s="131" t="s">
        <v>2140</v>
      </c>
      <c r="E73" s="129" t="s">
        <v>24393</v>
      </c>
      <c r="F73" s="129" t="s">
        <v>33</v>
      </c>
    </row>
    <row r="74" spans="1:6" x14ac:dyDescent="0.35">
      <c r="A74" s="129">
        <v>3</v>
      </c>
      <c r="B74" s="129" t="s">
        <v>26135</v>
      </c>
      <c r="C74" s="132" t="s">
        <v>26120</v>
      </c>
      <c r="D74" s="131" t="s">
        <v>2140</v>
      </c>
      <c r="E74" s="129" t="s">
        <v>24393</v>
      </c>
      <c r="F74" s="129" t="s">
        <v>33</v>
      </c>
    </row>
    <row r="75" spans="1:6" x14ac:dyDescent="0.35">
      <c r="A75" s="129" t="s">
        <v>26058</v>
      </c>
      <c r="B75" s="129" t="s">
        <v>24491</v>
      </c>
      <c r="C75" s="132" t="s">
        <v>24491</v>
      </c>
      <c r="D75" s="131" t="s">
        <v>26051</v>
      </c>
      <c r="E75" s="129" t="s">
        <v>24491</v>
      </c>
      <c r="F75" s="129" t="s">
        <v>33</v>
      </c>
    </row>
    <row r="76" spans="1:6" x14ac:dyDescent="0.35">
      <c r="A76" s="129">
        <v>3</v>
      </c>
      <c r="B76" s="129" t="s">
        <v>26136</v>
      </c>
      <c r="C76" s="132" t="s">
        <v>26137</v>
      </c>
      <c r="D76" s="131" t="s">
        <v>26051</v>
      </c>
      <c r="E76" s="129" t="s">
        <v>24491</v>
      </c>
      <c r="F76" s="129" t="s">
        <v>33</v>
      </c>
    </row>
    <row r="77" spans="1:6" x14ac:dyDescent="0.35">
      <c r="A77" s="129">
        <v>3</v>
      </c>
      <c r="B77" s="129" t="s">
        <v>26138</v>
      </c>
      <c r="C77" s="132" t="s">
        <v>26139</v>
      </c>
      <c r="D77" s="131" t="s">
        <v>26051</v>
      </c>
      <c r="E77" s="129" t="s">
        <v>24491</v>
      </c>
      <c r="F77" s="129" t="s">
        <v>33</v>
      </c>
    </row>
    <row r="78" spans="1:6" x14ac:dyDescent="0.35">
      <c r="A78" s="129">
        <v>3</v>
      </c>
      <c r="B78" s="129" t="s">
        <v>26140</v>
      </c>
      <c r="C78" s="132" t="s">
        <v>26141</v>
      </c>
      <c r="D78" s="131" t="s">
        <v>26051</v>
      </c>
      <c r="E78" s="129" t="s">
        <v>24491</v>
      </c>
      <c r="F78" s="129" t="s">
        <v>33</v>
      </c>
    </row>
    <row r="79" spans="1:6" x14ac:dyDescent="0.35">
      <c r="A79" s="129">
        <v>3</v>
      </c>
      <c r="B79" s="129" t="s">
        <v>26142</v>
      </c>
      <c r="C79" s="132" t="s">
        <v>26142</v>
      </c>
      <c r="D79" s="131" t="s">
        <v>26051</v>
      </c>
      <c r="E79" s="129"/>
      <c r="F79" s="129"/>
    </row>
    <row r="80" spans="1:6" x14ac:dyDescent="0.35">
      <c r="A80" s="129">
        <v>3</v>
      </c>
      <c r="B80" s="129" t="s">
        <v>24941</v>
      </c>
      <c r="C80" s="132" t="s">
        <v>24941</v>
      </c>
      <c r="D80" s="131" t="s">
        <v>26051</v>
      </c>
      <c r="E80" s="129"/>
      <c r="F80" s="129"/>
    </row>
    <row r="81" spans="1:6" x14ac:dyDescent="0.35">
      <c r="A81" s="129">
        <v>3</v>
      </c>
      <c r="B81" s="129" t="s">
        <v>26143</v>
      </c>
      <c r="C81" s="132" t="s">
        <v>24515</v>
      </c>
      <c r="D81" s="131" t="s">
        <v>26051</v>
      </c>
      <c r="E81" s="129"/>
      <c r="F81" s="129"/>
    </row>
    <row r="82" spans="1:6" x14ac:dyDescent="0.35">
      <c r="A82" s="129">
        <v>3</v>
      </c>
      <c r="B82" s="129" t="s">
        <v>26144</v>
      </c>
      <c r="C82" s="132" t="s">
        <v>26144</v>
      </c>
      <c r="D82" s="131" t="s">
        <v>2140</v>
      </c>
      <c r="E82" s="129"/>
      <c r="F82" s="129"/>
    </row>
    <row r="83" spans="1:6" x14ac:dyDescent="0.35">
      <c r="A83" s="129">
        <v>3</v>
      </c>
      <c r="B83" s="129" t="s">
        <v>26145</v>
      </c>
      <c r="C83" s="132" t="s">
        <v>26145</v>
      </c>
      <c r="D83" s="131" t="s">
        <v>26063</v>
      </c>
      <c r="E83" s="129"/>
      <c r="F83" s="129"/>
    </row>
    <row r="84" spans="1:6" x14ac:dyDescent="0.35">
      <c r="A84" s="129">
        <v>3</v>
      </c>
      <c r="B84" s="129" t="s">
        <v>26146</v>
      </c>
      <c r="C84" s="132" t="s">
        <v>26146</v>
      </c>
      <c r="D84" s="131" t="s">
        <v>26063</v>
      </c>
      <c r="E84" s="129"/>
      <c r="F84" s="129"/>
    </row>
    <row r="85" spans="1:6" x14ac:dyDescent="0.35">
      <c r="A85" s="129" t="s">
        <v>26058</v>
      </c>
      <c r="B85" s="129" t="s">
        <v>26147</v>
      </c>
      <c r="C85" s="132" t="s">
        <v>6292</v>
      </c>
      <c r="D85" s="131" t="s">
        <v>26063</v>
      </c>
      <c r="E85" s="129"/>
      <c r="F85" s="129"/>
    </row>
    <row r="86" spans="1:6" x14ac:dyDescent="0.35">
      <c r="A86" s="129">
        <v>3</v>
      </c>
      <c r="B86" s="129" t="s">
        <v>26147</v>
      </c>
      <c r="C86" s="132" t="s">
        <v>6292</v>
      </c>
      <c r="D86" s="131" t="s">
        <v>26063</v>
      </c>
      <c r="E86" s="129"/>
      <c r="F86" s="129"/>
    </row>
    <row r="87" spans="1:6" x14ac:dyDescent="0.35">
      <c r="A87" s="129" t="s">
        <v>26058</v>
      </c>
      <c r="B87" s="129" t="s">
        <v>6292</v>
      </c>
      <c r="C87" s="132" t="s">
        <v>6292</v>
      </c>
      <c r="D87" s="131" t="s">
        <v>26063</v>
      </c>
      <c r="E87" s="129"/>
      <c r="F87" s="129"/>
    </row>
    <row r="88" spans="1:6" x14ac:dyDescent="0.35">
      <c r="A88" s="129">
        <v>3</v>
      </c>
      <c r="B88" s="129" t="s">
        <v>26148</v>
      </c>
      <c r="C88" s="132" t="s">
        <v>6292</v>
      </c>
      <c r="D88" s="131" t="s">
        <v>26063</v>
      </c>
      <c r="E88" s="129"/>
      <c r="F88" s="129"/>
    </row>
    <row r="89" spans="1:6" x14ac:dyDescent="0.35">
      <c r="A89" s="129">
        <v>3</v>
      </c>
      <c r="B89" s="129" t="s">
        <v>26149</v>
      </c>
      <c r="C89" s="132" t="s">
        <v>26078</v>
      </c>
      <c r="D89" s="131" t="s">
        <v>26063</v>
      </c>
      <c r="E89" s="129"/>
      <c r="F89" s="129"/>
    </row>
    <row r="90" spans="1:6" x14ac:dyDescent="0.35">
      <c r="A90" s="129">
        <v>3</v>
      </c>
      <c r="B90" s="129" t="s">
        <v>26150</v>
      </c>
      <c r="C90" s="132" t="s">
        <v>26078</v>
      </c>
      <c r="D90" s="131" t="s">
        <v>26063</v>
      </c>
      <c r="E90" s="129"/>
      <c r="F90" s="129"/>
    </row>
    <row r="91" spans="1:6" x14ac:dyDescent="0.35">
      <c r="A91" s="129">
        <v>3</v>
      </c>
      <c r="B91" s="129" t="s">
        <v>26151</v>
      </c>
      <c r="C91" s="132" t="s">
        <v>26078</v>
      </c>
      <c r="D91" s="131" t="s">
        <v>26063</v>
      </c>
      <c r="E91" s="129"/>
      <c r="F91" s="129"/>
    </row>
    <row r="92" spans="1:6" x14ac:dyDescent="0.35">
      <c r="A92" s="129">
        <v>3</v>
      </c>
      <c r="B92" s="129" t="s">
        <v>26152</v>
      </c>
      <c r="C92" s="132" t="s">
        <v>26153</v>
      </c>
      <c r="D92" s="131" t="s">
        <v>26063</v>
      </c>
      <c r="E92" s="129"/>
      <c r="F92" s="129"/>
    </row>
    <row r="93" spans="1:6" x14ac:dyDescent="0.35">
      <c r="A93" s="129" t="s">
        <v>26058</v>
      </c>
      <c r="B93" s="129" t="s">
        <v>26154</v>
      </c>
      <c r="C93" s="132" t="s">
        <v>26078</v>
      </c>
      <c r="D93" s="131" t="s">
        <v>26063</v>
      </c>
      <c r="E93" s="129"/>
      <c r="F93" s="129"/>
    </row>
    <row r="94" spans="1:6" x14ac:dyDescent="0.35">
      <c r="A94" s="129">
        <v>3</v>
      </c>
      <c r="B94" s="129" t="s">
        <v>26155</v>
      </c>
      <c r="C94" s="132" t="s">
        <v>26078</v>
      </c>
      <c r="D94" s="131" t="s">
        <v>26063</v>
      </c>
      <c r="E94" s="129"/>
      <c r="F94" s="129"/>
    </row>
    <row r="95" spans="1:6" x14ac:dyDescent="0.35">
      <c r="A95" s="129">
        <v>3</v>
      </c>
      <c r="B95" s="129" t="s">
        <v>24851</v>
      </c>
      <c r="C95" s="132" t="s">
        <v>24851</v>
      </c>
      <c r="D95" s="131" t="s">
        <v>2140</v>
      </c>
      <c r="E95" s="129"/>
      <c r="F95" s="129"/>
    </row>
    <row r="96" spans="1:6" x14ac:dyDescent="0.35">
      <c r="A96" s="129">
        <v>3</v>
      </c>
      <c r="B96" s="129" t="s">
        <v>26156</v>
      </c>
      <c r="C96" s="132" t="s">
        <v>24851</v>
      </c>
      <c r="D96" s="131" t="s">
        <v>2140</v>
      </c>
      <c r="E96" s="129"/>
      <c r="F96" s="129"/>
    </row>
    <row r="97" spans="1:6" x14ac:dyDescent="0.35">
      <c r="A97" s="129">
        <v>3</v>
      </c>
      <c r="B97" s="129" t="s">
        <v>26157</v>
      </c>
      <c r="C97" s="132" t="s">
        <v>24851</v>
      </c>
      <c r="D97" s="131" t="s">
        <v>2140</v>
      </c>
      <c r="E97" s="129"/>
      <c r="F97" s="129"/>
    </row>
    <row r="98" spans="1:6" x14ac:dyDescent="0.35">
      <c r="A98" s="129">
        <v>3</v>
      </c>
      <c r="B98" s="129" t="s">
        <v>26158</v>
      </c>
      <c r="C98" s="133" t="s">
        <v>26158</v>
      </c>
      <c r="D98" s="131" t="s">
        <v>26063</v>
      </c>
      <c r="E98" s="129"/>
      <c r="F98" s="129"/>
    </row>
    <row r="99" spans="1:6" x14ac:dyDescent="0.35">
      <c r="A99" s="129">
        <v>3</v>
      </c>
      <c r="B99" s="129" t="s">
        <v>26159</v>
      </c>
      <c r="C99" s="133" t="s">
        <v>26158</v>
      </c>
      <c r="D99" s="131" t="s">
        <v>26063</v>
      </c>
      <c r="E99" s="129"/>
      <c r="F99" s="129"/>
    </row>
    <row r="100" spans="1:6" x14ac:dyDescent="0.35">
      <c r="A100" s="129">
        <v>3</v>
      </c>
      <c r="B100" s="129" t="s">
        <v>26160</v>
      </c>
      <c r="C100" s="132" t="s">
        <v>26161</v>
      </c>
      <c r="D100" s="131" t="s">
        <v>2140</v>
      </c>
      <c r="E100" s="129"/>
      <c r="F100" s="129"/>
    </row>
    <row r="101" spans="1:6" x14ac:dyDescent="0.35">
      <c r="A101" s="129">
        <v>3</v>
      </c>
      <c r="B101" s="129" t="s">
        <v>26162</v>
      </c>
      <c r="C101" s="132" t="s">
        <v>26161</v>
      </c>
      <c r="D101" s="131" t="s">
        <v>2140</v>
      </c>
      <c r="E101" s="129"/>
      <c r="F101" s="129"/>
    </row>
    <row r="102" spans="1:6" x14ac:dyDescent="0.35">
      <c r="A102" s="129" t="s">
        <v>26058</v>
      </c>
      <c r="B102" s="129" t="s">
        <v>26163</v>
      </c>
      <c r="C102" s="132" t="s">
        <v>26164</v>
      </c>
      <c r="D102" s="131" t="s">
        <v>2140</v>
      </c>
      <c r="E102" s="129"/>
      <c r="F102" s="129"/>
    </row>
    <row r="103" spans="1:6" x14ac:dyDescent="0.35">
      <c r="A103" s="129">
        <v>3</v>
      </c>
      <c r="B103" s="129" t="s">
        <v>26165</v>
      </c>
      <c r="C103" s="132" t="s">
        <v>24851</v>
      </c>
      <c r="D103" s="131" t="s">
        <v>2140</v>
      </c>
      <c r="E103" s="129"/>
      <c r="F103" s="129"/>
    </row>
    <row r="104" spans="1:6" x14ac:dyDescent="0.35">
      <c r="A104" s="129">
        <v>3</v>
      </c>
      <c r="B104" s="129" t="s">
        <v>26075</v>
      </c>
      <c r="C104" s="132" t="s">
        <v>26075</v>
      </c>
      <c r="D104" s="131" t="s">
        <v>26051</v>
      </c>
      <c r="E104" s="129"/>
      <c r="F104" s="129"/>
    </row>
    <row r="105" spans="1:6" x14ac:dyDescent="0.35">
      <c r="A105" s="129">
        <v>3</v>
      </c>
      <c r="B105" s="129" t="s">
        <v>26166</v>
      </c>
      <c r="C105" s="132" t="s">
        <v>26075</v>
      </c>
      <c r="D105" s="131" t="s">
        <v>26051</v>
      </c>
      <c r="E105" s="129"/>
      <c r="F105" s="129"/>
    </row>
    <row r="106" spans="1:6" x14ac:dyDescent="0.35">
      <c r="A106" s="129" t="s">
        <v>26058</v>
      </c>
      <c r="B106" s="129" t="s">
        <v>26063</v>
      </c>
      <c r="C106" s="133" t="s">
        <v>26063</v>
      </c>
      <c r="D106" s="131" t="s">
        <v>26063</v>
      </c>
      <c r="E106" s="129"/>
      <c r="F106" s="129"/>
    </row>
    <row r="107" spans="1:6" x14ac:dyDescent="0.35">
      <c r="A107" s="129">
        <v>3</v>
      </c>
      <c r="B107" s="129" t="s">
        <v>26167</v>
      </c>
      <c r="C107" s="132" t="s">
        <v>26142</v>
      </c>
      <c r="D107" s="131" t="s">
        <v>26051</v>
      </c>
      <c r="E107" s="129"/>
      <c r="F107" s="129"/>
    </row>
    <row r="108" spans="1:6" x14ac:dyDescent="0.35">
      <c r="A108" s="129">
        <v>3</v>
      </c>
      <c r="B108" s="129" t="s">
        <v>26168</v>
      </c>
      <c r="C108" s="132" t="s">
        <v>26169</v>
      </c>
      <c r="D108" s="131" t="s">
        <v>26051</v>
      </c>
      <c r="E108" s="129"/>
      <c r="F108" s="129"/>
    </row>
    <row r="109" spans="1:6" x14ac:dyDescent="0.35">
      <c r="A109" s="129" t="s">
        <v>26058</v>
      </c>
      <c r="B109" s="129" t="s">
        <v>26153</v>
      </c>
      <c r="C109" s="132" t="s">
        <v>26153</v>
      </c>
      <c r="D109" s="131" t="s">
        <v>26063</v>
      </c>
      <c r="E109" s="129"/>
      <c r="F109" s="129"/>
    </row>
    <row r="110" spans="1:6" x14ac:dyDescent="0.35">
      <c r="A110" s="129">
        <v>3</v>
      </c>
      <c r="B110" s="129" t="s">
        <v>26170</v>
      </c>
      <c r="C110" s="132" t="s">
        <v>26153</v>
      </c>
      <c r="D110" s="131" t="s">
        <v>26063</v>
      </c>
      <c r="E110" s="129"/>
      <c r="F110" s="129"/>
    </row>
    <row r="111" spans="1:6" x14ac:dyDescent="0.35">
      <c r="A111" s="129">
        <v>3</v>
      </c>
      <c r="B111" s="129" t="s">
        <v>26171</v>
      </c>
      <c r="C111" s="132" t="s">
        <v>26153</v>
      </c>
      <c r="D111" s="131" t="s">
        <v>26063</v>
      </c>
      <c r="E111" s="129"/>
      <c r="F111" s="129"/>
    </row>
    <row r="112" spans="1:6" x14ac:dyDescent="0.35">
      <c r="A112" s="129">
        <v>3</v>
      </c>
      <c r="B112" s="129" t="s">
        <v>26172</v>
      </c>
      <c r="C112" s="132" t="s">
        <v>26153</v>
      </c>
      <c r="D112" s="131" t="s">
        <v>26063</v>
      </c>
      <c r="E112" s="129"/>
      <c r="F112" s="129"/>
    </row>
    <row r="113" spans="1:6" x14ac:dyDescent="0.35">
      <c r="A113" s="129" t="s">
        <v>26058</v>
      </c>
      <c r="B113" s="129" t="s">
        <v>26173</v>
      </c>
      <c r="C113" s="132" t="s">
        <v>26078</v>
      </c>
      <c r="D113" s="131" t="s">
        <v>26063</v>
      </c>
      <c r="E113" s="129"/>
      <c r="F113" s="129"/>
    </row>
    <row r="114" spans="1:6" x14ac:dyDescent="0.35">
      <c r="A114" s="129">
        <v>3</v>
      </c>
      <c r="B114" s="129" t="s">
        <v>26174</v>
      </c>
      <c r="C114" s="132" t="s">
        <v>26078</v>
      </c>
      <c r="D114" s="131" t="s">
        <v>26063</v>
      </c>
      <c r="E114" s="129"/>
      <c r="F114" s="129"/>
    </row>
    <row r="115" spans="1:6" x14ac:dyDescent="0.35">
      <c r="A115" s="129">
        <v>3</v>
      </c>
      <c r="B115" s="129" t="s">
        <v>26175</v>
      </c>
      <c r="C115" s="132" t="s">
        <v>26153</v>
      </c>
      <c r="D115" s="131" t="s">
        <v>26063</v>
      </c>
      <c r="E115" s="129"/>
      <c r="F115" s="129"/>
    </row>
    <row r="116" spans="1:6" x14ac:dyDescent="0.35">
      <c r="A116" s="129" t="s">
        <v>26058</v>
      </c>
      <c r="B116" s="129" t="s">
        <v>23607</v>
      </c>
      <c r="C116" s="132" t="s">
        <v>26153</v>
      </c>
      <c r="D116" s="131" t="s">
        <v>26063</v>
      </c>
      <c r="E116" s="129"/>
      <c r="F116" s="129"/>
    </row>
    <row r="117" spans="1:6" x14ac:dyDescent="0.35">
      <c r="A117" s="129">
        <v>3</v>
      </c>
      <c r="B117" s="129" t="s">
        <v>26176</v>
      </c>
      <c r="C117" s="132" t="s">
        <v>26176</v>
      </c>
      <c r="D117" s="131" t="s">
        <v>26063</v>
      </c>
      <c r="E117" s="129"/>
      <c r="F117" s="129"/>
    </row>
    <row r="118" spans="1:6" x14ac:dyDescent="0.35">
      <c r="A118" s="129">
        <v>3</v>
      </c>
      <c r="B118" s="129" t="s">
        <v>2581</v>
      </c>
      <c r="C118" s="132" t="s">
        <v>2581</v>
      </c>
      <c r="D118" s="131" t="s">
        <v>26063</v>
      </c>
      <c r="E118" s="129"/>
      <c r="F118" s="129"/>
    </row>
    <row r="119" spans="1:6" x14ac:dyDescent="0.35">
      <c r="A119" s="129">
        <v>3</v>
      </c>
      <c r="B119" s="129" t="s">
        <v>26177</v>
      </c>
      <c r="C119" s="132" t="s">
        <v>2581</v>
      </c>
      <c r="D119" s="131" t="s">
        <v>26063</v>
      </c>
      <c r="E119" s="129"/>
      <c r="F119" s="129"/>
    </row>
    <row r="120" spans="1:6" x14ac:dyDescent="0.35">
      <c r="A120" s="129">
        <v>3</v>
      </c>
      <c r="B120" s="129" t="s">
        <v>26178</v>
      </c>
      <c r="C120" s="132" t="s">
        <v>2581</v>
      </c>
      <c r="D120" s="131" t="s">
        <v>26063</v>
      </c>
      <c r="E120" s="129"/>
      <c r="F120" s="129"/>
    </row>
    <row r="121" spans="1:6" x14ac:dyDescent="0.35">
      <c r="A121" s="129">
        <v>3</v>
      </c>
      <c r="B121" s="129" t="s">
        <v>26179</v>
      </c>
      <c r="C121" s="133" t="s">
        <v>26180</v>
      </c>
      <c r="D121" s="131" t="s">
        <v>26051</v>
      </c>
      <c r="E121" s="129"/>
      <c r="F121" s="129"/>
    </row>
    <row r="122" spans="1:6" x14ac:dyDescent="0.35">
      <c r="A122" s="129">
        <v>3</v>
      </c>
      <c r="B122" s="129" t="s">
        <v>26181</v>
      </c>
      <c r="C122" s="133"/>
      <c r="D122" s="131"/>
      <c r="E122" s="129"/>
      <c r="F122" s="129"/>
    </row>
    <row r="123" spans="1:6" x14ac:dyDescent="0.35">
      <c r="A123" s="129">
        <v>3</v>
      </c>
      <c r="B123" s="129" t="s">
        <v>26182</v>
      </c>
      <c r="C123" s="132" t="s">
        <v>26182</v>
      </c>
      <c r="D123" s="131" t="s">
        <v>26051</v>
      </c>
      <c r="E123" s="129"/>
      <c r="F123" s="129"/>
    </row>
    <row r="124" spans="1:6" x14ac:dyDescent="0.35">
      <c r="A124" s="129">
        <v>3</v>
      </c>
      <c r="B124" s="129" t="s">
        <v>26183</v>
      </c>
      <c r="C124" s="132" t="s">
        <v>26182</v>
      </c>
      <c r="D124" s="131" t="s">
        <v>26051</v>
      </c>
      <c r="E124" s="129"/>
      <c r="F124" s="129"/>
    </row>
    <row r="125" spans="1:6" x14ac:dyDescent="0.35">
      <c r="A125" s="129">
        <v>3</v>
      </c>
      <c r="B125" s="129" t="s">
        <v>26184</v>
      </c>
      <c r="C125" s="132" t="s">
        <v>26115</v>
      </c>
      <c r="D125" s="131" t="s">
        <v>2140</v>
      </c>
      <c r="E125" s="129"/>
      <c r="F125" s="129"/>
    </row>
    <row r="126" spans="1:6" x14ac:dyDescent="0.35">
      <c r="A126" s="129">
        <v>3</v>
      </c>
      <c r="B126" s="129" t="s">
        <v>26185</v>
      </c>
      <c r="C126" s="132" t="s">
        <v>26115</v>
      </c>
      <c r="D126" s="131" t="s">
        <v>2140</v>
      </c>
      <c r="E126" s="129"/>
      <c r="F126" s="129"/>
    </row>
    <row r="127" spans="1:6" x14ac:dyDescent="0.35">
      <c r="A127" s="129">
        <v>3</v>
      </c>
      <c r="B127" s="129" t="s">
        <v>26186</v>
      </c>
      <c r="C127" s="132" t="s">
        <v>26115</v>
      </c>
      <c r="D127" s="131" t="s">
        <v>2140</v>
      </c>
      <c r="E127" s="129"/>
      <c r="F127" s="129"/>
    </row>
    <row r="128" spans="1:6" x14ac:dyDescent="0.35">
      <c r="A128" s="129">
        <v>3</v>
      </c>
      <c r="B128" s="129" t="s">
        <v>26187</v>
      </c>
      <c r="C128" s="132" t="s">
        <v>26115</v>
      </c>
      <c r="D128" s="131" t="s">
        <v>2140</v>
      </c>
      <c r="E128" s="129"/>
      <c r="F128" s="129"/>
    </row>
    <row r="129" spans="1:6" x14ac:dyDescent="0.35">
      <c r="A129" s="129">
        <v>3</v>
      </c>
      <c r="B129" s="129" t="s">
        <v>26188</v>
      </c>
      <c r="C129" s="133" t="s">
        <v>26180</v>
      </c>
      <c r="D129" s="131" t="s">
        <v>26051</v>
      </c>
      <c r="E129" s="129"/>
      <c r="F129" s="129"/>
    </row>
    <row r="130" spans="1:6" x14ac:dyDescent="0.35">
      <c r="A130" s="129">
        <v>3</v>
      </c>
      <c r="B130" s="129" t="s">
        <v>26189</v>
      </c>
      <c r="C130" s="132" t="s">
        <v>6147</v>
      </c>
      <c r="D130" s="131" t="s">
        <v>26063</v>
      </c>
      <c r="E130" s="129"/>
      <c r="F130" s="129"/>
    </row>
    <row r="131" spans="1:6" x14ac:dyDescent="0.35">
      <c r="A131" s="129">
        <v>3</v>
      </c>
      <c r="B131" s="129" t="s">
        <v>26190</v>
      </c>
      <c r="C131" s="133" t="s">
        <v>26190</v>
      </c>
      <c r="D131" s="131" t="s">
        <v>2140</v>
      </c>
      <c r="E131" s="129"/>
      <c r="F131" s="129"/>
    </row>
    <row r="132" spans="1:6" x14ac:dyDescent="0.35">
      <c r="A132" s="129">
        <v>3</v>
      </c>
      <c r="B132" s="129" t="s">
        <v>26191</v>
      </c>
      <c r="C132" s="132" t="s">
        <v>26191</v>
      </c>
      <c r="D132" s="131" t="s">
        <v>2140</v>
      </c>
      <c r="E132" s="129"/>
      <c r="F132" s="129"/>
    </row>
    <row r="133" spans="1:6" x14ac:dyDescent="0.35">
      <c r="A133" s="129">
        <v>3</v>
      </c>
      <c r="B133" s="129" t="s">
        <v>26192</v>
      </c>
      <c r="C133" s="132" t="s">
        <v>26192</v>
      </c>
      <c r="D133" s="131" t="s">
        <v>2140</v>
      </c>
      <c r="E133" s="129"/>
      <c r="F133" s="129"/>
    </row>
    <row r="134" spans="1:6" x14ac:dyDescent="0.35">
      <c r="A134" s="129" t="s">
        <v>26058</v>
      </c>
      <c r="B134" s="129" t="s">
        <v>6147</v>
      </c>
      <c r="C134" s="132" t="s">
        <v>6147</v>
      </c>
      <c r="D134" s="131" t="s">
        <v>26063</v>
      </c>
      <c r="E134" s="129"/>
      <c r="F134" s="129"/>
    </row>
    <row r="135" spans="1:6" x14ac:dyDescent="0.35">
      <c r="A135" s="129">
        <v>3</v>
      </c>
      <c r="B135" s="129" t="s">
        <v>26193</v>
      </c>
      <c r="C135" s="132" t="s">
        <v>26193</v>
      </c>
      <c r="D135" s="131" t="s">
        <v>26063</v>
      </c>
      <c r="E135" s="129"/>
      <c r="F135" s="129"/>
    </row>
    <row r="136" spans="1:6" x14ac:dyDescent="0.35">
      <c r="A136" s="129">
        <v>3</v>
      </c>
      <c r="B136" s="129" t="s">
        <v>26088</v>
      </c>
      <c r="C136" s="132" t="s">
        <v>26088</v>
      </c>
      <c r="D136" s="131" t="s">
        <v>26063</v>
      </c>
      <c r="E136" s="129"/>
      <c r="F136" s="129"/>
    </row>
    <row r="137" spans="1:6" x14ac:dyDescent="0.35">
      <c r="A137" s="129">
        <v>3</v>
      </c>
      <c r="B137" s="129" t="s">
        <v>26194</v>
      </c>
      <c r="C137" s="132" t="s">
        <v>26194</v>
      </c>
      <c r="D137" s="131" t="s">
        <v>26063</v>
      </c>
      <c r="E137" s="129"/>
      <c r="F137" s="129"/>
    </row>
    <row r="138" spans="1:6" x14ac:dyDescent="0.35">
      <c r="A138" s="129">
        <v>3</v>
      </c>
      <c r="B138" s="129" t="s">
        <v>26195</v>
      </c>
      <c r="C138" s="132" t="s">
        <v>25830</v>
      </c>
      <c r="D138" s="131" t="s">
        <v>2140</v>
      </c>
      <c r="E138" s="129"/>
      <c r="F138" s="129"/>
    </row>
    <row r="139" spans="1:6" x14ac:dyDescent="0.35">
      <c r="A139" s="129" t="s">
        <v>26058</v>
      </c>
      <c r="B139" s="129" t="s">
        <v>25694</v>
      </c>
      <c r="C139" s="132" t="s">
        <v>25694</v>
      </c>
      <c r="D139" s="131" t="s">
        <v>26051</v>
      </c>
      <c r="E139" s="129"/>
      <c r="F139" s="129"/>
    </row>
    <row r="140" spans="1:6" x14ac:dyDescent="0.35">
      <c r="A140" s="129">
        <v>3</v>
      </c>
      <c r="B140" s="129" t="s">
        <v>26196</v>
      </c>
      <c r="C140" s="132" t="s">
        <v>26196</v>
      </c>
      <c r="D140" s="131" t="s">
        <v>26063</v>
      </c>
      <c r="E140" s="129"/>
      <c r="F140" s="129"/>
    </row>
    <row r="141" spans="1:6" x14ac:dyDescent="0.35">
      <c r="A141" s="129">
        <v>3</v>
      </c>
      <c r="B141" s="129" t="s">
        <v>26197</v>
      </c>
      <c r="C141" s="133" t="s">
        <v>26198</v>
      </c>
      <c r="D141" s="131" t="s">
        <v>26051</v>
      </c>
      <c r="E141" s="129"/>
      <c r="F141" s="129"/>
    </row>
    <row r="142" spans="1:6" x14ac:dyDescent="0.35">
      <c r="A142" s="129">
        <v>3</v>
      </c>
      <c r="B142" s="129" t="s">
        <v>6438</v>
      </c>
      <c r="C142" s="132" t="s">
        <v>6438</v>
      </c>
      <c r="D142" s="131" t="s">
        <v>26063</v>
      </c>
      <c r="E142" s="129"/>
      <c r="F142" s="129"/>
    </row>
    <row r="143" spans="1:6" x14ac:dyDescent="0.35">
      <c r="A143" s="129">
        <v>3</v>
      </c>
      <c r="B143" s="129" t="s">
        <v>25062</v>
      </c>
      <c r="C143" s="132" t="s">
        <v>25062</v>
      </c>
      <c r="D143" s="131" t="s">
        <v>2140</v>
      </c>
      <c r="E143" s="129"/>
      <c r="F143" s="129"/>
    </row>
    <row r="144" spans="1:6" x14ac:dyDescent="0.35">
      <c r="A144" s="129">
        <v>3</v>
      </c>
      <c r="B144" s="129" t="s">
        <v>26199</v>
      </c>
      <c r="C144" s="132" t="s">
        <v>25062</v>
      </c>
      <c r="D144" s="131" t="s">
        <v>2140</v>
      </c>
      <c r="E144" s="129"/>
      <c r="F144" s="129"/>
    </row>
    <row r="145" spans="1:6" x14ac:dyDescent="0.35">
      <c r="A145" s="129">
        <v>3</v>
      </c>
      <c r="B145" s="129" t="s">
        <v>26200</v>
      </c>
      <c r="C145" s="132" t="s">
        <v>26201</v>
      </c>
      <c r="D145" s="131" t="s">
        <v>26051</v>
      </c>
      <c r="E145" s="129"/>
      <c r="F145" s="129"/>
    </row>
    <row r="146" spans="1:6" x14ac:dyDescent="0.35">
      <c r="A146" s="129">
        <v>3</v>
      </c>
      <c r="B146" s="129" t="s">
        <v>26202</v>
      </c>
      <c r="C146" s="132" t="s">
        <v>26202</v>
      </c>
      <c r="D146" s="131" t="s">
        <v>26063</v>
      </c>
      <c r="E146" s="129"/>
      <c r="F146" s="129"/>
    </row>
    <row r="147" spans="1:6" x14ac:dyDescent="0.35">
      <c r="A147" s="129">
        <v>3</v>
      </c>
      <c r="B147" s="129" t="s">
        <v>26203</v>
      </c>
      <c r="C147" s="132" t="s">
        <v>26203</v>
      </c>
      <c r="D147" s="131" t="s">
        <v>26051</v>
      </c>
      <c r="E147" s="129"/>
      <c r="F147" s="129"/>
    </row>
    <row r="148" spans="1:6" x14ac:dyDescent="0.35">
      <c r="A148" s="129">
        <v>3</v>
      </c>
      <c r="B148" s="129" t="s">
        <v>26204</v>
      </c>
      <c r="C148" s="132" t="s">
        <v>26203</v>
      </c>
      <c r="D148" s="131" t="s">
        <v>26051</v>
      </c>
      <c r="E148" s="129"/>
      <c r="F148" s="129"/>
    </row>
    <row r="149" spans="1:6" x14ac:dyDescent="0.35">
      <c r="A149" s="129">
        <v>3</v>
      </c>
      <c r="B149" s="129" t="s">
        <v>26205</v>
      </c>
      <c r="C149" s="132" t="s">
        <v>26206</v>
      </c>
      <c r="D149" s="131" t="s">
        <v>26051</v>
      </c>
      <c r="E149" s="129"/>
      <c r="F149" s="129"/>
    </row>
    <row r="150" spans="1:6" x14ac:dyDescent="0.35">
      <c r="A150" s="129">
        <v>3</v>
      </c>
      <c r="B150" s="129" t="s">
        <v>26207</v>
      </c>
      <c r="C150" s="132" t="s">
        <v>26208</v>
      </c>
      <c r="D150" s="131" t="s">
        <v>26051</v>
      </c>
      <c r="E150" s="129"/>
      <c r="F150" s="129"/>
    </row>
    <row r="151" spans="1:6" x14ac:dyDescent="0.35">
      <c r="A151" s="129">
        <v>3</v>
      </c>
      <c r="B151" s="129" t="s">
        <v>26209</v>
      </c>
      <c r="C151" s="132" t="s">
        <v>26208</v>
      </c>
      <c r="D151" s="131" t="s">
        <v>26051</v>
      </c>
      <c r="E151" s="129"/>
      <c r="F151" s="129"/>
    </row>
    <row r="152" spans="1:6" x14ac:dyDescent="0.35">
      <c r="A152" s="129">
        <v>3</v>
      </c>
      <c r="B152" s="129" t="s">
        <v>26210</v>
      </c>
      <c r="C152" s="132" t="s">
        <v>26211</v>
      </c>
      <c r="D152" s="131" t="s">
        <v>26051</v>
      </c>
      <c r="E152" s="129"/>
      <c r="F152" s="129"/>
    </row>
    <row r="153" spans="1:6" x14ac:dyDescent="0.35">
      <c r="A153" s="129">
        <v>3</v>
      </c>
      <c r="B153" s="129" t="s">
        <v>26212</v>
      </c>
      <c r="C153" s="133" t="s">
        <v>26213</v>
      </c>
      <c r="D153" s="131" t="s">
        <v>26051</v>
      </c>
      <c r="E153" s="129"/>
      <c r="F153" s="129"/>
    </row>
    <row r="154" spans="1:6" x14ac:dyDescent="0.35">
      <c r="A154" s="129">
        <v>3</v>
      </c>
      <c r="B154" s="129" t="s">
        <v>26214</v>
      </c>
      <c r="C154" s="133" t="s">
        <v>26214</v>
      </c>
      <c r="D154" s="131" t="s">
        <v>26051</v>
      </c>
      <c r="E154" s="129"/>
      <c r="F154" s="129"/>
    </row>
    <row r="155" spans="1:6" x14ac:dyDescent="0.35">
      <c r="A155" s="129">
        <v>3</v>
      </c>
      <c r="B155" s="129" t="s">
        <v>26215</v>
      </c>
      <c r="C155" s="132" t="s">
        <v>26215</v>
      </c>
      <c r="D155" s="131" t="s">
        <v>26063</v>
      </c>
      <c r="E155" s="129"/>
      <c r="F155" s="129"/>
    </row>
    <row r="156" spans="1:6" x14ac:dyDescent="0.35">
      <c r="A156" s="129" t="s">
        <v>26058</v>
      </c>
      <c r="B156" s="129" t="s">
        <v>26216</v>
      </c>
      <c r="C156" s="132" t="s">
        <v>25830</v>
      </c>
      <c r="D156" s="131" t="s">
        <v>2140</v>
      </c>
      <c r="E156" s="129"/>
      <c r="F156" s="129"/>
    </row>
    <row r="157" spans="1:6" x14ac:dyDescent="0.35">
      <c r="A157" s="129" t="s">
        <v>26058</v>
      </c>
      <c r="B157" s="129" t="s">
        <v>26217</v>
      </c>
      <c r="C157" s="132" t="s">
        <v>25830</v>
      </c>
      <c r="D157" s="131" t="s">
        <v>2140</v>
      </c>
      <c r="E157" s="129"/>
      <c r="F157" s="129"/>
    </row>
    <row r="158" spans="1:6" x14ac:dyDescent="0.35">
      <c r="A158" s="129">
        <v>3</v>
      </c>
      <c r="B158" s="129" t="s">
        <v>26218</v>
      </c>
      <c r="C158" s="132" t="s">
        <v>25830</v>
      </c>
      <c r="D158" s="131" t="s">
        <v>2140</v>
      </c>
      <c r="E158" s="129"/>
      <c r="F158" s="129"/>
    </row>
    <row r="159" spans="1:6" x14ac:dyDescent="0.35">
      <c r="A159" s="129">
        <v>3</v>
      </c>
      <c r="B159" s="129" t="s">
        <v>26219</v>
      </c>
      <c r="C159" s="132" t="s">
        <v>25830</v>
      </c>
      <c r="D159" s="131" t="s">
        <v>2140</v>
      </c>
      <c r="E159" s="129"/>
      <c r="F159" s="129"/>
    </row>
    <row r="160" spans="1:6" x14ac:dyDescent="0.35">
      <c r="A160" s="129">
        <v>3</v>
      </c>
      <c r="B160" s="129" t="s">
        <v>26220</v>
      </c>
      <c r="C160" s="132" t="s">
        <v>25830</v>
      </c>
      <c r="D160" s="131" t="s">
        <v>2140</v>
      </c>
      <c r="E160" s="129"/>
      <c r="F160" s="129"/>
    </row>
    <row r="161" spans="1:6" x14ac:dyDescent="0.35">
      <c r="A161" s="129">
        <v>3</v>
      </c>
      <c r="B161" s="129" t="s">
        <v>26221</v>
      </c>
      <c r="C161" s="132" t="s">
        <v>26221</v>
      </c>
      <c r="D161" s="131" t="s">
        <v>26051</v>
      </c>
      <c r="E161" s="129"/>
      <c r="F161" s="129"/>
    </row>
    <row r="162" spans="1:6" x14ac:dyDescent="0.35">
      <c r="A162" s="129">
        <v>3</v>
      </c>
      <c r="B162" s="129" t="s">
        <v>26222</v>
      </c>
      <c r="C162" s="133" t="s">
        <v>26223</v>
      </c>
      <c r="D162" s="131" t="s">
        <v>26051</v>
      </c>
      <c r="E162" s="129"/>
      <c r="F162" s="129"/>
    </row>
    <row r="163" spans="1:6" x14ac:dyDescent="0.35">
      <c r="A163" s="129" t="s">
        <v>26058</v>
      </c>
      <c r="B163" s="129" t="s">
        <v>26224</v>
      </c>
      <c r="C163" s="133" t="s">
        <v>26225</v>
      </c>
      <c r="D163" s="131" t="s">
        <v>26051</v>
      </c>
      <c r="E163" s="129"/>
      <c r="F163" s="129"/>
    </row>
    <row r="164" spans="1:6" x14ac:dyDescent="0.35">
      <c r="A164" s="129" t="s">
        <v>26058</v>
      </c>
      <c r="B164" s="129" t="s">
        <v>26226</v>
      </c>
      <c r="C164" s="133" t="s">
        <v>6786</v>
      </c>
      <c r="D164" s="131" t="s">
        <v>26063</v>
      </c>
      <c r="E164" s="129"/>
      <c r="F164" s="129"/>
    </row>
    <row r="165" spans="1:6" x14ac:dyDescent="0.35">
      <c r="A165" s="129" t="s">
        <v>26058</v>
      </c>
      <c r="B165" s="129" t="s">
        <v>25410</v>
      </c>
      <c r="C165" s="132" t="s">
        <v>25410</v>
      </c>
      <c r="D165" s="131" t="s">
        <v>26051</v>
      </c>
      <c r="E165" s="129"/>
      <c r="F165" s="129"/>
    </row>
    <row r="166" spans="1:6" x14ac:dyDescent="0.35">
      <c r="A166" s="129">
        <v>3</v>
      </c>
      <c r="B166" s="129" t="s">
        <v>26227</v>
      </c>
      <c r="C166" s="132" t="s">
        <v>25410</v>
      </c>
      <c r="D166" s="131" t="s">
        <v>26051</v>
      </c>
      <c r="E166" s="129"/>
      <c r="F166" s="129"/>
    </row>
    <row r="167" spans="1:6" x14ac:dyDescent="0.35">
      <c r="A167" s="129">
        <v>3</v>
      </c>
      <c r="B167" s="129" t="s">
        <v>26228</v>
      </c>
      <c r="C167" s="132" t="s">
        <v>25410</v>
      </c>
      <c r="D167" s="131" t="s">
        <v>26051</v>
      </c>
      <c r="E167" s="129"/>
      <c r="F167" s="129"/>
    </row>
    <row r="168" spans="1:6" x14ac:dyDescent="0.35">
      <c r="A168" s="129">
        <v>3</v>
      </c>
      <c r="B168" s="129" t="s">
        <v>26229</v>
      </c>
      <c r="C168" s="132" t="s">
        <v>25410</v>
      </c>
      <c r="D168" s="131" t="s">
        <v>26051</v>
      </c>
      <c r="E168" s="129"/>
      <c r="F168" s="129"/>
    </row>
    <row r="169" spans="1:6" x14ac:dyDescent="0.35">
      <c r="A169" s="129">
        <v>3</v>
      </c>
      <c r="B169" s="129" t="s">
        <v>26230</v>
      </c>
      <c r="C169" s="132" t="s">
        <v>25410</v>
      </c>
      <c r="D169" s="131" t="s">
        <v>26051</v>
      </c>
      <c r="E169" s="129"/>
      <c r="F169" s="129"/>
    </row>
    <row r="170" spans="1:6" x14ac:dyDescent="0.35">
      <c r="A170" s="129">
        <v>3</v>
      </c>
      <c r="B170" s="129" t="s">
        <v>26231</v>
      </c>
      <c r="C170" s="133" t="s">
        <v>26179</v>
      </c>
      <c r="D170" s="131" t="s">
        <v>26051</v>
      </c>
      <c r="E170" s="129"/>
      <c r="F170" s="129"/>
    </row>
    <row r="171" spans="1:6" x14ac:dyDescent="0.35">
      <c r="A171" s="129">
        <v>3</v>
      </c>
      <c r="B171" s="129" t="s">
        <v>25189</v>
      </c>
      <c r="C171" s="132" t="s">
        <v>25189</v>
      </c>
      <c r="D171" s="131" t="s">
        <v>2140</v>
      </c>
      <c r="E171" s="129"/>
      <c r="F171" s="129"/>
    </row>
    <row r="172" spans="1:6" x14ac:dyDescent="0.35">
      <c r="A172" s="129">
        <v>3</v>
      </c>
      <c r="B172" s="129" t="s">
        <v>26232</v>
      </c>
      <c r="C172" s="133" t="s">
        <v>26179</v>
      </c>
      <c r="D172" s="131"/>
      <c r="E172" s="129"/>
      <c r="F172" s="129"/>
    </row>
    <row r="173" spans="1:6" x14ac:dyDescent="0.35">
      <c r="A173" s="129" t="s">
        <v>26058</v>
      </c>
      <c r="B173" s="129" t="s">
        <v>24455</v>
      </c>
      <c r="C173" s="132" t="s">
        <v>24455</v>
      </c>
      <c r="D173" s="131" t="s">
        <v>2140</v>
      </c>
      <c r="E173" s="129"/>
      <c r="F173" s="129"/>
    </row>
    <row r="174" spans="1:6" x14ac:dyDescent="0.35">
      <c r="A174" s="129">
        <v>3</v>
      </c>
      <c r="B174" s="129" t="s">
        <v>26233</v>
      </c>
      <c r="C174" s="132" t="s">
        <v>24455</v>
      </c>
      <c r="D174" s="131" t="s">
        <v>2140</v>
      </c>
      <c r="E174" s="129"/>
      <c r="F174" s="129"/>
    </row>
    <row r="175" spans="1:6" x14ac:dyDescent="0.35">
      <c r="A175" s="129">
        <v>3</v>
      </c>
      <c r="B175" s="129" t="s">
        <v>26234</v>
      </c>
      <c r="C175" s="132" t="s">
        <v>24455</v>
      </c>
      <c r="D175" s="131" t="s">
        <v>2140</v>
      </c>
      <c r="E175" s="129"/>
      <c r="F175" s="129"/>
    </row>
    <row r="176" spans="1:6" x14ac:dyDescent="0.35">
      <c r="A176" s="129">
        <v>3</v>
      </c>
      <c r="B176" s="129" t="s">
        <v>26235</v>
      </c>
      <c r="C176" s="132" t="s">
        <v>24455</v>
      </c>
      <c r="D176" s="131" t="s">
        <v>2140</v>
      </c>
      <c r="E176" s="129"/>
      <c r="F176" s="129"/>
    </row>
    <row r="177" spans="1:2" x14ac:dyDescent="0.35">
      <c r="A177" s="168"/>
      <c r="B177" s="168"/>
    </row>
    <row r="178" spans="1:2" x14ac:dyDescent="0.35">
      <c r="A178" s="168"/>
      <c r="B178" s="168"/>
    </row>
    <row r="179" spans="1:2" x14ac:dyDescent="0.35">
      <c r="A179" s="168"/>
      <c r="B179" s="168"/>
    </row>
    <row r="180" spans="1:2" x14ac:dyDescent="0.35">
      <c r="A180" s="168"/>
      <c r="B180" s="168"/>
    </row>
    <row r="181" spans="1:2" x14ac:dyDescent="0.35">
      <c r="A181" s="168"/>
      <c r="B181" s="168"/>
    </row>
    <row r="182" spans="1:2" x14ac:dyDescent="0.35">
      <c r="A182" s="168"/>
      <c r="B182" s="168"/>
    </row>
    <row r="183" spans="1:2" x14ac:dyDescent="0.35">
      <c r="A183" s="168"/>
      <c r="B183" s="168"/>
    </row>
    <row r="184" spans="1:2" x14ac:dyDescent="0.35">
      <c r="A184" s="168"/>
      <c r="B184" s="168"/>
    </row>
    <row r="185" spans="1:2" x14ac:dyDescent="0.35">
      <c r="A185" s="168"/>
      <c r="B185" s="168"/>
    </row>
    <row r="186" spans="1:2" x14ac:dyDescent="0.35">
      <c r="A186" s="168"/>
      <c r="B186" s="168"/>
    </row>
    <row r="187" spans="1:2" x14ac:dyDescent="0.35">
      <c r="A187" s="168"/>
      <c r="B187" s="168"/>
    </row>
    <row r="188" spans="1:2" x14ac:dyDescent="0.35">
      <c r="A188" s="168"/>
      <c r="B188" s="168"/>
    </row>
    <row r="189" spans="1:2" x14ac:dyDescent="0.35">
      <c r="A189" s="168"/>
      <c r="B189" s="168"/>
    </row>
    <row r="190" spans="1:2" x14ac:dyDescent="0.35">
      <c r="A190" s="168"/>
      <c r="B190" s="168"/>
    </row>
    <row r="191" spans="1:2" x14ac:dyDescent="0.35">
      <c r="A191" s="168"/>
      <c r="B191" s="168"/>
    </row>
    <row r="192" spans="1:2" x14ac:dyDescent="0.35">
      <c r="A192" s="168"/>
      <c r="B192" s="168"/>
    </row>
    <row r="193" spans="1:2" x14ac:dyDescent="0.35">
      <c r="A193" s="168"/>
      <c r="B193" s="168"/>
    </row>
    <row r="194" spans="1:2" x14ac:dyDescent="0.35">
      <c r="A194" s="168"/>
      <c r="B194" s="168"/>
    </row>
    <row r="195" spans="1:2" x14ac:dyDescent="0.35">
      <c r="A195" s="168"/>
      <c r="B195" s="168"/>
    </row>
    <row r="196" spans="1:2" x14ac:dyDescent="0.35">
      <c r="A196" s="168"/>
      <c r="B196" s="168"/>
    </row>
    <row r="197" spans="1:2" x14ac:dyDescent="0.35">
      <c r="A197" s="168"/>
      <c r="B197" s="168"/>
    </row>
    <row r="198" spans="1:2" x14ac:dyDescent="0.35">
      <c r="A198" s="168"/>
      <c r="B198" s="168"/>
    </row>
    <row r="199" spans="1:2" x14ac:dyDescent="0.35">
      <c r="A199" s="168"/>
      <c r="B199" s="168"/>
    </row>
    <row r="200" spans="1:2" x14ac:dyDescent="0.35">
      <c r="A200" s="168"/>
      <c r="B200" s="168"/>
    </row>
    <row r="201" spans="1:2" x14ac:dyDescent="0.35">
      <c r="A201" s="168"/>
      <c r="B201" s="168"/>
    </row>
    <row r="202" spans="1:2" x14ac:dyDescent="0.35">
      <c r="A202" s="168"/>
      <c r="B202" s="168"/>
    </row>
    <row r="203" spans="1:2" x14ac:dyDescent="0.35">
      <c r="A203" s="168"/>
      <c r="B203" s="168"/>
    </row>
    <row r="204" spans="1:2" x14ac:dyDescent="0.35">
      <c r="A204" s="168"/>
      <c r="B204" s="168"/>
    </row>
    <row r="205" spans="1:2" x14ac:dyDescent="0.35">
      <c r="A205" s="168"/>
      <c r="B205" s="168"/>
    </row>
    <row r="206" spans="1:2" x14ac:dyDescent="0.35">
      <c r="A206" s="168"/>
      <c r="B206" s="168"/>
    </row>
    <row r="207" spans="1:2" x14ac:dyDescent="0.35">
      <c r="A207" s="168"/>
      <c r="B207" s="168"/>
    </row>
    <row r="208" spans="1:2" x14ac:dyDescent="0.35">
      <c r="A208" s="168"/>
      <c r="B208" s="168"/>
    </row>
    <row r="209" spans="1:2" x14ac:dyDescent="0.35">
      <c r="A209" s="168"/>
      <c r="B209" s="168"/>
    </row>
    <row r="210" spans="1:2" x14ac:dyDescent="0.35">
      <c r="A210" s="168"/>
      <c r="B210" s="168"/>
    </row>
    <row r="211" spans="1:2" x14ac:dyDescent="0.35">
      <c r="A211" s="168"/>
      <c r="B211" s="168"/>
    </row>
    <row r="212" spans="1:2" x14ac:dyDescent="0.35">
      <c r="A212" s="168"/>
      <c r="B212" s="168"/>
    </row>
    <row r="213" spans="1:2" x14ac:dyDescent="0.35">
      <c r="A213" s="168"/>
      <c r="B213" s="168"/>
    </row>
    <row r="214" spans="1:2" x14ac:dyDescent="0.35">
      <c r="A214" s="168"/>
      <c r="B214" s="168"/>
    </row>
    <row r="215" spans="1:2" x14ac:dyDescent="0.35">
      <c r="A215" s="168"/>
      <c r="B215" s="168"/>
    </row>
    <row r="216" spans="1:2" x14ac:dyDescent="0.35">
      <c r="A216" s="168"/>
      <c r="B216" s="168"/>
    </row>
    <row r="217" spans="1:2" x14ac:dyDescent="0.35">
      <c r="A217" s="168"/>
      <c r="B217" s="168"/>
    </row>
    <row r="218" spans="1:2" x14ac:dyDescent="0.35">
      <c r="A218" s="168"/>
      <c r="B218" s="168"/>
    </row>
    <row r="219" spans="1:2" x14ac:dyDescent="0.35">
      <c r="A219" s="168"/>
      <c r="B219" s="168"/>
    </row>
    <row r="220" spans="1:2" x14ac:dyDescent="0.35">
      <c r="A220" s="168"/>
      <c r="B220" s="168"/>
    </row>
    <row r="221" spans="1:2" x14ac:dyDescent="0.35">
      <c r="A221" s="168"/>
      <c r="B221" s="168"/>
    </row>
    <row r="222" spans="1:2" x14ac:dyDescent="0.35">
      <c r="A222" s="168"/>
      <c r="B222" s="168"/>
    </row>
    <row r="223" spans="1:2" x14ac:dyDescent="0.35">
      <c r="A223" s="168"/>
      <c r="B223" s="168"/>
    </row>
    <row r="224" spans="1:2" x14ac:dyDescent="0.35">
      <c r="A224" s="168"/>
      <c r="B224" s="168"/>
    </row>
    <row r="225" spans="1:2" x14ac:dyDescent="0.35">
      <c r="A225" s="168"/>
      <c r="B225" s="168"/>
    </row>
    <row r="226" spans="1:2" x14ac:dyDescent="0.35">
      <c r="A226" s="168"/>
      <c r="B226" s="168"/>
    </row>
    <row r="227" spans="1:2" x14ac:dyDescent="0.35">
      <c r="A227" s="168"/>
      <c r="B227" s="168"/>
    </row>
    <row r="228" spans="1:2" x14ac:dyDescent="0.35">
      <c r="A228" s="168"/>
      <c r="B228" s="168"/>
    </row>
    <row r="229" spans="1:2" x14ac:dyDescent="0.35">
      <c r="A229" s="168"/>
      <c r="B229" s="168"/>
    </row>
    <row r="230" spans="1:2" x14ac:dyDescent="0.35">
      <c r="A230" s="168"/>
      <c r="B230" s="168"/>
    </row>
    <row r="231" spans="1:2" x14ac:dyDescent="0.35">
      <c r="A231" s="168"/>
      <c r="B231" s="168"/>
    </row>
    <row r="232" spans="1:2" x14ac:dyDescent="0.35">
      <c r="A232" s="168"/>
      <c r="B232" s="168"/>
    </row>
    <row r="233" spans="1:2" x14ac:dyDescent="0.35">
      <c r="A233" s="168"/>
      <c r="B233" s="168"/>
    </row>
    <row r="234" spans="1:2" x14ac:dyDescent="0.35">
      <c r="A234" s="168"/>
      <c r="B234" s="168"/>
    </row>
    <row r="235" spans="1:2" x14ac:dyDescent="0.35">
      <c r="A235" s="168"/>
      <c r="B235" s="168"/>
    </row>
    <row r="236" spans="1:2" x14ac:dyDescent="0.35">
      <c r="A236" s="168"/>
      <c r="B236" s="168"/>
    </row>
    <row r="237" spans="1:2" x14ac:dyDescent="0.35">
      <c r="A237" s="168"/>
      <c r="B237" s="168"/>
    </row>
    <row r="238" spans="1:2" x14ac:dyDescent="0.35">
      <c r="A238" s="168"/>
      <c r="B238" s="168"/>
    </row>
    <row r="239" spans="1:2" x14ac:dyDescent="0.35">
      <c r="A239" s="168"/>
      <c r="B239" s="168"/>
    </row>
    <row r="240" spans="1:2" x14ac:dyDescent="0.35">
      <c r="A240" s="168"/>
      <c r="B240" s="168"/>
    </row>
    <row r="241" spans="1:2" x14ac:dyDescent="0.35">
      <c r="A241" s="168"/>
      <c r="B241" s="168"/>
    </row>
    <row r="242" spans="1:2" x14ac:dyDescent="0.35">
      <c r="A242" s="168"/>
      <c r="B242" s="168"/>
    </row>
    <row r="243" spans="1:2" x14ac:dyDescent="0.35">
      <c r="A243" s="168"/>
      <c r="B243" s="168"/>
    </row>
    <row r="244" spans="1:2" x14ac:dyDescent="0.35">
      <c r="A244" s="168"/>
      <c r="B244" s="168"/>
    </row>
    <row r="245" spans="1:2" x14ac:dyDescent="0.35">
      <c r="A245" s="168"/>
      <c r="B245" s="168"/>
    </row>
    <row r="246" spans="1:2" x14ac:dyDescent="0.35">
      <c r="A246" s="168"/>
      <c r="B246" s="168"/>
    </row>
    <row r="247" spans="1:2" x14ac:dyDescent="0.35">
      <c r="A247" s="168"/>
      <c r="B247" s="168"/>
    </row>
    <row r="248" spans="1:2" x14ac:dyDescent="0.35">
      <c r="A248" s="168"/>
      <c r="B248" s="168"/>
    </row>
    <row r="249" spans="1:2" x14ac:dyDescent="0.35">
      <c r="A249" s="168"/>
      <c r="B249" s="168"/>
    </row>
    <row r="250" spans="1:2" x14ac:dyDescent="0.35">
      <c r="A250" s="168"/>
      <c r="B250" s="168"/>
    </row>
    <row r="251" spans="1:2" x14ac:dyDescent="0.35">
      <c r="A251" s="168"/>
      <c r="B251" s="168"/>
    </row>
    <row r="252" spans="1:2" x14ac:dyDescent="0.35">
      <c r="A252" s="168"/>
      <c r="B252" s="168"/>
    </row>
    <row r="253" spans="1:2" x14ac:dyDescent="0.35">
      <c r="A253" s="168"/>
      <c r="B253" s="168"/>
    </row>
    <row r="254" spans="1:2" x14ac:dyDescent="0.35">
      <c r="A254" s="168"/>
      <c r="B254" s="168"/>
    </row>
    <row r="255" spans="1:2" x14ac:dyDescent="0.35">
      <c r="A255" s="168"/>
      <c r="B255" s="168"/>
    </row>
    <row r="256" spans="1:2" x14ac:dyDescent="0.35">
      <c r="A256" s="168"/>
      <c r="B256" s="168"/>
    </row>
    <row r="257" spans="1:2" x14ac:dyDescent="0.35">
      <c r="A257" s="168"/>
      <c r="B257" s="168"/>
    </row>
    <row r="258" spans="1:2" x14ac:dyDescent="0.35">
      <c r="A258" s="168"/>
      <c r="B258" s="168"/>
    </row>
    <row r="259" spans="1:2" x14ac:dyDescent="0.35">
      <c r="A259" s="168"/>
      <c r="B259" s="168"/>
    </row>
    <row r="260" spans="1:2" x14ac:dyDescent="0.35">
      <c r="A260" s="168"/>
      <c r="B260" s="168"/>
    </row>
    <row r="261" spans="1:2" x14ac:dyDescent="0.35">
      <c r="A261" s="168"/>
      <c r="B261" s="168"/>
    </row>
    <row r="262" spans="1:2" x14ac:dyDescent="0.35">
      <c r="A262" s="168"/>
      <c r="B262" s="168"/>
    </row>
    <row r="263" spans="1:2" x14ac:dyDescent="0.35">
      <c r="A263" s="168"/>
      <c r="B263" s="168"/>
    </row>
    <row r="264" spans="1:2" x14ac:dyDescent="0.35">
      <c r="A264" s="168"/>
      <c r="B264" s="168"/>
    </row>
    <row r="265" spans="1:2" x14ac:dyDescent="0.35">
      <c r="A265" s="168"/>
      <c r="B265" s="168"/>
    </row>
    <row r="266" spans="1:2" x14ac:dyDescent="0.35">
      <c r="A266" s="168"/>
      <c r="B266" s="168"/>
    </row>
    <row r="267" spans="1:2" x14ac:dyDescent="0.35">
      <c r="A267" s="168"/>
      <c r="B267" s="168"/>
    </row>
    <row r="268" spans="1:2" x14ac:dyDescent="0.35">
      <c r="A268" s="168"/>
      <c r="B268" s="168"/>
    </row>
    <row r="269" spans="1:2" x14ac:dyDescent="0.35">
      <c r="A269" s="168"/>
      <c r="B269" s="168"/>
    </row>
    <row r="270" spans="1:2" x14ac:dyDescent="0.35">
      <c r="A270" s="168"/>
      <c r="B270" s="168"/>
    </row>
    <row r="271" spans="1:2" x14ac:dyDescent="0.35">
      <c r="A271" s="168"/>
      <c r="B271" s="168"/>
    </row>
    <row r="272" spans="1:2" x14ac:dyDescent="0.35">
      <c r="A272" s="168"/>
      <c r="B272" s="168"/>
    </row>
    <row r="273" spans="1:2" x14ac:dyDescent="0.35">
      <c r="A273" s="168"/>
      <c r="B273" s="168"/>
    </row>
    <row r="274" spans="1:2" x14ac:dyDescent="0.35">
      <c r="A274" s="168"/>
      <c r="B274" s="168"/>
    </row>
    <row r="275" spans="1:2" x14ac:dyDescent="0.35">
      <c r="A275" s="168"/>
      <c r="B275" s="168"/>
    </row>
    <row r="276" spans="1:2" x14ac:dyDescent="0.35">
      <c r="A276" s="168"/>
      <c r="B276" s="168"/>
    </row>
    <row r="277" spans="1:2" x14ac:dyDescent="0.35">
      <c r="A277" s="168"/>
      <c r="B277" s="168"/>
    </row>
    <row r="278" spans="1:2" x14ac:dyDescent="0.35">
      <c r="A278" s="168"/>
      <c r="B278" s="168"/>
    </row>
    <row r="279" spans="1:2" x14ac:dyDescent="0.35">
      <c r="A279" s="168"/>
      <c r="B279" s="168"/>
    </row>
    <row r="280" spans="1:2" x14ac:dyDescent="0.35">
      <c r="A280" s="168"/>
      <c r="B280" s="168"/>
    </row>
    <row r="281" spans="1:2" x14ac:dyDescent="0.35">
      <c r="A281" s="168"/>
      <c r="B281" s="168"/>
    </row>
    <row r="282" spans="1:2" x14ac:dyDescent="0.35">
      <c r="A282" s="168"/>
      <c r="B282" s="168"/>
    </row>
    <row r="283" spans="1:2" x14ac:dyDescent="0.35">
      <c r="A283" s="168"/>
      <c r="B283" s="168"/>
    </row>
    <row r="284" spans="1:2" x14ac:dyDescent="0.35">
      <c r="A284" s="168"/>
      <c r="B284" s="168"/>
    </row>
    <row r="285" spans="1:2" x14ac:dyDescent="0.35">
      <c r="A285" s="168"/>
      <c r="B285" s="168"/>
    </row>
    <row r="286" spans="1:2" x14ac:dyDescent="0.35">
      <c r="A286" s="168"/>
      <c r="B286" s="168"/>
    </row>
    <row r="287" spans="1:2" x14ac:dyDescent="0.35">
      <c r="A287" s="168"/>
      <c r="B287" s="168"/>
    </row>
    <row r="288" spans="1:2" x14ac:dyDescent="0.35">
      <c r="A288" s="168"/>
      <c r="B288" s="168"/>
    </row>
    <row r="289" spans="1:2" x14ac:dyDescent="0.35">
      <c r="A289" s="168"/>
      <c r="B289" s="168"/>
    </row>
    <row r="290" spans="1:2" x14ac:dyDescent="0.35">
      <c r="A290" s="168"/>
      <c r="B290" s="168"/>
    </row>
    <row r="291" spans="1:2" x14ac:dyDescent="0.35">
      <c r="A291" s="168"/>
      <c r="B291" s="168"/>
    </row>
    <row r="292" spans="1:2" x14ac:dyDescent="0.35">
      <c r="A292" s="168"/>
      <c r="B292" s="168"/>
    </row>
    <row r="293" spans="1:2" x14ac:dyDescent="0.35">
      <c r="A293" s="168"/>
      <c r="B293" s="168"/>
    </row>
    <row r="294" spans="1:2" x14ac:dyDescent="0.35">
      <c r="A294" s="168"/>
      <c r="B294" s="168"/>
    </row>
    <row r="295" spans="1:2" x14ac:dyDescent="0.35">
      <c r="A295" s="168"/>
      <c r="B295" s="168"/>
    </row>
    <row r="296" spans="1:2" x14ac:dyDescent="0.35">
      <c r="A296" s="168"/>
      <c r="B296" s="168"/>
    </row>
    <row r="297" spans="1:2" x14ac:dyDescent="0.35">
      <c r="A297" s="168"/>
      <c r="B297" s="168"/>
    </row>
    <row r="298" spans="1:2" x14ac:dyDescent="0.35">
      <c r="A298" s="168"/>
      <c r="B298" s="168"/>
    </row>
    <row r="299" spans="1:2" x14ac:dyDescent="0.35">
      <c r="A299" s="168"/>
      <c r="B299" s="168"/>
    </row>
    <row r="300" spans="1:2" x14ac:dyDescent="0.35">
      <c r="A300" s="168"/>
      <c r="B300" s="168"/>
    </row>
    <row r="301" spans="1:2" x14ac:dyDescent="0.35">
      <c r="A301" s="168"/>
      <c r="B301" s="168"/>
    </row>
    <row r="302" spans="1:2" x14ac:dyDescent="0.35">
      <c r="A302" s="168"/>
      <c r="B302" s="168"/>
    </row>
    <row r="303" spans="1:2" x14ac:dyDescent="0.35">
      <c r="A303" s="168"/>
      <c r="B303" s="168"/>
    </row>
    <row r="304" spans="1:2" x14ac:dyDescent="0.35">
      <c r="A304" s="168"/>
      <c r="B304" s="168"/>
    </row>
    <row r="305" spans="1:2" x14ac:dyDescent="0.35">
      <c r="A305" s="168"/>
      <c r="B305" s="168"/>
    </row>
    <row r="306" spans="1:2" x14ac:dyDescent="0.35">
      <c r="A306" s="168"/>
      <c r="B306" s="168"/>
    </row>
    <row r="307" spans="1:2" x14ac:dyDescent="0.35">
      <c r="A307" s="168"/>
      <c r="B307" s="168"/>
    </row>
    <row r="308" spans="1:2" x14ac:dyDescent="0.35">
      <c r="A308" s="168"/>
      <c r="B308" s="168"/>
    </row>
    <row r="309" spans="1:2" x14ac:dyDescent="0.35">
      <c r="A309" s="168"/>
      <c r="B309" s="168"/>
    </row>
    <row r="310" spans="1:2" x14ac:dyDescent="0.35">
      <c r="A310" s="168"/>
      <c r="B310" s="168"/>
    </row>
    <row r="311" spans="1:2" x14ac:dyDescent="0.35">
      <c r="A311" s="168"/>
      <c r="B311" s="168"/>
    </row>
    <row r="312" spans="1:2" x14ac:dyDescent="0.35">
      <c r="A312" s="168"/>
      <c r="B312" s="168"/>
    </row>
    <row r="313" spans="1:2" x14ac:dyDescent="0.35">
      <c r="A313" s="168"/>
      <c r="B313" s="168"/>
    </row>
    <row r="314" spans="1:2" x14ac:dyDescent="0.35">
      <c r="A314" s="168"/>
      <c r="B314" s="168"/>
    </row>
    <row r="315" spans="1:2" x14ac:dyDescent="0.35">
      <c r="A315" s="168"/>
      <c r="B315" s="168"/>
    </row>
    <row r="316" spans="1:2" x14ac:dyDescent="0.35">
      <c r="A316" s="168"/>
      <c r="B316" s="168"/>
    </row>
    <row r="317" spans="1:2" x14ac:dyDescent="0.35">
      <c r="A317" s="168"/>
      <c r="B317" s="168"/>
    </row>
    <row r="318" spans="1:2" x14ac:dyDescent="0.35">
      <c r="A318" s="168"/>
      <c r="B318" s="168"/>
    </row>
    <row r="319" spans="1:2" x14ac:dyDescent="0.35">
      <c r="A319" s="168"/>
      <c r="B319" s="168"/>
    </row>
    <row r="320" spans="1:2" x14ac:dyDescent="0.35">
      <c r="A320" s="168"/>
      <c r="B320" s="168"/>
    </row>
    <row r="321" spans="1:2" x14ac:dyDescent="0.35">
      <c r="A321" s="168"/>
      <c r="B321" s="168"/>
    </row>
    <row r="322" spans="1:2" x14ac:dyDescent="0.35">
      <c r="A322" s="168"/>
      <c r="B322" s="168"/>
    </row>
    <row r="323" spans="1:2" x14ac:dyDescent="0.35">
      <c r="A323" s="168"/>
      <c r="B323" s="168"/>
    </row>
    <row r="324" spans="1:2" x14ac:dyDescent="0.35">
      <c r="A324" s="168"/>
      <c r="B324" s="168"/>
    </row>
    <row r="325" spans="1:2" x14ac:dyDescent="0.35">
      <c r="A325" s="168"/>
      <c r="B325" s="168"/>
    </row>
    <row r="326" spans="1:2" x14ac:dyDescent="0.35">
      <c r="A326" s="168"/>
      <c r="B326" s="168"/>
    </row>
    <row r="327" spans="1:2" x14ac:dyDescent="0.35">
      <c r="A327" s="168"/>
      <c r="B327" s="168"/>
    </row>
    <row r="328" spans="1:2" x14ac:dyDescent="0.35">
      <c r="A328" s="168"/>
      <c r="B328" s="168"/>
    </row>
    <row r="329" spans="1:2" x14ac:dyDescent="0.35">
      <c r="A329" s="168"/>
      <c r="B329" s="168"/>
    </row>
    <row r="330" spans="1:2" x14ac:dyDescent="0.35">
      <c r="A330" s="168"/>
      <c r="B330" s="168"/>
    </row>
    <row r="331" spans="1:2" x14ac:dyDescent="0.35">
      <c r="A331" s="168"/>
      <c r="B331" s="168"/>
    </row>
    <row r="332" spans="1:2" x14ac:dyDescent="0.35">
      <c r="A332" s="168"/>
      <c r="B332" s="168"/>
    </row>
    <row r="333" spans="1:2" x14ac:dyDescent="0.35">
      <c r="A333" s="168"/>
      <c r="B333" s="168"/>
    </row>
    <row r="334" spans="1:2" x14ac:dyDescent="0.35">
      <c r="A334" s="168"/>
      <c r="B334" s="168"/>
    </row>
    <row r="335" spans="1:2" x14ac:dyDescent="0.35">
      <c r="A335" s="168"/>
      <c r="B335" s="168"/>
    </row>
    <row r="336" spans="1:2" x14ac:dyDescent="0.35">
      <c r="A336" s="168"/>
      <c r="B336" s="168"/>
    </row>
    <row r="337" spans="1:2" x14ac:dyDescent="0.35">
      <c r="A337" s="168"/>
      <c r="B337" s="168"/>
    </row>
    <row r="338" spans="1:2" x14ac:dyDescent="0.35">
      <c r="A338" s="168"/>
      <c r="B338" s="168"/>
    </row>
    <row r="339" spans="1:2" x14ac:dyDescent="0.35">
      <c r="A339" s="168"/>
      <c r="B339" s="168"/>
    </row>
    <row r="340" spans="1:2" x14ac:dyDescent="0.35">
      <c r="A340" s="168"/>
      <c r="B340" s="168"/>
    </row>
    <row r="341" spans="1:2" x14ac:dyDescent="0.35">
      <c r="A341" s="168"/>
      <c r="B341" s="168"/>
    </row>
    <row r="342" spans="1:2" x14ac:dyDescent="0.35">
      <c r="A342" s="168"/>
      <c r="B342" s="168"/>
    </row>
    <row r="343" spans="1:2" x14ac:dyDescent="0.35">
      <c r="A343" s="168"/>
      <c r="B343" s="168"/>
    </row>
    <row r="344" spans="1:2" x14ac:dyDescent="0.35">
      <c r="A344" s="168"/>
      <c r="B344" s="168"/>
    </row>
    <row r="345" spans="1:2" x14ac:dyDescent="0.35">
      <c r="A345" s="168"/>
      <c r="B345" s="168"/>
    </row>
    <row r="346" spans="1:2" x14ac:dyDescent="0.35">
      <c r="A346" s="168"/>
      <c r="B346" s="168"/>
    </row>
    <row r="347" spans="1:2" x14ac:dyDescent="0.35">
      <c r="A347" s="168"/>
      <c r="B347" s="168"/>
    </row>
    <row r="348" spans="1:2" x14ac:dyDescent="0.35">
      <c r="A348" s="168"/>
      <c r="B348" s="168"/>
    </row>
    <row r="349" spans="1:2" x14ac:dyDescent="0.35">
      <c r="A349" s="168"/>
      <c r="B349" s="168"/>
    </row>
    <row r="350" spans="1:2" x14ac:dyDescent="0.35">
      <c r="A350" s="168"/>
      <c r="B350" s="168"/>
    </row>
    <row r="351" spans="1:2" x14ac:dyDescent="0.35">
      <c r="A351" s="168"/>
      <c r="B351" s="168"/>
    </row>
    <row r="352" spans="1:2" x14ac:dyDescent="0.35">
      <c r="A352" s="168"/>
      <c r="B352" s="168"/>
    </row>
    <row r="353" spans="1:2" x14ac:dyDescent="0.35">
      <c r="A353" s="168"/>
      <c r="B353" s="168"/>
    </row>
    <row r="354" spans="1:2" x14ac:dyDescent="0.35">
      <c r="A354" s="168"/>
      <c r="B354" s="168"/>
    </row>
    <row r="355" spans="1:2" x14ac:dyDescent="0.35">
      <c r="A355" s="168"/>
      <c r="B355" s="168"/>
    </row>
    <row r="356" spans="1:2" x14ac:dyDescent="0.35">
      <c r="A356" s="168"/>
      <c r="B356" s="168"/>
    </row>
    <row r="357" spans="1:2" x14ac:dyDescent="0.35">
      <c r="A357" s="168"/>
      <c r="B357" s="168"/>
    </row>
    <row r="358" spans="1:2" x14ac:dyDescent="0.35">
      <c r="A358" s="168"/>
      <c r="B358" s="168"/>
    </row>
    <row r="359" spans="1:2" x14ac:dyDescent="0.35">
      <c r="A359" s="168"/>
      <c r="B359" s="168"/>
    </row>
    <row r="360" spans="1:2" x14ac:dyDescent="0.35">
      <c r="A360" s="168"/>
      <c r="B360" s="168"/>
    </row>
    <row r="361" spans="1:2" x14ac:dyDescent="0.35">
      <c r="A361" s="168"/>
      <c r="B361" s="168"/>
    </row>
    <row r="362" spans="1:2" x14ac:dyDescent="0.35">
      <c r="A362" s="168"/>
      <c r="B362" s="168"/>
    </row>
    <row r="363" spans="1:2" x14ac:dyDescent="0.35">
      <c r="A363" s="168"/>
      <c r="B363" s="168"/>
    </row>
    <row r="364" spans="1:2" x14ac:dyDescent="0.35">
      <c r="A364" s="168"/>
      <c r="B364" s="168"/>
    </row>
    <row r="365" spans="1:2" x14ac:dyDescent="0.35">
      <c r="A365" s="168"/>
      <c r="B365" s="168"/>
    </row>
    <row r="366" spans="1:2" x14ac:dyDescent="0.35">
      <c r="A366" s="168"/>
      <c r="B366" s="168"/>
    </row>
    <row r="367" spans="1:2" x14ac:dyDescent="0.35">
      <c r="A367" s="168"/>
      <c r="B367" s="168"/>
    </row>
    <row r="368" spans="1:2" x14ac:dyDescent="0.35">
      <c r="A368" s="168"/>
      <c r="B368" s="168"/>
    </row>
    <row r="369" spans="1:2" x14ac:dyDescent="0.35">
      <c r="A369" s="168"/>
      <c r="B369" s="168"/>
    </row>
    <row r="370" spans="1:2" x14ac:dyDescent="0.35">
      <c r="A370" s="168"/>
      <c r="B370" s="168"/>
    </row>
    <row r="371" spans="1:2" x14ac:dyDescent="0.35">
      <c r="A371" s="168"/>
      <c r="B371" s="168"/>
    </row>
    <row r="372" spans="1:2" x14ac:dyDescent="0.35">
      <c r="A372" s="168"/>
      <c r="B372" s="168"/>
    </row>
    <row r="373" spans="1:2" x14ac:dyDescent="0.35">
      <c r="A373" s="168"/>
      <c r="B373" s="168"/>
    </row>
    <row r="374" spans="1:2" x14ac:dyDescent="0.35">
      <c r="A374" s="168"/>
      <c r="B374" s="168"/>
    </row>
    <row r="375" spans="1:2" x14ac:dyDescent="0.35">
      <c r="A375" s="168"/>
      <c r="B375" s="168"/>
    </row>
    <row r="376" spans="1:2" x14ac:dyDescent="0.35">
      <c r="A376" s="168"/>
      <c r="B376" s="168"/>
    </row>
    <row r="377" spans="1:2" x14ac:dyDescent="0.35">
      <c r="A377" s="168"/>
      <c r="B377" s="168"/>
    </row>
    <row r="378" spans="1:2" x14ac:dyDescent="0.35">
      <c r="A378" s="168"/>
      <c r="B378" s="168"/>
    </row>
    <row r="379" spans="1:2" x14ac:dyDescent="0.35">
      <c r="A379" s="168"/>
      <c r="B379" s="168"/>
    </row>
    <row r="380" spans="1:2" x14ac:dyDescent="0.35">
      <c r="A380" s="168"/>
      <c r="B380" s="168"/>
    </row>
    <row r="381" spans="1:2" x14ac:dyDescent="0.35">
      <c r="A381" s="168"/>
      <c r="B381" s="168"/>
    </row>
    <row r="382" spans="1:2" x14ac:dyDescent="0.35">
      <c r="A382" s="168"/>
      <c r="B382" s="168"/>
    </row>
    <row r="383" spans="1:2" x14ac:dyDescent="0.35">
      <c r="A383" s="168"/>
      <c r="B383" s="168"/>
    </row>
    <row r="384" spans="1:2" x14ac:dyDescent="0.35">
      <c r="A384" s="168"/>
      <c r="B384" s="168"/>
    </row>
    <row r="385" spans="1:2" x14ac:dyDescent="0.35">
      <c r="A385" s="168"/>
      <c r="B385" s="168"/>
    </row>
    <row r="386" spans="1:2" x14ac:dyDescent="0.35">
      <c r="A386" s="168"/>
      <c r="B386" s="168"/>
    </row>
    <row r="387" spans="1:2" x14ac:dyDescent="0.35">
      <c r="A387" s="168"/>
      <c r="B387" s="168"/>
    </row>
    <row r="388" spans="1:2" x14ac:dyDescent="0.35">
      <c r="A388" s="168"/>
      <c r="B388" s="168"/>
    </row>
    <row r="389" spans="1:2" x14ac:dyDescent="0.35">
      <c r="A389" s="168"/>
      <c r="B389" s="168"/>
    </row>
    <row r="390" spans="1:2" x14ac:dyDescent="0.35">
      <c r="A390" s="168"/>
      <c r="B390" s="168"/>
    </row>
    <row r="391" spans="1:2" x14ac:dyDescent="0.35">
      <c r="A391" s="168"/>
      <c r="B391" s="168"/>
    </row>
    <row r="392" spans="1:2" x14ac:dyDescent="0.35">
      <c r="A392" s="168"/>
      <c r="B392" s="168"/>
    </row>
    <row r="393" spans="1:2" x14ac:dyDescent="0.35">
      <c r="A393" s="168"/>
      <c r="B393" s="168"/>
    </row>
    <row r="394" spans="1:2" x14ac:dyDescent="0.35">
      <c r="A394" s="168"/>
      <c r="B394" s="168"/>
    </row>
    <row r="395" spans="1:2" x14ac:dyDescent="0.35">
      <c r="A395" s="168"/>
      <c r="B395" s="168"/>
    </row>
    <row r="396" spans="1:2" x14ac:dyDescent="0.35">
      <c r="A396" s="168"/>
      <c r="B396" s="168"/>
    </row>
    <row r="397" spans="1:2" x14ac:dyDescent="0.35">
      <c r="A397" s="168"/>
      <c r="B397" s="168"/>
    </row>
    <row r="398" spans="1:2" x14ac:dyDescent="0.35">
      <c r="A398" s="168"/>
      <c r="B398" s="168"/>
    </row>
    <row r="399" spans="1:2" x14ac:dyDescent="0.35">
      <c r="A399" s="168"/>
      <c r="B399" s="168"/>
    </row>
    <row r="400" spans="1:2" x14ac:dyDescent="0.35">
      <c r="A400" s="168"/>
      <c r="B400" s="168"/>
    </row>
    <row r="401" spans="1:2" x14ac:dyDescent="0.35">
      <c r="A401" s="168"/>
      <c r="B401" s="168"/>
    </row>
    <row r="402" spans="1:2" x14ac:dyDescent="0.35">
      <c r="A402" s="168"/>
      <c r="B402" s="168"/>
    </row>
    <row r="403" spans="1:2" x14ac:dyDescent="0.35">
      <c r="A403" s="168"/>
      <c r="B403" s="168"/>
    </row>
    <row r="404" spans="1:2" x14ac:dyDescent="0.35">
      <c r="A404" s="168"/>
      <c r="B404" s="168"/>
    </row>
    <row r="405" spans="1:2" x14ac:dyDescent="0.35">
      <c r="A405" s="168"/>
      <c r="B405" s="168"/>
    </row>
    <row r="406" spans="1:2" x14ac:dyDescent="0.35">
      <c r="A406" s="168"/>
      <c r="B406" s="168"/>
    </row>
    <row r="407" spans="1:2" x14ac:dyDescent="0.35">
      <c r="A407" s="168"/>
      <c r="B407" s="168"/>
    </row>
    <row r="408" spans="1:2" x14ac:dyDescent="0.35">
      <c r="A408" s="168"/>
      <c r="B408" s="168"/>
    </row>
    <row r="409" spans="1:2" x14ac:dyDescent="0.35">
      <c r="A409" s="168"/>
      <c r="B409" s="168"/>
    </row>
    <row r="410" spans="1:2" x14ac:dyDescent="0.35">
      <c r="A410" s="168"/>
      <c r="B410" s="168"/>
    </row>
    <row r="411" spans="1:2" x14ac:dyDescent="0.35">
      <c r="A411" s="168"/>
      <c r="B411" s="168"/>
    </row>
    <row r="412" spans="1:2" x14ac:dyDescent="0.35">
      <c r="A412" s="168"/>
      <c r="B412" s="168"/>
    </row>
    <row r="413" spans="1:2" x14ac:dyDescent="0.35">
      <c r="A413" s="168"/>
      <c r="B413" s="168"/>
    </row>
    <row r="414" spans="1:2" x14ac:dyDescent="0.35">
      <c r="A414" s="168"/>
      <c r="B414" s="168"/>
    </row>
    <row r="415" spans="1:2" x14ac:dyDescent="0.35">
      <c r="A415" s="168"/>
      <c r="B415" s="168"/>
    </row>
    <row r="416" spans="1:2" x14ac:dyDescent="0.35">
      <c r="A416" s="168"/>
      <c r="B416" s="168"/>
    </row>
    <row r="417" spans="1:2" x14ac:dyDescent="0.35">
      <c r="A417" s="168"/>
      <c r="B417" s="168"/>
    </row>
    <row r="418" spans="1:2" x14ac:dyDescent="0.35">
      <c r="A418" s="168"/>
      <c r="B418" s="168"/>
    </row>
    <row r="419" spans="1:2" x14ac:dyDescent="0.35">
      <c r="A419" s="168"/>
      <c r="B419" s="168"/>
    </row>
    <row r="420" spans="1:2" x14ac:dyDescent="0.35">
      <c r="A420" s="168"/>
      <c r="B420" s="168"/>
    </row>
    <row r="421" spans="1:2" x14ac:dyDescent="0.35">
      <c r="A421" s="168"/>
      <c r="B421" s="168"/>
    </row>
    <row r="422" spans="1:2" x14ac:dyDescent="0.35">
      <c r="A422" s="168"/>
      <c r="B422" s="168"/>
    </row>
    <row r="423" spans="1:2" x14ac:dyDescent="0.35">
      <c r="A423" s="168"/>
      <c r="B423" s="168"/>
    </row>
    <row r="424" spans="1:2" x14ac:dyDescent="0.35">
      <c r="A424" s="168"/>
      <c r="B424" s="168"/>
    </row>
    <row r="425" spans="1:2" x14ac:dyDescent="0.35">
      <c r="A425" s="168"/>
      <c r="B425" s="168"/>
    </row>
    <row r="426" spans="1:2" x14ac:dyDescent="0.35">
      <c r="A426" s="168"/>
      <c r="B426" s="168"/>
    </row>
    <row r="427" spans="1:2" x14ac:dyDescent="0.35">
      <c r="A427" s="168"/>
      <c r="B427" s="168"/>
    </row>
    <row r="428" spans="1:2" x14ac:dyDescent="0.35">
      <c r="A428" s="168"/>
      <c r="B428" s="168"/>
    </row>
    <row r="429" spans="1:2" x14ac:dyDescent="0.35">
      <c r="A429" s="168"/>
      <c r="B429" s="168"/>
    </row>
    <row r="430" spans="1:2" x14ac:dyDescent="0.35">
      <c r="A430" s="168"/>
      <c r="B430" s="168"/>
    </row>
    <row r="431" spans="1:2" x14ac:dyDescent="0.35">
      <c r="A431" s="168"/>
      <c r="B431" s="168"/>
    </row>
    <row r="432" spans="1:2" x14ac:dyDescent="0.35">
      <c r="A432" s="168"/>
      <c r="B432" s="168"/>
    </row>
    <row r="433" spans="1:2" x14ac:dyDescent="0.35">
      <c r="A433" s="168"/>
      <c r="B433" s="168"/>
    </row>
    <row r="434" spans="1:2" x14ac:dyDescent="0.35">
      <c r="A434" s="168"/>
      <c r="B434" s="168"/>
    </row>
    <row r="435" spans="1:2" x14ac:dyDescent="0.35">
      <c r="A435" s="168"/>
      <c r="B435" s="168"/>
    </row>
    <row r="436" spans="1:2" x14ac:dyDescent="0.35">
      <c r="A436" s="168"/>
      <c r="B436" s="168"/>
    </row>
    <row r="437" spans="1:2" x14ac:dyDescent="0.35">
      <c r="A437" s="168"/>
      <c r="B437" s="168"/>
    </row>
    <row r="438" spans="1:2" x14ac:dyDescent="0.35">
      <c r="A438" s="168"/>
      <c r="B438" s="168"/>
    </row>
    <row r="439" spans="1:2" x14ac:dyDescent="0.35">
      <c r="A439" s="168"/>
      <c r="B439" s="168"/>
    </row>
    <row r="440" spans="1:2" x14ac:dyDescent="0.35">
      <c r="A440" s="168"/>
      <c r="B440" s="168"/>
    </row>
    <row r="441" spans="1:2" x14ac:dyDescent="0.35">
      <c r="A441" s="168"/>
      <c r="B441" s="168"/>
    </row>
    <row r="442" spans="1:2" x14ac:dyDescent="0.35">
      <c r="A442" s="168"/>
      <c r="B442" s="168"/>
    </row>
    <row r="443" spans="1:2" x14ac:dyDescent="0.35">
      <c r="A443" s="168"/>
      <c r="B443" s="168"/>
    </row>
    <row r="444" spans="1:2" x14ac:dyDescent="0.35">
      <c r="A444" s="168"/>
      <c r="B444" s="168"/>
    </row>
    <row r="445" spans="1:2" x14ac:dyDescent="0.35">
      <c r="A445" s="168"/>
      <c r="B445" s="168"/>
    </row>
    <row r="446" spans="1:2" x14ac:dyDescent="0.35">
      <c r="A446" s="168"/>
      <c r="B446" s="168"/>
    </row>
    <row r="447" spans="1:2" x14ac:dyDescent="0.35">
      <c r="A447" s="168"/>
      <c r="B447" s="168"/>
    </row>
    <row r="448" spans="1:2" x14ac:dyDescent="0.35">
      <c r="A448" s="168"/>
      <c r="B448" s="168"/>
    </row>
    <row r="449" spans="1:2" x14ac:dyDescent="0.35">
      <c r="A449" s="168"/>
      <c r="B449" s="168"/>
    </row>
    <row r="450" spans="1:2" x14ac:dyDescent="0.35">
      <c r="A450" s="168"/>
      <c r="B450" s="168"/>
    </row>
    <row r="451" spans="1:2" x14ac:dyDescent="0.35">
      <c r="A451" s="168"/>
      <c r="B451" s="168"/>
    </row>
    <row r="452" spans="1:2" x14ac:dyDescent="0.35">
      <c r="A452" s="168"/>
      <c r="B452" s="168"/>
    </row>
    <row r="453" spans="1:2" x14ac:dyDescent="0.35">
      <c r="A453" s="168"/>
      <c r="B453" s="168"/>
    </row>
    <row r="454" spans="1:2" x14ac:dyDescent="0.35">
      <c r="A454" s="168"/>
      <c r="B454" s="168"/>
    </row>
    <row r="455" spans="1:2" x14ac:dyDescent="0.35">
      <c r="A455" s="168"/>
      <c r="B455" s="168"/>
    </row>
    <row r="456" spans="1:2" x14ac:dyDescent="0.35">
      <c r="A456" s="168"/>
      <c r="B456" s="168"/>
    </row>
    <row r="457" spans="1:2" x14ac:dyDescent="0.35">
      <c r="A457" s="168"/>
      <c r="B457" s="168"/>
    </row>
    <row r="458" spans="1:2" x14ac:dyDescent="0.35">
      <c r="A458" s="168"/>
      <c r="B458" s="168"/>
    </row>
    <row r="459" spans="1:2" x14ac:dyDescent="0.35">
      <c r="A459" s="168"/>
      <c r="B459" s="168"/>
    </row>
    <row r="460" spans="1:2" x14ac:dyDescent="0.35">
      <c r="A460" s="168"/>
      <c r="B460" s="168"/>
    </row>
    <row r="461" spans="1:2" x14ac:dyDescent="0.35">
      <c r="A461" s="168"/>
      <c r="B461" s="168"/>
    </row>
    <row r="462" spans="1:2" x14ac:dyDescent="0.35">
      <c r="A462" s="168"/>
      <c r="B462" s="168"/>
    </row>
    <row r="463" spans="1:2" x14ac:dyDescent="0.35">
      <c r="A463" s="168"/>
      <c r="B463" s="168"/>
    </row>
    <row r="464" spans="1:2" x14ac:dyDescent="0.35">
      <c r="A464" s="168"/>
      <c r="B464" s="168"/>
    </row>
    <row r="465" spans="1:2" x14ac:dyDescent="0.35">
      <c r="A465" s="168"/>
      <c r="B465" s="168"/>
    </row>
    <row r="466" spans="1:2" x14ac:dyDescent="0.35">
      <c r="A466" s="168"/>
      <c r="B466" s="168"/>
    </row>
    <row r="467" spans="1:2" x14ac:dyDescent="0.35">
      <c r="A467" s="168"/>
      <c r="B467" s="168"/>
    </row>
    <row r="468" spans="1:2" x14ac:dyDescent="0.35">
      <c r="A468" s="168"/>
      <c r="B468" s="168"/>
    </row>
    <row r="469" spans="1:2" x14ac:dyDescent="0.35">
      <c r="A469" s="168"/>
      <c r="B469" s="168"/>
    </row>
    <row r="470" spans="1:2" x14ac:dyDescent="0.35">
      <c r="A470" s="168"/>
      <c r="B470" s="168"/>
    </row>
    <row r="471" spans="1:2" x14ac:dyDescent="0.35">
      <c r="A471" s="168"/>
      <c r="B471" s="168"/>
    </row>
    <row r="472" spans="1:2" x14ac:dyDescent="0.35">
      <c r="A472" s="168"/>
      <c r="B472" s="168"/>
    </row>
    <row r="473" spans="1:2" x14ac:dyDescent="0.35">
      <c r="A473" s="168"/>
      <c r="B473" s="168"/>
    </row>
    <row r="474" spans="1:2" x14ac:dyDescent="0.35">
      <c r="A474" s="168"/>
      <c r="B474" s="168"/>
    </row>
    <row r="475" spans="1:2" x14ac:dyDescent="0.35">
      <c r="A475" s="168"/>
      <c r="B475" s="168"/>
    </row>
    <row r="476" spans="1:2" x14ac:dyDescent="0.35">
      <c r="A476" s="168"/>
      <c r="B476" s="168"/>
    </row>
    <row r="477" spans="1:2" x14ac:dyDescent="0.35">
      <c r="A477" s="168"/>
      <c r="B477" s="168"/>
    </row>
    <row r="478" spans="1:2" x14ac:dyDescent="0.35">
      <c r="A478" s="168"/>
      <c r="B478" s="168"/>
    </row>
    <row r="479" spans="1:2" x14ac:dyDescent="0.35">
      <c r="A479" s="168"/>
      <c r="B479" s="168"/>
    </row>
    <row r="480" spans="1:2" x14ac:dyDescent="0.35">
      <c r="A480" s="168"/>
      <c r="B480" s="168"/>
    </row>
    <row r="481" spans="1:2" x14ac:dyDescent="0.35">
      <c r="A481" s="168"/>
      <c r="B481" s="168"/>
    </row>
    <row r="482" spans="1:2" x14ac:dyDescent="0.35">
      <c r="A482" s="168"/>
      <c r="B482" s="168"/>
    </row>
    <row r="483" spans="1:2" x14ac:dyDescent="0.35">
      <c r="A483" s="168"/>
      <c r="B483" s="168"/>
    </row>
    <row r="484" spans="1:2" x14ac:dyDescent="0.35">
      <c r="A484" s="168"/>
      <c r="B484" s="168"/>
    </row>
    <row r="485" spans="1:2" x14ac:dyDescent="0.35">
      <c r="A485" s="168"/>
      <c r="B485" s="168"/>
    </row>
    <row r="486" spans="1:2" x14ac:dyDescent="0.35">
      <c r="A486" s="168"/>
      <c r="B486" s="168"/>
    </row>
    <row r="487" spans="1:2" x14ac:dyDescent="0.35">
      <c r="A487" s="168"/>
      <c r="B487" s="168"/>
    </row>
    <row r="488" spans="1:2" x14ac:dyDescent="0.35">
      <c r="A488" s="168"/>
      <c r="B488" s="168"/>
    </row>
    <row r="489" spans="1:2" x14ac:dyDescent="0.35">
      <c r="A489" s="168"/>
      <c r="B489" s="168"/>
    </row>
    <row r="490" spans="1:2" x14ac:dyDescent="0.35">
      <c r="A490" s="168"/>
      <c r="B490" s="168"/>
    </row>
    <row r="491" spans="1:2" x14ac:dyDescent="0.35">
      <c r="A491" s="168"/>
      <c r="B491" s="168"/>
    </row>
    <row r="492" spans="1:2" x14ac:dyDescent="0.35">
      <c r="A492" s="168"/>
      <c r="B492" s="168"/>
    </row>
    <row r="493" spans="1:2" x14ac:dyDescent="0.35">
      <c r="A493" s="168"/>
      <c r="B493" s="168"/>
    </row>
    <row r="494" spans="1:2" x14ac:dyDescent="0.35">
      <c r="A494" s="168"/>
      <c r="B494" s="168"/>
    </row>
    <row r="495" spans="1:2" x14ac:dyDescent="0.35">
      <c r="A495" s="168"/>
      <c r="B495" s="168"/>
    </row>
    <row r="496" spans="1:2" x14ac:dyDescent="0.35">
      <c r="A496" s="168"/>
      <c r="B496" s="168"/>
    </row>
    <row r="497" spans="1:2" x14ac:dyDescent="0.35">
      <c r="A497" s="168"/>
      <c r="B497" s="168"/>
    </row>
    <row r="498" spans="1:2" x14ac:dyDescent="0.35">
      <c r="A498" s="168"/>
      <c r="B498" s="168"/>
    </row>
    <row r="499" spans="1:2" x14ac:dyDescent="0.35">
      <c r="A499" s="168"/>
      <c r="B499" s="168"/>
    </row>
    <row r="500" spans="1:2" x14ac:dyDescent="0.35">
      <c r="A500" s="168"/>
      <c r="B500" s="168"/>
    </row>
    <row r="501" spans="1:2" x14ac:dyDescent="0.35">
      <c r="A501" s="168"/>
      <c r="B501" s="168"/>
    </row>
    <row r="502" spans="1:2" x14ac:dyDescent="0.35">
      <c r="A502" s="168"/>
      <c r="B502" s="168"/>
    </row>
    <row r="503" spans="1:2" x14ac:dyDescent="0.35">
      <c r="A503" s="168"/>
      <c r="B503" s="168"/>
    </row>
    <row r="504" spans="1:2" x14ac:dyDescent="0.35">
      <c r="A504" s="168"/>
      <c r="B504" s="168"/>
    </row>
    <row r="505" spans="1:2" x14ac:dyDescent="0.35">
      <c r="A505" s="168"/>
      <c r="B505" s="168"/>
    </row>
    <row r="506" spans="1:2" x14ac:dyDescent="0.35">
      <c r="A506" s="168"/>
      <c r="B506" s="168"/>
    </row>
    <row r="507" spans="1:2" x14ac:dyDescent="0.35">
      <c r="A507" s="168"/>
      <c r="B507" s="168"/>
    </row>
    <row r="508" spans="1:2" x14ac:dyDescent="0.35">
      <c r="A508" s="168"/>
      <c r="B508" s="168"/>
    </row>
    <row r="509" spans="1:2" x14ac:dyDescent="0.35">
      <c r="A509" s="168"/>
      <c r="B509" s="168"/>
    </row>
    <row r="510" spans="1:2" x14ac:dyDescent="0.35">
      <c r="A510" s="168"/>
      <c r="B510" s="168"/>
    </row>
    <row r="511" spans="1:2" x14ac:dyDescent="0.35">
      <c r="A511" s="168"/>
      <c r="B511" s="168"/>
    </row>
    <row r="512" spans="1:2" x14ac:dyDescent="0.35">
      <c r="A512" s="168"/>
      <c r="B512" s="168"/>
    </row>
    <row r="513" spans="1:2" x14ac:dyDescent="0.35">
      <c r="A513" s="168"/>
      <c r="B513" s="168"/>
    </row>
    <row r="514" spans="1:2" x14ac:dyDescent="0.35">
      <c r="A514" s="168"/>
      <c r="B514" s="168"/>
    </row>
    <row r="515" spans="1:2" x14ac:dyDescent="0.35">
      <c r="A515" s="168"/>
      <c r="B515" s="168"/>
    </row>
    <row r="516" spans="1:2" x14ac:dyDescent="0.35">
      <c r="A516" s="168"/>
      <c r="B516" s="168"/>
    </row>
    <row r="517" spans="1:2" x14ac:dyDescent="0.35">
      <c r="A517" s="168"/>
      <c r="B517" s="168"/>
    </row>
    <row r="518" spans="1:2" x14ac:dyDescent="0.35">
      <c r="A518" s="168"/>
      <c r="B518" s="168"/>
    </row>
    <row r="519" spans="1:2" x14ac:dyDescent="0.35">
      <c r="A519" s="168"/>
      <c r="B519" s="168"/>
    </row>
    <row r="520" spans="1:2" x14ac:dyDescent="0.35">
      <c r="A520" s="168"/>
      <c r="B520" s="168"/>
    </row>
    <row r="521" spans="1:2" x14ac:dyDescent="0.35">
      <c r="A521" s="168"/>
      <c r="B521" s="168"/>
    </row>
    <row r="522" spans="1:2" x14ac:dyDescent="0.35">
      <c r="A522" s="168"/>
      <c r="B522" s="168"/>
    </row>
    <row r="523" spans="1:2" x14ac:dyDescent="0.35">
      <c r="A523" s="168"/>
      <c r="B523" s="168"/>
    </row>
    <row r="524" spans="1:2" x14ac:dyDescent="0.35">
      <c r="A524" s="168"/>
      <c r="B524" s="168"/>
    </row>
    <row r="525" spans="1:2" x14ac:dyDescent="0.35">
      <c r="A525" s="168"/>
      <c r="B525" s="168"/>
    </row>
    <row r="526" spans="1:2" x14ac:dyDescent="0.35">
      <c r="A526" s="168"/>
      <c r="B526" s="168"/>
    </row>
    <row r="527" spans="1:2" x14ac:dyDescent="0.35">
      <c r="A527" s="168"/>
      <c r="B527" s="168"/>
    </row>
    <row r="528" spans="1:2" x14ac:dyDescent="0.35">
      <c r="A528" s="168"/>
      <c r="B528" s="168"/>
    </row>
    <row r="529" spans="1:2" x14ac:dyDescent="0.35">
      <c r="A529" s="168"/>
      <c r="B529" s="168"/>
    </row>
    <row r="530" spans="1:2" x14ac:dyDescent="0.35">
      <c r="A530" s="168"/>
      <c r="B530" s="168"/>
    </row>
    <row r="531" spans="1:2" x14ac:dyDescent="0.35">
      <c r="A531" s="168"/>
      <c r="B531" s="168"/>
    </row>
    <row r="532" spans="1:2" x14ac:dyDescent="0.35">
      <c r="A532" s="168"/>
      <c r="B532" s="168"/>
    </row>
    <row r="533" spans="1:2" x14ac:dyDescent="0.35">
      <c r="A533" s="168"/>
      <c r="B533" s="168"/>
    </row>
    <row r="534" spans="1:2" x14ac:dyDescent="0.35">
      <c r="A534" s="168"/>
      <c r="B534" s="168"/>
    </row>
    <row r="535" spans="1:2" x14ac:dyDescent="0.35">
      <c r="A535" s="168"/>
      <c r="B535" s="168"/>
    </row>
    <row r="536" spans="1:2" x14ac:dyDescent="0.35">
      <c r="A536" s="168"/>
      <c r="B536" s="168"/>
    </row>
    <row r="537" spans="1:2" x14ac:dyDescent="0.35">
      <c r="A537" s="168"/>
      <c r="B537" s="168"/>
    </row>
    <row r="538" spans="1:2" x14ac:dyDescent="0.35">
      <c r="A538" s="168"/>
      <c r="B538" s="168"/>
    </row>
    <row r="539" spans="1:2" x14ac:dyDescent="0.35">
      <c r="A539" s="168"/>
      <c r="B539" s="168"/>
    </row>
    <row r="540" spans="1:2" x14ac:dyDescent="0.35">
      <c r="A540" s="168"/>
      <c r="B540" s="168"/>
    </row>
    <row r="541" spans="1:2" x14ac:dyDescent="0.35">
      <c r="A541" s="168"/>
      <c r="B541" s="168"/>
    </row>
    <row r="542" spans="1:2" x14ac:dyDescent="0.35">
      <c r="A542" s="168"/>
      <c r="B542" s="168"/>
    </row>
    <row r="543" spans="1:2" x14ac:dyDescent="0.35">
      <c r="A543" s="168"/>
      <c r="B543" s="168"/>
    </row>
    <row r="544" spans="1:2" x14ac:dyDescent="0.35">
      <c r="A544" s="168"/>
      <c r="B544" s="168"/>
    </row>
    <row r="545" spans="1:2" x14ac:dyDescent="0.35">
      <c r="A545" s="168"/>
      <c r="B545" s="168"/>
    </row>
    <row r="546" spans="1:2" x14ac:dyDescent="0.35">
      <c r="A546" s="168"/>
      <c r="B546" s="168"/>
    </row>
    <row r="547" spans="1:2" x14ac:dyDescent="0.35">
      <c r="A547" s="168"/>
      <c r="B547" s="168"/>
    </row>
    <row r="548" spans="1:2" x14ac:dyDescent="0.35">
      <c r="A548" s="168"/>
      <c r="B548" s="168"/>
    </row>
    <row r="549" spans="1:2" x14ac:dyDescent="0.35">
      <c r="A549" s="168"/>
      <c r="B549" s="168"/>
    </row>
    <row r="550" spans="1:2" x14ac:dyDescent="0.35">
      <c r="A550" s="168"/>
      <c r="B550" s="168"/>
    </row>
    <row r="551" spans="1:2" x14ac:dyDescent="0.35">
      <c r="A551" s="168"/>
      <c r="B551" s="168"/>
    </row>
    <row r="552" spans="1:2" x14ac:dyDescent="0.35">
      <c r="A552" s="168"/>
      <c r="B552" s="168"/>
    </row>
    <row r="553" spans="1:2" x14ac:dyDescent="0.35">
      <c r="A553" s="168"/>
      <c r="B553" s="168"/>
    </row>
    <row r="554" spans="1:2" x14ac:dyDescent="0.35">
      <c r="A554" s="168"/>
      <c r="B554" s="168"/>
    </row>
    <row r="555" spans="1:2" x14ac:dyDescent="0.35">
      <c r="A555" s="168"/>
      <c r="B555" s="168"/>
    </row>
    <row r="556" spans="1:2" x14ac:dyDescent="0.35">
      <c r="A556" s="168"/>
      <c r="B556" s="168"/>
    </row>
    <row r="557" spans="1:2" x14ac:dyDescent="0.35">
      <c r="A557" s="168"/>
      <c r="B557" s="168"/>
    </row>
    <row r="558" spans="1:2" x14ac:dyDescent="0.35">
      <c r="A558" s="168"/>
      <c r="B558" s="168"/>
    </row>
    <row r="559" spans="1:2" x14ac:dyDescent="0.35">
      <c r="A559" s="168"/>
      <c r="B559" s="168"/>
    </row>
    <row r="560" spans="1:2" x14ac:dyDescent="0.35">
      <c r="A560" s="168"/>
      <c r="B560" s="168"/>
    </row>
    <row r="561" spans="1:2" x14ac:dyDescent="0.35">
      <c r="A561" s="168"/>
      <c r="B561" s="168"/>
    </row>
    <row r="562" spans="1:2" x14ac:dyDescent="0.35">
      <c r="A562" s="168"/>
      <c r="B562" s="168"/>
    </row>
    <row r="563" spans="1:2" x14ac:dyDescent="0.35">
      <c r="A563" s="168"/>
      <c r="B563" s="168"/>
    </row>
    <row r="564" spans="1:2" x14ac:dyDescent="0.35">
      <c r="A564" s="168"/>
      <c r="B564" s="168"/>
    </row>
    <row r="565" spans="1:2" x14ac:dyDescent="0.35">
      <c r="A565" s="168"/>
      <c r="B565" s="168"/>
    </row>
    <row r="566" spans="1:2" x14ac:dyDescent="0.35">
      <c r="A566" s="168"/>
      <c r="B566" s="168"/>
    </row>
    <row r="567" spans="1:2" x14ac:dyDescent="0.35">
      <c r="A567" s="168"/>
      <c r="B567" s="168"/>
    </row>
    <row r="568" spans="1:2" x14ac:dyDescent="0.35">
      <c r="A568" s="168"/>
      <c r="B568" s="168"/>
    </row>
    <row r="569" spans="1:2" x14ac:dyDescent="0.35">
      <c r="A569" s="168"/>
      <c r="B569" s="168"/>
    </row>
    <row r="570" spans="1:2" x14ac:dyDescent="0.35">
      <c r="A570" s="168"/>
      <c r="B570" s="168"/>
    </row>
    <row r="571" spans="1:2" x14ac:dyDescent="0.35">
      <c r="A571" s="168"/>
      <c r="B571" s="168"/>
    </row>
    <row r="572" spans="1:2" x14ac:dyDescent="0.35">
      <c r="A572" s="168"/>
      <c r="B572" s="168"/>
    </row>
    <row r="573" spans="1:2" x14ac:dyDescent="0.35">
      <c r="A573" s="168"/>
      <c r="B573" s="168"/>
    </row>
    <row r="574" spans="1:2" x14ac:dyDescent="0.35">
      <c r="A574" s="168"/>
      <c r="B574" s="168"/>
    </row>
    <row r="575" spans="1:2" x14ac:dyDescent="0.35">
      <c r="A575" s="168"/>
      <c r="B575" s="168"/>
    </row>
    <row r="576" spans="1:2" x14ac:dyDescent="0.35">
      <c r="A576" s="168"/>
      <c r="B576" s="168"/>
    </row>
    <row r="577" spans="1:2" x14ac:dyDescent="0.35">
      <c r="A577" s="168"/>
      <c r="B577" s="168"/>
    </row>
    <row r="578" spans="1:2" x14ac:dyDescent="0.35">
      <c r="A578" s="168"/>
      <c r="B578" s="168"/>
    </row>
    <row r="579" spans="1:2" x14ac:dyDescent="0.35">
      <c r="A579" s="168"/>
      <c r="B579" s="168"/>
    </row>
    <row r="580" spans="1:2" x14ac:dyDescent="0.35">
      <c r="A580" s="168"/>
      <c r="B580" s="168"/>
    </row>
    <row r="581" spans="1:2" x14ac:dyDescent="0.35">
      <c r="A581" s="168"/>
      <c r="B581" s="168"/>
    </row>
    <row r="582" spans="1:2" x14ac:dyDescent="0.35">
      <c r="A582" s="168"/>
      <c r="B582" s="168"/>
    </row>
    <row r="583" spans="1:2" x14ac:dyDescent="0.35">
      <c r="A583" s="168"/>
      <c r="B583" s="168"/>
    </row>
    <row r="584" spans="1:2" x14ac:dyDescent="0.35">
      <c r="A584" s="168"/>
      <c r="B584" s="168"/>
    </row>
    <row r="585" spans="1:2" x14ac:dyDescent="0.35">
      <c r="A585" s="168"/>
      <c r="B585" s="168"/>
    </row>
    <row r="586" spans="1:2" x14ac:dyDescent="0.35">
      <c r="A586" s="168"/>
      <c r="B586" s="168"/>
    </row>
    <row r="587" spans="1:2" x14ac:dyDescent="0.35">
      <c r="A587" s="168"/>
      <c r="B587" s="168"/>
    </row>
    <row r="588" spans="1:2" x14ac:dyDescent="0.35">
      <c r="A588" s="168"/>
      <c r="B588" s="168"/>
    </row>
    <row r="589" spans="1:2" x14ac:dyDescent="0.35">
      <c r="A589" s="168"/>
      <c r="B589" s="168"/>
    </row>
    <row r="590" spans="1:2" x14ac:dyDescent="0.35">
      <c r="A590" s="168"/>
      <c r="B590" s="168"/>
    </row>
    <row r="591" spans="1:2" x14ac:dyDescent="0.35">
      <c r="A591" s="168"/>
      <c r="B591" s="168"/>
    </row>
    <row r="592" spans="1:2" x14ac:dyDescent="0.35">
      <c r="A592" s="168"/>
      <c r="B592" s="168"/>
    </row>
    <row r="593" spans="1:2" x14ac:dyDescent="0.35">
      <c r="A593" s="168"/>
      <c r="B593" s="168"/>
    </row>
    <row r="594" spans="1:2" x14ac:dyDescent="0.35">
      <c r="A594" s="168"/>
      <c r="B594" s="168"/>
    </row>
    <row r="595" spans="1:2" x14ac:dyDescent="0.35">
      <c r="A595" s="168"/>
      <c r="B595" s="168"/>
    </row>
    <row r="596" spans="1:2" x14ac:dyDescent="0.35">
      <c r="A596" s="168"/>
      <c r="B596" s="168"/>
    </row>
    <row r="597" spans="1:2" x14ac:dyDescent="0.35">
      <c r="A597" s="168"/>
      <c r="B597" s="168"/>
    </row>
    <row r="598" spans="1:2" x14ac:dyDescent="0.35">
      <c r="A598" s="168"/>
      <c r="B598" s="168"/>
    </row>
    <row r="599" spans="1:2" x14ac:dyDescent="0.35">
      <c r="A599" s="168"/>
      <c r="B599" s="168"/>
    </row>
    <row r="600" spans="1:2" x14ac:dyDescent="0.35">
      <c r="A600" s="168"/>
      <c r="B600" s="168"/>
    </row>
    <row r="601" spans="1:2" x14ac:dyDescent="0.35">
      <c r="A601" s="168"/>
      <c r="B601" s="168"/>
    </row>
    <row r="602" spans="1:2" x14ac:dyDescent="0.35">
      <c r="A602" s="168"/>
      <c r="B602" s="168"/>
    </row>
    <row r="603" spans="1:2" x14ac:dyDescent="0.35">
      <c r="A603" s="168"/>
      <c r="B603" s="168"/>
    </row>
    <row r="604" spans="1:2" x14ac:dyDescent="0.35">
      <c r="A604" s="168"/>
      <c r="B604" s="168"/>
    </row>
    <row r="605" spans="1:2" x14ac:dyDescent="0.35">
      <c r="A605" s="168"/>
      <c r="B605" s="168"/>
    </row>
    <row r="606" spans="1:2" x14ac:dyDescent="0.35">
      <c r="A606" s="168"/>
      <c r="B606" s="168"/>
    </row>
    <row r="607" spans="1:2" x14ac:dyDescent="0.35">
      <c r="A607" s="168"/>
      <c r="B607" s="168"/>
    </row>
    <row r="608" spans="1:2" x14ac:dyDescent="0.35">
      <c r="A608" s="168"/>
      <c r="B608" s="168"/>
    </row>
    <row r="609" spans="1:2" x14ac:dyDescent="0.35">
      <c r="A609" s="168"/>
      <c r="B609" s="168"/>
    </row>
    <row r="610" spans="1:2" x14ac:dyDescent="0.35">
      <c r="A610" s="168"/>
      <c r="B610" s="168"/>
    </row>
    <row r="611" spans="1:2" x14ac:dyDescent="0.35">
      <c r="A611" s="168"/>
      <c r="B611" s="168"/>
    </row>
    <row r="612" spans="1:2" x14ac:dyDescent="0.35">
      <c r="A612" s="168"/>
      <c r="B612" s="168"/>
    </row>
    <row r="613" spans="1:2" x14ac:dyDescent="0.35">
      <c r="A613" s="168"/>
      <c r="B613" s="168"/>
    </row>
    <row r="614" spans="1:2" x14ac:dyDescent="0.35">
      <c r="A614" s="168"/>
      <c r="B614" s="168"/>
    </row>
    <row r="615" spans="1:2" x14ac:dyDescent="0.35">
      <c r="A615" s="168"/>
      <c r="B615" s="168"/>
    </row>
    <row r="616" spans="1:2" x14ac:dyDescent="0.35">
      <c r="A616" s="168"/>
      <c r="B616" s="168"/>
    </row>
    <row r="617" spans="1:2" x14ac:dyDescent="0.35">
      <c r="A617" s="168"/>
      <c r="B617" s="168"/>
    </row>
    <row r="618" spans="1:2" x14ac:dyDescent="0.35">
      <c r="A618" s="168"/>
      <c r="B618" s="168"/>
    </row>
    <row r="619" spans="1:2" x14ac:dyDescent="0.35">
      <c r="A619" s="168"/>
      <c r="B619" s="168"/>
    </row>
    <row r="620" spans="1:2" x14ac:dyDescent="0.35">
      <c r="A620" s="168"/>
      <c r="B620" s="168"/>
    </row>
    <row r="621" spans="1:2" x14ac:dyDescent="0.35">
      <c r="A621" s="168"/>
      <c r="B621" s="168"/>
    </row>
    <row r="622" spans="1:2" x14ac:dyDescent="0.35">
      <c r="A622" s="168"/>
      <c r="B622" s="168"/>
    </row>
    <row r="623" spans="1:2" x14ac:dyDescent="0.35">
      <c r="A623" s="168"/>
      <c r="B623" s="168"/>
    </row>
    <row r="624" spans="1:2" x14ac:dyDescent="0.35">
      <c r="A624" s="168"/>
      <c r="B624" s="168"/>
    </row>
    <row r="625" spans="1:2" x14ac:dyDescent="0.35">
      <c r="A625" s="168"/>
      <c r="B625" s="168"/>
    </row>
    <row r="626" spans="1:2" x14ac:dyDescent="0.35">
      <c r="A626" s="168"/>
      <c r="B626" s="168"/>
    </row>
    <row r="627" spans="1:2" x14ac:dyDescent="0.35">
      <c r="A627" s="168"/>
      <c r="B627" s="168"/>
    </row>
    <row r="628" spans="1:2" x14ac:dyDescent="0.35">
      <c r="A628" s="168"/>
      <c r="B628" s="168"/>
    </row>
    <row r="629" spans="1:2" x14ac:dyDescent="0.35">
      <c r="A629" s="168"/>
      <c r="B629" s="168"/>
    </row>
    <row r="630" spans="1:2" x14ac:dyDescent="0.35">
      <c r="A630" s="168"/>
      <c r="B630" s="168"/>
    </row>
    <row r="631" spans="1:2" x14ac:dyDescent="0.35">
      <c r="A631" s="168"/>
      <c r="B631" s="168"/>
    </row>
    <row r="632" spans="1:2" x14ac:dyDescent="0.35">
      <c r="A632" s="168"/>
      <c r="B632" s="168"/>
    </row>
    <row r="633" spans="1:2" x14ac:dyDescent="0.35">
      <c r="A633" s="168"/>
      <c r="B633" s="168"/>
    </row>
    <row r="634" spans="1:2" x14ac:dyDescent="0.35">
      <c r="A634" s="168"/>
      <c r="B634" s="168"/>
    </row>
    <row r="635" spans="1:2" x14ac:dyDescent="0.35">
      <c r="A635" s="168"/>
      <c r="B635" s="168"/>
    </row>
    <row r="636" spans="1:2" x14ac:dyDescent="0.35">
      <c r="A636" s="168"/>
      <c r="B636" s="168"/>
    </row>
    <row r="637" spans="1:2" x14ac:dyDescent="0.35">
      <c r="A637" s="168"/>
      <c r="B637" s="168"/>
    </row>
    <row r="638" spans="1:2" x14ac:dyDescent="0.35">
      <c r="A638" s="168"/>
      <c r="B638" s="168"/>
    </row>
    <row r="639" spans="1:2" x14ac:dyDescent="0.35">
      <c r="A639" s="168"/>
      <c r="B639" s="168"/>
    </row>
    <row r="640" spans="1:2" x14ac:dyDescent="0.35">
      <c r="A640" s="168"/>
      <c r="B640" s="168"/>
    </row>
    <row r="641" spans="1:2" x14ac:dyDescent="0.35">
      <c r="A641" s="168"/>
      <c r="B641" s="168"/>
    </row>
    <row r="642" spans="1:2" x14ac:dyDescent="0.35">
      <c r="A642" s="168"/>
      <c r="B642" s="168"/>
    </row>
    <row r="643" spans="1:2" x14ac:dyDescent="0.35">
      <c r="A643" s="168"/>
      <c r="B643" s="168"/>
    </row>
    <row r="644" spans="1:2" x14ac:dyDescent="0.35">
      <c r="A644" s="168"/>
      <c r="B644" s="168"/>
    </row>
    <row r="645" spans="1:2" x14ac:dyDescent="0.35">
      <c r="A645" s="168"/>
      <c r="B645" s="168"/>
    </row>
    <row r="646" spans="1:2" x14ac:dyDescent="0.35">
      <c r="A646" s="168"/>
      <c r="B646" s="168"/>
    </row>
    <row r="647" spans="1:2" x14ac:dyDescent="0.35">
      <c r="A647" s="168"/>
      <c r="B647" s="168"/>
    </row>
    <row r="648" spans="1:2" x14ac:dyDescent="0.35">
      <c r="A648" s="168"/>
      <c r="B648" s="168"/>
    </row>
    <row r="649" spans="1:2" x14ac:dyDescent="0.35">
      <c r="A649" s="168"/>
      <c r="B649" s="168"/>
    </row>
    <row r="650" spans="1:2" x14ac:dyDescent="0.35">
      <c r="A650" s="168"/>
      <c r="B650" s="168"/>
    </row>
    <row r="651" spans="1:2" x14ac:dyDescent="0.35">
      <c r="A651" s="168"/>
      <c r="B651" s="168"/>
    </row>
    <row r="652" spans="1:2" x14ac:dyDescent="0.35">
      <c r="A652" s="168"/>
      <c r="B652" s="168"/>
    </row>
    <row r="653" spans="1:2" x14ac:dyDescent="0.35">
      <c r="A653" s="168"/>
      <c r="B653" s="168"/>
    </row>
    <row r="654" spans="1:2" x14ac:dyDescent="0.35">
      <c r="A654" s="168"/>
      <c r="B654" s="168"/>
    </row>
    <row r="655" spans="1:2" x14ac:dyDescent="0.35">
      <c r="A655" s="168"/>
      <c r="B655" s="168"/>
    </row>
    <row r="656" spans="1:2" x14ac:dyDescent="0.35">
      <c r="A656" s="168"/>
      <c r="B656" s="168"/>
    </row>
    <row r="657" spans="1:2" x14ac:dyDescent="0.35">
      <c r="A657" s="168"/>
      <c r="B657" s="168"/>
    </row>
    <row r="658" spans="1:2" x14ac:dyDescent="0.35">
      <c r="A658" s="168"/>
      <c r="B658" s="168"/>
    </row>
    <row r="659" spans="1:2" x14ac:dyDescent="0.35">
      <c r="A659" s="168"/>
      <c r="B659" s="168"/>
    </row>
    <row r="660" spans="1:2" x14ac:dyDescent="0.35">
      <c r="A660" s="168"/>
      <c r="B660" s="168"/>
    </row>
    <row r="661" spans="1:2" x14ac:dyDescent="0.35">
      <c r="A661" s="168"/>
      <c r="B661" s="168"/>
    </row>
    <row r="662" spans="1:2" x14ac:dyDescent="0.35">
      <c r="A662" s="168"/>
      <c r="B662" s="168"/>
    </row>
    <row r="663" spans="1:2" x14ac:dyDescent="0.35">
      <c r="A663" s="168"/>
      <c r="B663" s="168"/>
    </row>
    <row r="664" spans="1:2" x14ac:dyDescent="0.35">
      <c r="A664" s="168"/>
      <c r="B664" s="168"/>
    </row>
    <row r="665" spans="1:2" x14ac:dyDescent="0.35">
      <c r="A665" s="168"/>
      <c r="B665" s="168"/>
    </row>
    <row r="666" spans="1:2" x14ac:dyDescent="0.35">
      <c r="A666" s="168"/>
      <c r="B666" s="168"/>
    </row>
    <row r="667" spans="1:2" x14ac:dyDescent="0.35">
      <c r="A667" s="168"/>
      <c r="B667" s="168"/>
    </row>
    <row r="668" spans="1:2" x14ac:dyDescent="0.35">
      <c r="A668" s="168"/>
      <c r="B668" s="168"/>
    </row>
    <row r="669" spans="1:2" x14ac:dyDescent="0.35">
      <c r="A669" s="168"/>
      <c r="B669" s="168"/>
    </row>
    <row r="670" spans="1:2" x14ac:dyDescent="0.35">
      <c r="A670" s="168"/>
      <c r="B670" s="168"/>
    </row>
    <row r="671" spans="1:2" x14ac:dyDescent="0.35">
      <c r="A671" s="168"/>
      <c r="B671" s="168"/>
    </row>
    <row r="672" spans="1:2" x14ac:dyDescent="0.35">
      <c r="A672" s="168"/>
      <c r="B672" s="168"/>
    </row>
    <row r="673" spans="1:2" x14ac:dyDescent="0.35">
      <c r="A673" s="168"/>
      <c r="B673" s="168"/>
    </row>
    <row r="674" spans="1:2" x14ac:dyDescent="0.35">
      <c r="A674" s="168"/>
      <c r="B674" s="168"/>
    </row>
    <row r="675" spans="1:2" x14ac:dyDescent="0.35">
      <c r="A675" s="168"/>
      <c r="B675" s="168"/>
    </row>
    <row r="676" spans="1:2" x14ac:dyDescent="0.35">
      <c r="A676" s="168"/>
      <c r="B676" s="168"/>
    </row>
    <row r="677" spans="1:2" x14ac:dyDescent="0.35">
      <c r="A677" s="168"/>
      <c r="B677" s="168"/>
    </row>
    <row r="678" spans="1:2" x14ac:dyDescent="0.35">
      <c r="A678" s="168"/>
      <c r="B678" s="168"/>
    </row>
    <row r="679" spans="1:2" x14ac:dyDescent="0.35">
      <c r="A679" s="168"/>
      <c r="B679" s="168"/>
    </row>
    <row r="680" spans="1:2" x14ac:dyDescent="0.35">
      <c r="A680" s="168"/>
      <c r="B680" s="168"/>
    </row>
    <row r="681" spans="1:2" x14ac:dyDescent="0.35">
      <c r="A681" s="168"/>
      <c r="B681" s="168"/>
    </row>
    <row r="682" spans="1:2" x14ac:dyDescent="0.35">
      <c r="A682" s="168"/>
      <c r="B682" s="168"/>
    </row>
    <row r="683" spans="1:2" x14ac:dyDescent="0.35">
      <c r="A683" s="168"/>
      <c r="B683" s="168"/>
    </row>
    <row r="684" spans="1:2" x14ac:dyDescent="0.35">
      <c r="A684" s="168"/>
      <c r="B684" s="168"/>
    </row>
    <row r="685" spans="1:2" x14ac:dyDescent="0.35">
      <c r="A685" s="168"/>
      <c r="B685" s="168"/>
    </row>
    <row r="686" spans="1:2" x14ac:dyDescent="0.35">
      <c r="A686" s="168"/>
      <c r="B686" s="168"/>
    </row>
    <row r="687" spans="1:2" x14ac:dyDescent="0.35">
      <c r="A687" s="168"/>
      <c r="B687" s="168"/>
    </row>
    <row r="688" spans="1:2" x14ac:dyDescent="0.35">
      <c r="A688" s="168"/>
      <c r="B688" s="168"/>
    </row>
    <row r="689" spans="1:2" x14ac:dyDescent="0.35">
      <c r="A689" s="168"/>
      <c r="B689" s="168"/>
    </row>
    <row r="690" spans="1:2" x14ac:dyDescent="0.35">
      <c r="A690" s="168"/>
      <c r="B690" s="168"/>
    </row>
    <row r="691" spans="1:2" x14ac:dyDescent="0.35">
      <c r="A691" s="168"/>
      <c r="B691" s="168"/>
    </row>
    <row r="692" spans="1:2" x14ac:dyDescent="0.35">
      <c r="A692" s="168"/>
      <c r="B692" s="168"/>
    </row>
    <row r="693" spans="1:2" x14ac:dyDescent="0.35">
      <c r="A693" s="168"/>
      <c r="B693" s="168"/>
    </row>
    <row r="694" spans="1:2" x14ac:dyDescent="0.35">
      <c r="A694" s="168"/>
      <c r="B694" s="168"/>
    </row>
    <row r="695" spans="1:2" x14ac:dyDescent="0.35">
      <c r="A695" s="168"/>
      <c r="B695" s="168"/>
    </row>
    <row r="696" spans="1:2" x14ac:dyDescent="0.35">
      <c r="A696" s="168"/>
      <c r="B696" s="168"/>
    </row>
    <row r="697" spans="1:2" x14ac:dyDescent="0.35">
      <c r="A697" s="168"/>
      <c r="B697" s="168"/>
    </row>
    <row r="698" spans="1:2" x14ac:dyDescent="0.35">
      <c r="A698" s="168"/>
      <c r="B698" s="168"/>
    </row>
    <row r="699" spans="1:2" x14ac:dyDescent="0.35">
      <c r="A699" s="168"/>
      <c r="B699" s="168"/>
    </row>
    <row r="700" spans="1:2" x14ac:dyDescent="0.35">
      <c r="A700" s="168"/>
      <c r="B700" s="168"/>
    </row>
    <row r="701" spans="1:2" x14ac:dyDescent="0.35">
      <c r="A701" s="168"/>
      <c r="B701" s="168"/>
    </row>
    <row r="702" spans="1:2" x14ac:dyDescent="0.35">
      <c r="A702" s="168"/>
      <c r="B702" s="168"/>
    </row>
    <row r="703" spans="1:2" x14ac:dyDescent="0.35">
      <c r="A703" s="168"/>
      <c r="B703" s="168"/>
    </row>
    <row r="704" spans="1:2" x14ac:dyDescent="0.35">
      <c r="A704" s="168"/>
      <c r="B704" s="168"/>
    </row>
    <row r="705" spans="1:2" x14ac:dyDescent="0.35">
      <c r="A705" s="168"/>
      <c r="B705" s="168"/>
    </row>
    <row r="706" spans="1:2" x14ac:dyDescent="0.35">
      <c r="A706" s="168"/>
      <c r="B706" s="168"/>
    </row>
    <row r="707" spans="1:2" x14ac:dyDescent="0.35">
      <c r="A707" s="168"/>
      <c r="B707" s="168"/>
    </row>
    <row r="708" spans="1:2" x14ac:dyDescent="0.35">
      <c r="A708" s="168"/>
      <c r="B708" s="168"/>
    </row>
    <row r="709" spans="1:2" x14ac:dyDescent="0.35">
      <c r="A709" s="168"/>
      <c r="B709" s="168"/>
    </row>
    <row r="710" spans="1:2" x14ac:dyDescent="0.35">
      <c r="A710" s="168"/>
      <c r="B710" s="168"/>
    </row>
    <row r="711" spans="1:2" x14ac:dyDescent="0.35">
      <c r="A711" s="168"/>
      <c r="B711" s="168"/>
    </row>
    <row r="712" spans="1:2" x14ac:dyDescent="0.35">
      <c r="A712" s="168"/>
      <c r="B712" s="168"/>
    </row>
    <row r="713" spans="1:2" x14ac:dyDescent="0.35">
      <c r="A713" s="168"/>
      <c r="B713" s="168"/>
    </row>
    <row r="714" spans="1:2" x14ac:dyDescent="0.35">
      <c r="A714" s="168"/>
      <c r="B714" s="168"/>
    </row>
    <row r="715" spans="1:2" x14ac:dyDescent="0.35">
      <c r="A715" s="168"/>
      <c r="B715" s="168"/>
    </row>
    <row r="716" spans="1:2" x14ac:dyDescent="0.35">
      <c r="A716" s="168"/>
      <c r="B716" s="168"/>
    </row>
    <row r="717" spans="1:2" x14ac:dyDescent="0.35">
      <c r="A717" s="168"/>
      <c r="B717" s="168"/>
    </row>
    <row r="718" spans="1:2" x14ac:dyDescent="0.35">
      <c r="A718" s="168"/>
      <c r="B718" s="168"/>
    </row>
    <row r="719" spans="1:2" x14ac:dyDescent="0.35">
      <c r="A719" s="168"/>
      <c r="B719" s="168"/>
    </row>
    <row r="720" spans="1:2" x14ac:dyDescent="0.35">
      <c r="A720" s="168"/>
      <c r="B720" s="168"/>
    </row>
    <row r="721" spans="1:2" x14ac:dyDescent="0.35">
      <c r="A721" s="168"/>
      <c r="B721" s="168"/>
    </row>
    <row r="722" spans="1:2" x14ac:dyDescent="0.35">
      <c r="A722" s="168"/>
      <c r="B722" s="168"/>
    </row>
    <row r="723" spans="1:2" x14ac:dyDescent="0.35">
      <c r="A723" s="168"/>
      <c r="B723" s="168"/>
    </row>
    <row r="724" spans="1:2" x14ac:dyDescent="0.35">
      <c r="A724" s="168"/>
      <c r="B724" s="168"/>
    </row>
    <row r="725" spans="1:2" x14ac:dyDescent="0.35">
      <c r="A725" s="168"/>
      <c r="B725" s="168"/>
    </row>
    <row r="726" spans="1:2" x14ac:dyDescent="0.35">
      <c r="A726" s="168"/>
      <c r="B726" s="168"/>
    </row>
    <row r="727" spans="1:2" x14ac:dyDescent="0.35">
      <c r="A727" s="168"/>
      <c r="B727" s="168"/>
    </row>
    <row r="728" spans="1:2" x14ac:dyDescent="0.35">
      <c r="A728" s="168"/>
      <c r="B728" s="168"/>
    </row>
    <row r="729" spans="1:2" x14ac:dyDescent="0.35">
      <c r="A729" s="168"/>
      <c r="B729" s="168"/>
    </row>
    <row r="730" spans="1:2" x14ac:dyDescent="0.35">
      <c r="A730" s="168"/>
      <c r="B730" s="168"/>
    </row>
    <row r="731" spans="1:2" x14ac:dyDescent="0.35">
      <c r="A731" s="168"/>
      <c r="B731" s="168"/>
    </row>
    <row r="732" spans="1:2" x14ac:dyDescent="0.35">
      <c r="A732" s="168"/>
      <c r="B732" s="168"/>
    </row>
    <row r="733" spans="1:2" x14ac:dyDescent="0.35">
      <c r="A733" s="168"/>
      <c r="B733" s="168"/>
    </row>
    <row r="734" spans="1:2" x14ac:dyDescent="0.35">
      <c r="A734" s="168"/>
      <c r="B734" s="168"/>
    </row>
    <row r="735" spans="1:2" x14ac:dyDescent="0.35">
      <c r="A735" s="168"/>
      <c r="B735" s="168"/>
    </row>
    <row r="736" spans="1:2" x14ac:dyDescent="0.35">
      <c r="A736" s="168"/>
      <c r="B736" s="168"/>
    </row>
    <row r="737" spans="1:2" x14ac:dyDescent="0.35">
      <c r="A737" s="168"/>
      <c r="B737" s="168"/>
    </row>
    <row r="738" spans="1:2" x14ac:dyDescent="0.35">
      <c r="A738" s="168"/>
      <c r="B738" s="168"/>
    </row>
    <row r="739" spans="1:2" x14ac:dyDescent="0.35">
      <c r="A739" s="168"/>
      <c r="B739" s="168"/>
    </row>
    <row r="740" spans="1:2" x14ac:dyDescent="0.35">
      <c r="A740" s="168"/>
      <c r="B740" s="168"/>
    </row>
    <row r="741" spans="1:2" x14ac:dyDescent="0.35">
      <c r="A741" s="168"/>
      <c r="B741" s="168"/>
    </row>
    <row r="742" spans="1:2" x14ac:dyDescent="0.35">
      <c r="A742" s="168"/>
      <c r="B742" s="168"/>
    </row>
    <row r="743" spans="1:2" x14ac:dyDescent="0.35">
      <c r="A743" s="168"/>
      <c r="B743" s="168"/>
    </row>
    <row r="744" spans="1:2" x14ac:dyDescent="0.35">
      <c r="A744" s="168"/>
      <c r="B744" s="168"/>
    </row>
    <row r="745" spans="1:2" x14ac:dyDescent="0.35">
      <c r="A745" s="168"/>
      <c r="B745" s="168"/>
    </row>
    <row r="746" spans="1:2" x14ac:dyDescent="0.35">
      <c r="A746" s="168"/>
      <c r="B746" s="168"/>
    </row>
    <row r="747" spans="1:2" x14ac:dyDescent="0.35">
      <c r="A747" s="168"/>
      <c r="B747" s="168"/>
    </row>
    <row r="748" spans="1:2" x14ac:dyDescent="0.35">
      <c r="A748" s="168"/>
      <c r="B748" s="168"/>
    </row>
    <row r="749" spans="1:2" x14ac:dyDescent="0.35">
      <c r="A749" s="168"/>
      <c r="B749" s="168"/>
    </row>
    <row r="750" spans="1:2" x14ac:dyDescent="0.35">
      <c r="A750" s="168"/>
      <c r="B750" s="168"/>
    </row>
    <row r="751" spans="1:2" x14ac:dyDescent="0.35">
      <c r="A751" s="168"/>
      <c r="B751" s="168"/>
    </row>
    <row r="752" spans="1:2" x14ac:dyDescent="0.35">
      <c r="A752" s="168"/>
      <c r="B752" s="168"/>
    </row>
    <row r="753" spans="1:2" x14ac:dyDescent="0.35">
      <c r="A753" s="168"/>
      <c r="B753" s="168"/>
    </row>
    <row r="754" spans="1:2" x14ac:dyDescent="0.35">
      <c r="A754" s="168"/>
      <c r="B754" s="168"/>
    </row>
    <row r="755" spans="1:2" x14ac:dyDescent="0.35">
      <c r="A755" s="168"/>
      <c r="B755" s="168"/>
    </row>
    <row r="756" spans="1:2" x14ac:dyDescent="0.35">
      <c r="A756" s="168"/>
      <c r="B756" s="168"/>
    </row>
    <row r="757" spans="1:2" x14ac:dyDescent="0.35">
      <c r="A757" s="168"/>
      <c r="B757" s="168"/>
    </row>
    <row r="758" spans="1:2" x14ac:dyDescent="0.35">
      <c r="A758" s="168"/>
      <c r="B758" s="168"/>
    </row>
    <row r="759" spans="1:2" x14ac:dyDescent="0.35">
      <c r="A759" s="168"/>
      <c r="B759" s="168"/>
    </row>
    <row r="760" spans="1:2" x14ac:dyDescent="0.35">
      <c r="A760" s="168"/>
      <c r="B760" s="168"/>
    </row>
    <row r="761" spans="1:2" x14ac:dyDescent="0.35">
      <c r="A761" s="168"/>
      <c r="B761" s="168"/>
    </row>
    <row r="762" spans="1:2" x14ac:dyDescent="0.35">
      <c r="A762" s="168"/>
      <c r="B762" s="168"/>
    </row>
    <row r="763" spans="1:2" x14ac:dyDescent="0.35">
      <c r="A763" s="168"/>
      <c r="B763" s="168"/>
    </row>
    <row r="764" spans="1:2" x14ac:dyDescent="0.35">
      <c r="A764" s="168"/>
      <c r="B764" s="168"/>
    </row>
    <row r="765" spans="1:2" x14ac:dyDescent="0.35">
      <c r="A765" s="168"/>
      <c r="B765" s="168"/>
    </row>
    <row r="766" spans="1:2" x14ac:dyDescent="0.35">
      <c r="A766" s="168"/>
      <c r="B766" s="168"/>
    </row>
    <row r="767" spans="1:2" x14ac:dyDescent="0.35">
      <c r="A767" s="168"/>
      <c r="B767" s="168"/>
    </row>
    <row r="768" spans="1:2" x14ac:dyDescent="0.35">
      <c r="A768" s="168"/>
      <c r="B768" s="168"/>
    </row>
    <row r="769" spans="1:2" x14ac:dyDescent="0.35">
      <c r="A769" s="168"/>
      <c r="B769" s="168"/>
    </row>
    <row r="770" spans="1:2" x14ac:dyDescent="0.35">
      <c r="A770" s="168"/>
      <c r="B770" s="168"/>
    </row>
    <row r="771" spans="1:2" x14ac:dyDescent="0.35">
      <c r="A771" s="168"/>
      <c r="B771" s="168"/>
    </row>
    <row r="772" spans="1:2" x14ac:dyDescent="0.35">
      <c r="A772" s="168"/>
      <c r="B772" s="168"/>
    </row>
    <row r="773" spans="1:2" x14ac:dyDescent="0.35">
      <c r="A773" s="168"/>
      <c r="B773" s="168"/>
    </row>
    <row r="774" spans="1:2" x14ac:dyDescent="0.35">
      <c r="A774" s="168"/>
      <c r="B774" s="168"/>
    </row>
    <row r="775" spans="1:2" x14ac:dyDescent="0.35">
      <c r="A775" s="168"/>
      <c r="B775" s="168"/>
    </row>
    <row r="776" spans="1:2" x14ac:dyDescent="0.35">
      <c r="A776" s="168"/>
      <c r="B776" s="168"/>
    </row>
    <row r="777" spans="1:2" x14ac:dyDescent="0.35">
      <c r="A777" s="168"/>
      <c r="B777" s="168"/>
    </row>
    <row r="778" spans="1:2" x14ac:dyDescent="0.35">
      <c r="A778" s="168"/>
      <c r="B778" s="168"/>
    </row>
    <row r="779" spans="1:2" x14ac:dyDescent="0.35">
      <c r="A779" s="168"/>
      <c r="B779" s="168"/>
    </row>
    <row r="780" spans="1:2" x14ac:dyDescent="0.35">
      <c r="A780" s="168"/>
      <c r="B780" s="168"/>
    </row>
    <row r="781" spans="1:2" x14ac:dyDescent="0.35">
      <c r="A781" s="168"/>
      <c r="B781" s="168"/>
    </row>
    <row r="782" spans="1:2" x14ac:dyDescent="0.35">
      <c r="A782" s="168"/>
      <c r="B782" s="168"/>
    </row>
    <row r="783" spans="1:2" x14ac:dyDescent="0.35">
      <c r="A783" s="168"/>
      <c r="B783" s="168"/>
    </row>
    <row r="784" spans="1:2" x14ac:dyDescent="0.35">
      <c r="A784" s="168"/>
      <c r="B784" s="168"/>
    </row>
    <row r="785" spans="1:2" x14ac:dyDescent="0.35">
      <c r="A785" s="168"/>
      <c r="B785" s="168"/>
    </row>
    <row r="786" spans="1:2" x14ac:dyDescent="0.35">
      <c r="A786" s="168"/>
      <c r="B786" s="168"/>
    </row>
    <row r="787" spans="1:2" x14ac:dyDescent="0.35">
      <c r="A787" s="168"/>
      <c r="B787" s="168"/>
    </row>
    <row r="788" spans="1:2" x14ac:dyDescent="0.35">
      <c r="A788" s="168"/>
      <c r="B788" s="168"/>
    </row>
    <row r="789" spans="1:2" x14ac:dyDescent="0.35">
      <c r="A789" s="168"/>
      <c r="B789" s="168"/>
    </row>
    <row r="790" spans="1:2" x14ac:dyDescent="0.35">
      <c r="A790" s="168"/>
      <c r="B790" s="168"/>
    </row>
    <row r="791" spans="1:2" x14ac:dyDescent="0.35">
      <c r="A791" s="168"/>
      <c r="B791" s="168"/>
    </row>
    <row r="792" spans="1:2" x14ac:dyDescent="0.35">
      <c r="A792" s="168"/>
      <c r="B792" s="168"/>
    </row>
    <row r="793" spans="1:2" x14ac:dyDescent="0.35">
      <c r="A793" s="168"/>
      <c r="B793" s="168"/>
    </row>
    <row r="794" spans="1:2" x14ac:dyDescent="0.35">
      <c r="A794" s="168"/>
      <c r="B794" s="168"/>
    </row>
    <row r="795" spans="1:2" x14ac:dyDescent="0.35">
      <c r="A795" s="168"/>
      <c r="B795" s="168"/>
    </row>
    <row r="796" spans="1:2" x14ac:dyDescent="0.35">
      <c r="A796" s="168"/>
      <c r="B796" s="168"/>
    </row>
    <row r="797" spans="1:2" x14ac:dyDescent="0.35">
      <c r="A797" s="168"/>
      <c r="B797" s="168"/>
    </row>
    <row r="798" spans="1:2" x14ac:dyDescent="0.35">
      <c r="A798" s="168"/>
      <c r="B798" s="168"/>
    </row>
    <row r="799" spans="1:2" x14ac:dyDescent="0.35">
      <c r="A799" s="168"/>
      <c r="B799" s="168"/>
    </row>
    <row r="800" spans="1:2" x14ac:dyDescent="0.35">
      <c r="A800" s="168"/>
      <c r="B800" s="168"/>
    </row>
    <row r="801" spans="1:2" x14ac:dyDescent="0.35">
      <c r="A801" s="168"/>
      <c r="B801" s="168"/>
    </row>
    <row r="802" spans="1:2" x14ac:dyDescent="0.35">
      <c r="A802" s="168"/>
      <c r="B802" s="168"/>
    </row>
    <row r="803" spans="1:2" x14ac:dyDescent="0.35">
      <c r="A803" s="168"/>
      <c r="B803" s="168"/>
    </row>
    <row r="804" spans="1:2" x14ac:dyDescent="0.35">
      <c r="A804" s="168"/>
      <c r="B804" s="168"/>
    </row>
    <row r="805" spans="1:2" x14ac:dyDescent="0.35">
      <c r="A805" s="168"/>
      <c r="B805" s="168"/>
    </row>
    <row r="806" spans="1:2" x14ac:dyDescent="0.35">
      <c r="A806" s="168"/>
      <c r="B806" s="168"/>
    </row>
    <row r="807" spans="1:2" x14ac:dyDescent="0.35">
      <c r="A807" s="168"/>
      <c r="B807" s="168"/>
    </row>
    <row r="808" spans="1:2" x14ac:dyDescent="0.35">
      <c r="A808" s="168"/>
      <c r="B808" s="168"/>
    </row>
    <row r="809" spans="1:2" x14ac:dyDescent="0.35">
      <c r="A809" s="168"/>
      <c r="B809" s="168"/>
    </row>
    <row r="810" spans="1:2" x14ac:dyDescent="0.35">
      <c r="A810" s="168"/>
      <c r="B810" s="168"/>
    </row>
    <row r="811" spans="1:2" x14ac:dyDescent="0.35">
      <c r="A811" s="168"/>
      <c r="B811" s="168"/>
    </row>
    <row r="812" spans="1:2" x14ac:dyDescent="0.35">
      <c r="A812" s="168"/>
      <c r="B812" s="168"/>
    </row>
    <row r="813" spans="1:2" x14ac:dyDescent="0.35">
      <c r="A813" s="168"/>
      <c r="B813" s="168"/>
    </row>
    <row r="814" spans="1:2" x14ac:dyDescent="0.35">
      <c r="A814" s="168"/>
      <c r="B814" s="168"/>
    </row>
    <row r="815" spans="1:2" x14ac:dyDescent="0.35">
      <c r="A815" s="168"/>
      <c r="B815" s="168"/>
    </row>
    <row r="816" spans="1:2" x14ac:dyDescent="0.35">
      <c r="A816" s="168"/>
      <c r="B816" s="168"/>
    </row>
    <row r="817" spans="1:2" x14ac:dyDescent="0.35">
      <c r="A817" s="168"/>
      <c r="B817" s="168"/>
    </row>
    <row r="818" spans="1:2" x14ac:dyDescent="0.35">
      <c r="A818" s="168"/>
      <c r="B818" s="168"/>
    </row>
    <row r="819" spans="1:2" x14ac:dyDescent="0.35">
      <c r="A819" s="168"/>
      <c r="B819" s="168"/>
    </row>
    <row r="820" spans="1:2" x14ac:dyDescent="0.35">
      <c r="A820" s="168"/>
      <c r="B820" s="168"/>
    </row>
    <row r="821" spans="1:2" x14ac:dyDescent="0.35">
      <c r="A821" s="168"/>
      <c r="B821" s="168"/>
    </row>
    <row r="822" spans="1:2" x14ac:dyDescent="0.35">
      <c r="A822" s="168"/>
      <c r="B822" s="168"/>
    </row>
    <row r="823" spans="1:2" x14ac:dyDescent="0.35">
      <c r="A823" s="168"/>
      <c r="B823" s="168"/>
    </row>
    <row r="824" spans="1:2" x14ac:dyDescent="0.35">
      <c r="A824" s="168"/>
      <c r="B824" s="168"/>
    </row>
    <row r="825" spans="1:2" x14ac:dyDescent="0.35">
      <c r="A825" s="168"/>
      <c r="B825" s="168"/>
    </row>
    <row r="826" spans="1:2" x14ac:dyDescent="0.35">
      <c r="A826" s="168"/>
      <c r="B826" s="168"/>
    </row>
    <row r="827" spans="1:2" x14ac:dyDescent="0.35">
      <c r="A827" s="168"/>
      <c r="B827" s="168"/>
    </row>
    <row r="828" spans="1:2" x14ac:dyDescent="0.35">
      <c r="A828" s="168"/>
      <c r="B828" s="168"/>
    </row>
    <row r="829" spans="1:2" x14ac:dyDescent="0.35">
      <c r="A829" s="168"/>
      <c r="B829" s="168"/>
    </row>
    <row r="830" spans="1:2" x14ac:dyDescent="0.35">
      <c r="A830" s="168"/>
      <c r="B830" s="168"/>
    </row>
    <row r="831" spans="1:2" x14ac:dyDescent="0.35">
      <c r="A831" s="168"/>
      <c r="B831" s="168"/>
    </row>
    <row r="832" spans="1:2" x14ac:dyDescent="0.35">
      <c r="A832" s="168"/>
      <c r="B832" s="168"/>
    </row>
    <row r="833" spans="1:2" x14ac:dyDescent="0.35">
      <c r="A833" s="168"/>
      <c r="B833" s="168"/>
    </row>
    <row r="834" spans="1:2" x14ac:dyDescent="0.35">
      <c r="A834" s="168"/>
      <c r="B834" s="168"/>
    </row>
    <row r="835" spans="1:2" x14ac:dyDescent="0.35">
      <c r="A835" s="168"/>
      <c r="B835" s="168"/>
    </row>
    <row r="836" spans="1:2" x14ac:dyDescent="0.35">
      <c r="A836" s="168"/>
      <c r="B836" s="168"/>
    </row>
    <row r="837" spans="1:2" x14ac:dyDescent="0.35">
      <c r="A837" s="168"/>
      <c r="B837" s="168"/>
    </row>
    <row r="838" spans="1:2" x14ac:dyDescent="0.35">
      <c r="A838" s="168"/>
      <c r="B838" s="168"/>
    </row>
    <row r="839" spans="1:2" x14ac:dyDescent="0.35">
      <c r="A839" s="168"/>
      <c r="B839" s="168"/>
    </row>
    <row r="840" spans="1:2" x14ac:dyDescent="0.35">
      <c r="A840" s="168"/>
      <c r="B840" s="168"/>
    </row>
    <row r="841" spans="1:2" x14ac:dyDescent="0.35">
      <c r="A841" s="168"/>
      <c r="B841" s="168"/>
    </row>
    <row r="842" spans="1:2" x14ac:dyDescent="0.35">
      <c r="A842" s="168"/>
      <c r="B842" s="168"/>
    </row>
    <row r="843" spans="1:2" x14ac:dyDescent="0.35">
      <c r="A843" s="168"/>
      <c r="B843" s="168"/>
    </row>
    <row r="844" spans="1:2" x14ac:dyDescent="0.35">
      <c r="A844" s="168"/>
      <c r="B844" s="168"/>
    </row>
    <row r="845" spans="1:2" x14ac:dyDescent="0.35">
      <c r="A845" s="168"/>
      <c r="B845" s="168"/>
    </row>
    <row r="846" spans="1:2" x14ac:dyDescent="0.35">
      <c r="A846" s="168"/>
      <c r="B846" s="168"/>
    </row>
    <row r="847" spans="1:2" x14ac:dyDescent="0.35">
      <c r="A847" s="168"/>
      <c r="B847" s="168"/>
    </row>
    <row r="848" spans="1:2" x14ac:dyDescent="0.35">
      <c r="A848" s="168"/>
      <c r="B848" s="168"/>
    </row>
    <row r="849" spans="1:2" x14ac:dyDescent="0.35">
      <c r="A849" s="168"/>
      <c r="B849" s="168"/>
    </row>
    <row r="850" spans="1:2" x14ac:dyDescent="0.35">
      <c r="A850" s="168"/>
      <c r="B850" s="168"/>
    </row>
    <row r="851" spans="1:2" x14ac:dyDescent="0.35">
      <c r="A851" s="168"/>
      <c r="B851" s="168"/>
    </row>
    <row r="852" spans="1:2" x14ac:dyDescent="0.35">
      <c r="A852" s="168"/>
      <c r="B852" s="168"/>
    </row>
    <row r="853" spans="1:2" x14ac:dyDescent="0.35">
      <c r="A853" s="168"/>
      <c r="B853" s="168"/>
    </row>
    <row r="854" spans="1:2" x14ac:dyDescent="0.35">
      <c r="A854" s="168"/>
      <c r="B854" s="168"/>
    </row>
    <row r="855" spans="1:2" x14ac:dyDescent="0.35">
      <c r="A855" s="168"/>
      <c r="B855" s="168"/>
    </row>
    <row r="856" spans="1:2" x14ac:dyDescent="0.35">
      <c r="A856" s="168"/>
      <c r="B856" s="168"/>
    </row>
    <row r="857" spans="1:2" x14ac:dyDescent="0.35">
      <c r="A857" s="168"/>
      <c r="B857" s="168"/>
    </row>
    <row r="858" spans="1:2" x14ac:dyDescent="0.35">
      <c r="A858" s="168"/>
      <c r="B858" s="168"/>
    </row>
    <row r="859" spans="1:2" x14ac:dyDescent="0.35">
      <c r="A859" s="168"/>
      <c r="B859" s="168"/>
    </row>
    <row r="860" spans="1:2" x14ac:dyDescent="0.35">
      <c r="A860" s="168"/>
      <c r="B860" s="168"/>
    </row>
    <row r="861" spans="1:2" x14ac:dyDescent="0.35">
      <c r="A861" s="168"/>
      <c r="B861" s="168"/>
    </row>
    <row r="862" spans="1:2" x14ac:dyDescent="0.35">
      <c r="A862" s="168"/>
      <c r="B862" s="168"/>
    </row>
    <row r="863" spans="1:2" x14ac:dyDescent="0.35">
      <c r="A863" s="168"/>
      <c r="B863" s="168"/>
    </row>
    <row r="864" spans="1:2" x14ac:dyDescent="0.35">
      <c r="A864" s="168"/>
      <c r="B864" s="168"/>
    </row>
    <row r="865" spans="1:2" x14ac:dyDescent="0.35">
      <c r="A865" s="168"/>
      <c r="B865" s="168"/>
    </row>
    <row r="866" spans="1:2" x14ac:dyDescent="0.35">
      <c r="A866" s="168"/>
      <c r="B866" s="168"/>
    </row>
    <row r="867" spans="1:2" x14ac:dyDescent="0.35">
      <c r="A867" s="168"/>
      <c r="B867" s="168"/>
    </row>
    <row r="868" spans="1:2" x14ac:dyDescent="0.35">
      <c r="A868" s="168"/>
      <c r="B868" s="168"/>
    </row>
    <row r="869" spans="1:2" x14ac:dyDescent="0.35">
      <c r="A869" s="168"/>
      <c r="B869" s="168"/>
    </row>
    <row r="870" spans="1:2" x14ac:dyDescent="0.35">
      <c r="A870" s="168"/>
      <c r="B870" s="168"/>
    </row>
    <row r="871" spans="1:2" x14ac:dyDescent="0.35">
      <c r="A871" s="168"/>
      <c r="B871" s="168"/>
    </row>
    <row r="872" spans="1:2" x14ac:dyDescent="0.35">
      <c r="A872" s="168"/>
      <c r="B872" s="168"/>
    </row>
    <row r="873" spans="1:2" x14ac:dyDescent="0.35">
      <c r="A873" s="168"/>
      <c r="B873" s="168"/>
    </row>
    <row r="874" spans="1:2" x14ac:dyDescent="0.35">
      <c r="A874" s="168"/>
      <c r="B874" s="168"/>
    </row>
    <row r="875" spans="1:2" x14ac:dyDescent="0.35">
      <c r="A875" s="168"/>
      <c r="B875" s="168"/>
    </row>
    <row r="876" spans="1:2" x14ac:dyDescent="0.35">
      <c r="A876" s="168"/>
      <c r="B876" s="168"/>
    </row>
    <row r="877" spans="1:2" x14ac:dyDescent="0.35">
      <c r="A877" s="168"/>
      <c r="B877" s="168"/>
    </row>
    <row r="878" spans="1:2" x14ac:dyDescent="0.35">
      <c r="A878" s="168"/>
      <c r="B878" s="168"/>
    </row>
    <row r="879" spans="1:2" x14ac:dyDescent="0.35">
      <c r="A879" s="168"/>
      <c r="B879" s="168"/>
    </row>
    <row r="880" spans="1:2" x14ac:dyDescent="0.35">
      <c r="A880" s="168"/>
      <c r="B880" s="168"/>
    </row>
    <row r="881" spans="1:2" x14ac:dyDescent="0.35">
      <c r="A881" s="168"/>
      <c r="B881" s="168"/>
    </row>
    <row r="882" spans="1:2" x14ac:dyDescent="0.35">
      <c r="A882" s="168"/>
      <c r="B882" s="168"/>
    </row>
    <row r="883" spans="1:2" x14ac:dyDescent="0.35">
      <c r="A883" s="168"/>
      <c r="B883" s="168"/>
    </row>
    <row r="884" spans="1:2" x14ac:dyDescent="0.35">
      <c r="A884" s="168"/>
      <c r="B884" s="168"/>
    </row>
    <row r="885" spans="1:2" x14ac:dyDescent="0.35">
      <c r="A885" s="168"/>
      <c r="B885" s="168"/>
    </row>
    <row r="886" spans="1:2" x14ac:dyDescent="0.35">
      <c r="A886" s="168"/>
      <c r="B886" s="168"/>
    </row>
    <row r="887" spans="1:2" x14ac:dyDescent="0.35">
      <c r="A887" s="168"/>
      <c r="B887" s="168"/>
    </row>
    <row r="888" spans="1:2" x14ac:dyDescent="0.35">
      <c r="A888" s="168"/>
      <c r="B888" s="168"/>
    </row>
    <row r="889" spans="1:2" x14ac:dyDescent="0.35">
      <c r="A889" s="168"/>
      <c r="B889" s="168"/>
    </row>
    <row r="890" spans="1:2" x14ac:dyDescent="0.35">
      <c r="A890" s="168"/>
      <c r="B890" s="168"/>
    </row>
    <row r="891" spans="1:2" x14ac:dyDescent="0.35">
      <c r="A891" s="168"/>
      <c r="B891" s="168"/>
    </row>
    <row r="892" spans="1:2" x14ac:dyDescent="0.35">
      <c r="A892" s="168"/>
      <c r="B892" s="168"/>
    </row>
    <row r="893" spans="1:2" x14ac:dyDescent="0.35">
      <c r="A893" s="168"/>
      <c r="B893" s="168"/>
    </row>
    <row r="894" spans="1:2" x14ac:dyDescent="0.35">
      <c r="A894" s="168"/>
      <c r="B894" s="168"/>
    </row>
    <row r="895" spans="1:2" x14ac:dyDescent="0.35">
      <c r="A895" s="168"/>
      <c r="B895" s="168"/>
    </row>
    <row r="896" spans="1:2" x14ac:dyDescent="0.35">
      <c r="A896" s="168"/>
      <c r="B896" s="168"/>
    </row>
    <row r="897" spans="1:2" x14ac:dyDescent="0.35">
      <c r="A897" s="168"/>
      <c r="B897" s="168"/>
    </row>
    <row r="898" spans="1:2" x14ac:dyDescent="0.35">
      <c r="A898" s="168"/>
      <c r="B898" s="168"/>
    </row>
    <row r="899" spans="1:2" x14ac:dyDescent="0.35">
      <c r="A899" s="168"/>
      <c r="B899" s="168"/>
    </row>
    <row r="900" spans="1:2" x14ac:dyDescent="0.35">
      <c r="A900" s="168"/>
      <c r="B900" s="168"/>
    </row>
    <row r="901" spans="1:2" x14ac:dyDescent="0.35">
      <c r="A901" s="168"/>
      <c r="B901" s="168"/>
    </row>
    <row r="902" spans="1:2" x14ac:dyDescent="0.35">
      <c r="A902" s="168"/>
      <c r="B902" s="168"/>
    </row>
    <row r="903" spans="1:2" x14ac:dyDescent="0.35">
      <c r="A903" s="168"/>
      <c r="B903" s="168"/>
    </row>
    <row r="904" spans="1:2" x14ac:dyDescent="0.35">
      <c r="A904" s="168"/>
      <c r="B904" s="168"/>
    </row>
    <row r="905" spans="1:2" x14ac:dyDescent="0.35">
      <c r="A905" s="168"/>
      <c r="B905" s="168"/>
    </row>
    <row r="906" spans="1:2" x14ac:dyDescent="0.35">
      <c r="A906" s="168"/>
      <c r="B906" s="168"/>
    </row>
    <row r="907" spans="1:2" x14ac:dyDescent="0.35">
      <c r="A907" s="168"/>
      <c r="B907" s="168"/>
    </row>
    <row r="908" spans="1:2" x14ac:dyDescent="0.35">
      <c r="A908" s="168"/>
      <c r="B908" s="168"/>
    </row>
    <row r="909" spans="1:2" x14ac:dyDescent="0.35">
      <c r="A909" s="168"/>
      <c r="B909" s="168"/>
    </row>
    <row r="910" spans="1:2" x14ac:dyDescent="0.35">
      <c r="A910" s="168"/>
      <c r="B910" s="168"/>
    </row>
    <row r="911" spans="1:2" x14ac:dyDescent="0.35">
      <c r="A911" s="168"/>
      <c r="B911" s="168"/>
    </row>
    <row r="912" spans="1:2" x14ac:dyDescent="0.35">
      <c r="A912" s="168"/>
      <c r="B912" s="168"/>
    </row>
    <row r="913" spans="1:2" x14ac:dyDescent="0.35">
      <c r="A913" s="168"/>
      <c r="B913" s="168"/>
    </row>
    <row r="914" spans="1:2" x14ac:dyDescent="0.35">
      <c r="A914" s="168"/>
      <c r="B914" s="168"/>
    </row>
    <row r="915" spans="1:2" x14ac:dyDescent="0.35">
      <c r="A915" s="168"/>
      <c r="B915" s="168"/>
    </row>
    <row r="916" spans="1:2" x14ac:dyDescent="0.35">
      <c r="A916" s="168"/>
      <c r="B916" s="168"/>
    </row>
    <row r="917" spans="1:2" x14ac:dyDescent="0.35">
      <c r="A917" s="168"/>
      <c r="B917" s="168"/>
    </row>
    <row r="918" spans="1:2" x14ac:dyDescent="0.35">
      <c r="A918" s="168"/>
      <c r="B918" s="168"/>
    </row>
    <row r="919" spans="1:2" x14ac:dyDescent="0.35">
      <c r="A919" s="168"/>
      <c r="B919" s="168"/>
    </row>
    <row r="920" spans="1:2" x14ac:dyDescent="0.35">
      <c r="A920" s="168"/>
      <c r="B920" s="168"/>
    </row>
    <row r="921" spans="1:2" x14ac:dyDescent="0.35">
      <c r="A921" s="168"/>
      <c r="B921" s="168"/>
    </row>
    <row r="922" spans="1:2" x14ac:dyDescent="0.35">
      <c r="A922" s="168"/>
      <c r="B922" s="168"/>
    </row>
    <row r="923" spans="1:2" x14ac:dyDescent="0.35">
      <c r="A923" s="168"/>
      <c r="B923" s="168"/>
    </row>
    <row r="924" spans="1:2" x14ac:dyDescent="0.35">
      <c r="A924" s="168"/>
      <c r="B924" s="168"/>
    </row>
    <row r="925" spans="1:2" x14ac:dyDescent="0.35">
      <c r="A925" s="168"/>
      <c r="B925" s="168"/>
    </row>
    <row r="926" spans="1:2" x14ac:dyDescent="0.35">
      <c r="A926" s="168"/>
      <c r="B926" s="168"/>
    </row>
    <row r="927" spans="1:2" x14ac:dyDescent="0.35">
      <c r="A927" s="168"/>
      <c r="B927" s="168"/>
    </row>
    <row r="928" spans="1:2" x14ac:dyDescent="0.35">
      <c r="A928" s="168"/>
      <c r="B928" s="168"/>
    </row>
    <row r="929" spans="1:2" x14ac:dyDescent="0.35">
      <c r="A929" s="168"/>
      <c r="B929" s="168"/>
    </row>
    <row r="930" spans="1:2" x14ac:dyDescent="0.35">
      <c r="A930" s="168"/>
      <c r="B930" s="168"/>
    </row>
    <row r="931" spans="1:2" x14ac:dyDescent="0.35">
      <c r="A931" s="168"/>
      <c r="B931" s="168"/>
    </row>
    <row r="932" spans="1:2" x14ac:dyDescent="0.35">
      <c r="A932" s="168"/>
      <c r="B932" s="168"/>
    </row>
    <row r="933" spans="1:2" x14ac:dyDescent="0.35">
      <c r="A933" s="168"/>
      <c r="B933" s="168"/>
    </row>
    <row r="934" spans="1:2" x14ac:dyDescent="0.35">
      <c r="A934" s="168"/>
      <c r="B934" s="168"/>
    </row>
    <row r="935" spans="1:2" x14ac:dyDescent="0.35">
      <c r="A935" s="168"/>
      <c r="B935" s="168"/>
    </row>
    <row r="936" spans="1:2" x14ac:dyDescent="0.35">
      <c r="A936" s="168"/>
      <c r="B936" s="168"/>
    </row>
    <row r="937" spans="1:2" x14ac:dyDescent="0.35">
      <c r="A937" s="168"/>
      <c r="B937" s="168"/>
    </row>
    <row r="938" spans="1:2" x14ac:dyDescent="0.35">
      <c r="A938" s="168"/>
      <c r="B938" s="168"/>
    </row>
    <row r="939" spans="1:2" x14ac:dyDescent="0.35">
      <c r="A939" s="168"/>
      <c r="B939" s="168"/>
    </row>
    <row r="940" spans="1:2" x14ac:dyDescent="0.35">
      <c r="A940" s="168"/>
      <c r="B940" s="168"/>
    </row>
    <row r="941" spans="1:2" x14ac:dyDescent="0.35">
      <c r="A941" s="168"/>
      <c r="B941" s="168"/>
    </row>
    <row r="942" spans="1:2" x14ac:dyDescent="0.35">
      <c r="A942" s="168"/>
      <c r="B942" s="168"/>
    </row>
    <row r="943" spans="1:2" x14ac:dyDescent="0.35">
      <c r="A943" s="168"/>
      <c r="B943" s="168"/>
    </row>
    <row r="944" spans="1:2" x14ac:dyDescent="0.35">
      <c r="A944" s="168"/>
      <c r="B944" s="168"/>
    </row>
    <row r="945" spans="1:2" x14ac:dyDescent="0.35">
      <c r="A945" s="168"/>
      <c r="B945" s="168"/>
    </row>
    <row r="946" spans="1:2" x14ac:dyDescent="0.35">
      <c r="A946" s="168"/>
      <c r="B946" s="168"/>
    </row>
    <row r="947" spans="1:2" x14ac:dyDescent="0.35">
      <c r="A947" s="168"/>
      <c r="B947" s="168"/>
    </row>
    <row r="948" spans="1:2" x14ac:dyDescent="0.35">
      <c r="A948" s="168"/>
      <c r="B948" s="168"/>
    </row>
    <row r="949" spans="1:2" x14ac:dyDescent="0.35">
      <c r="A949" s="168"/>
      <c r="B949" s="168"/>
    </row>
    <row r="950" spans="1:2" x14ac:dyDescent="0.35">
      <c r="A950" s="168"/>
      <c r="B950" s="168"/>
    </row>
    <row r="951" spans="1:2" x14ac:dyDescent="0.35">
      <c r="A951" s="168"/>
      <c r="B951" s="168"/>
    </row>
    <row r="952" spans="1:2" x14ac:dyDescent="0.35">
      <c r="A952" s="168"/>
      <c r="B952" s="168"/>
    </row>
    <row r="953" spans="1:2" x14ac:dyDescent="0.35">
      <c r="A953" s="168"/>
      <c r="B953" s="168"/>
    </row>
    <row r="954" spans="1:2" x14ac:dyDescent="0.35">
      <c r="A954" s="168"/>
      <c r="B954" s="168"/>
    </row>
    <row r="955" spans="1:2" x14ac:dyDescent="0.35">
      <c r="A955" s="168"/>
      <c r="B955" s="168"/>
    </row>
    <row r="956" spans="1:2" x14ac:dyDescent="0.35">
      <c r="A956" s="168"/>
      <c r="B956" s="168"/>
    </row>
    <row r="957" spans="1:2" x14ac:dyDescent="0.35">
      <c r="A957" s="168"/>
      <c r="B957" s="168"/>
    </row>
    <row r="958" spans="1:2" x14ac:dyDescent="0.35">
      <c r="A958" s="168"/>
      <c r="B958" s="168"/>
    </row>
    <row r="959" spans="1:2" x14ac:dyDescent="0.35">
      <c r="A959" s="168"/>
      <c r="B959" s="168"/>
    </row>
    <row r="960" spans="1:2" x14ac:dyDescent="0.35">
      <c r="A960" s="168"/>
      <c r="B960" s="168"/>
    </row>
    <row r="961" spans="1:2" x14ac:dyDescent="0.35">
      <c r="A961" s="168"/>
      <c r="B961" s="168"/>
    </row>
    <row r="962" spans="1:2" x14ac:dyDescent="0.35">
      <c r="A962" s="168"/>
      <c r="B962" s="168"/>
    </row>
    <row r="963" spans="1:2" x14ac:dyDescent="0.35">
      <c r="A963" s="168"/>
      <c r="B963" s="168"/>
    </row>
    <row r="964" spans="1:2" x14ac:dyDescent="0.35">
      <c r="A964" s="168"/>
      <c r="B964" s="168"/>
    </row>
    <row r="965" spans="1:2" x14ac:dyDescent="0.35">
      <c r="A965" s="168"/>
      <c r="B965" s="168"/>
    </row>
    <row r="966" spans="1:2" x14ac:dyDescent="0.35">
      <c r="A966" s="168"/>
      <c r="B966" s="168"/>
    </row>
    <row r="967" spans="1:2" x14ac:dyDescent="0.35">
      <c r="A967" s="168"/>
      <c r="B967" s="168"/>
    </row>
    <row r="968" spans="1:2" x14ac:dyDescent="0.35">
      <c r="A968" s="168"/>
      <c r="B968" s="168"/>
    </row>
    <row r="969" spans="1:2" x14ac:dyDescent="0.35">
      <c r="A969" s="168"/>
      <c r="B969" s="168"/>
    </row>
    <row r="970" spans="1:2" x14ac:dyDescent="0.35">
      <c r="A970" s="168"/>
      <c r="B970" s="168"/>
    </row>
    <row r="971" spans="1:2" x14ac:dyDescent="0.35">
      <c r="A971" s="168"/>
      <c r="B971" s="168"/>
    </row>
    <row r="972" spans="1:2" x14ac:dyDescent="0.35">
      <c r="A972" s="168"/>
      <c r="B972" s="168"/>
    </row>
    <row r="973" spans="1:2" x14ac:dyDescent="0.35">
      <c r="A973" s="168"/>
      <c r="B973" s="168"/>
    </row>
    <row r="974" spans="1:2" x14ac:dyDescent="0.35">
      <c r="A974" s="168"/>
      <c r="B974" s="168"/>
    </row>
    <row r="975" spans="1:2" x14ac:dyDescent="0.35">
      <c r="A975" s="168"/>
      <c r="B975" s="168"/>
    </row>
    <row r="976" spans="1:2" x14ac:dyDescent="0.35">
      <c r="A976" s="168"/>
      <c r="B976" s="168"/>
    </row>
    <row r="977" spans="1:2" x14ac:dyDescent="0.35">
      <c r="A977" s="168"/>
      <c r="B977" s="168"/>
    </row>
    <row r="978" spans="1:2" x14ac:dyDescent="0.35">
      <c r="A978" s="168"/>
      <c r="B978" s="168"/>
    </row>
    <row r="979" spans="1:2" x14ac:dyDescent="0.35">
      <c r="A979" s="168"/>
      <c r="B979" s="168"/>
    </row>
    <row r="980" spans="1:2" x14ac:dyDescent="0.35">
      <c r="A980" s="168"/>
      <c r="B980" s="168"/>
    </row>
    <row r="981" spans="1:2" x14ac:dyDescent="0.35">
      <c r="A981" s="168"/>
      <c r="B981" s="168"/>
    </row>
    <row r="982" spans="1:2" x14ac:dyDescent="0.35">
      <c r="A982" s="168"/>
      <c r="B982" s="168"/>
    </row>
    <row r="983" spans="1:2" x14ac:dyDescent="0.35">
      <c r="A983" s="168"/>
      <c r="B983" s="168"/>
    </row>
    <row r="984" spans="1:2" x14ac:dyDescent="0.35">
      <c r="A984" s="168"/>
      <c r="B984" s="168"/>
    </row>
    <row r="985" spans="1:2" x14ac:dyDescent="0.35">
      <c r="A985" s="168"/>
      <c r="B985" s="168"/>
    </row>
    <row r="986" spans="1:2" x14ac:dyDescent="0.35">
      <c r="A986" s="168"/>
      <c r="B986" s="168"/>
    </row>
    <row r="987" spans="1:2" x14ac:dyDescent="0.35">
      <c r="A987" s="168"/>
      <c r="B987" s="168"/>
    </row>
    <row r="988" spans="1:2" x14ac:dyDescent="0.35">
      <c r="A988" s="168"/>
      <c r="B988" s="168"/>
    </row>
    <row r="989" spans="1:2" x14ac:dyDescent="0.35">
      <c r="A989" s="168"/>
      <c r="B989" s="168"/>
    </row>
    <row r="990" spans="1:2" x14ac:dyDescent="0.35">
      <c r="A990" s="168"/>
      <c r="B990" s="168"/>
    </row>
    <row r="991" spans="1:2" x14ac:dyDescent="0.35">
      <c r="A991" s="168"/>
      <c r="B991" s="168"/>
    </row>
    <row r="992" spans="1:2" x14ac:dyDescent="0.35">
      <c r="A992" s="168"/>
      <c r="B992" s="168"/>
    </row>
    <row r="993" spans="1:2" x14ac:dyDescent="0.35">
      <c r="A993" s="168"/>
      <c r="B993" s="168"/>
    </row>
    <row r="994" spans="1:2" x14ac:dyDescent="0.35">
      <c r="A994" s="168"/>
      <c r="B994" s="168"/>
    </row>
    <row r="995" spans="1:2" x14ac:dyDescent="0.35">
      <c r="A995" s="168"/>
      <c r="B995" s="168"/>
    </row>
    <row r="996" spans="1:2" x14ac:dyDescent="0.35">
      <c r="A996" s="168"/>
      <c r="B996" s="168"/>
    </row>
    <row r="997" spans="1:2" x14ac:dyDescent="0.35">
      <c r="A997" s="168"/>
      <c r="B997" s="168"/>
    </row>
    <row r="998" spans="1:2" x14ac:dyDescent="0.35">
      <c r="A998" s="168"/>
      <c r="B998" s="168"/>
    </row>
    <row r="999" spans="1:2" x14ac:dyDescent="0.35">
      <c r="A999" s="168"/>
      <c r="B999" s="168"/>
    </row>
    <row r="1000" spans="1:2" x14ac:dyDescent="0.35">
      <c r="A1000" s="168"/>
      <c r="B1000" s="168"/>
    </row>
    <row r="1001" spans="1:2" x14ac:dyDescent="0.35">
      <c r="A1001" s="168"/>
      <c r="B1001" s="168"/>
    </row>
    <row r="1002" spans="1:2" x14ac:dyDescent="0.35">
      <c r="A1002" s="168"/>
      <c r="B1002" s="168"/>
    </row>
    <row r="1003" spans="1:2" x14ac:dyDescent="0.35">
      <c r="A1003" s="168"/>
      <c r="B1003" s="168"/>
    </row>
    <row r="1004" spans="1:2" x14ac:dyDescent="0.35">
      <c r="A1004" s="168"/>
      <c r="B1004" s="168"/>
    </row>
    <row r="1005" spans="1:2" x14ac:dyDescent="0.35">
      <c r="A1005" s="168"/>
      <c r="B1005" s="168"/>
    </row>
    <row r="1006" spans="1:2" x14ac:dyDescent="0.35">
      <c r="A1006" s="168"/>
      <c r="B1006" s="168"/>
    </row>
    <row r="1007" spans="1:2" x14ac:dyDescent="0.35">
      <c r="A1007" s="168"/>
      <c r="B1007" s="168"/>
    </row>
    <row r="1008" spans="1:2" x14ac:dyDescent="0.35">
      <c r="A1008" s="168"/>
      <c r="B1008" s="168"/>
    </row>
    <row r="1009" spans="1:2" x14ac:dyDescent="0.35">
      <c r="A1009" s="168"/>
      <c r="B1009" s="168"/>
    </row>
    <row r="1010" spans="1:2" x14ac:dyDescent="0.35">
      <c r="A1010" s="168"/>
      <c r="B1010" s="168"/>
    </row>
    <row r="1011" spans="1:2" x14ac:dyDescent="0.35">
      <c r="A1011" s="168"/>
      <c r="B1011" s="168"/>
    </row>
    <row r="1012" spans="1:2" x14ac:dyDescent="0.35">
      <c r="A1012" s="168"/>
      <c r="B1012" s="168"/>
    </row>
    <row r="1013" spans="1:2" x14ac:dyDescent="0.35">
      <c r="A1013" s="168"/>
      <c r="B1013" s="168"/>
    </row>
    <row r="1014" spans="1:2" x14ac:dyDescent="0.35">
      <c r="A1014" s="168"/>
      <c r="B1014" s="168"/>
    </row>
    <row r="1015" spans="1:2" x14ac:dyDescent="0.35">
      <c r="A1015" s="168"/>
      <c r="B1015" s="168"/>
    </row>
    <row r="1016" spans="1:2" x14ac:dyDescent="0.35">
      <c r="A1016" s="168"/>
      <c r="B1016" s="168"/>
    </row>
    <row r="1017" spans="1:2" x14ac:dyDescent="0.35">
      <c r="A1017" s="168"/>
      <c r="B1017" s="168"/>
    </row>
    <row r="1018" spans="1:2" x14ac:dyDescent="0.35">
      <c r="A1018" s="168"/>
      <c r="B1018" s="168"/>
    </row>
    <row r="1019" spans="1:2" x14ac:dyDescent="0.35">
      <c r="A1019" s="168"/>
      <c r="B1019" s="168"/>
    </row>
    <row r="1020" spans="1:2" x14ac:dyDescent="0.35">
      <c r="A1020" s="168"/>
      <c r="B1020" s="168"/>
    </row>
    <row r="1021" spans="1:2" x14ac:dyDescent="0.35">
      <c r="A1021" s="168"/>
      <c r="B1021" s="168"/>
    </row>
    <row r="1022" spans="1:2" x14ac:dyDescent="0.35">
      <c r="A1022" s="168"/>
      <c r="B1022" s="168"/>
    </row>
    <row r="1023" spans="1:2" x14ac:dyDescent="0.35">
      <c r="A1023" s="168"/>
      <c r="B1023" s="168"/>
    </row>
    <row r="1024" spans="1:2" x14ac:dyDescent="0.35">
      <c r="A1024" s="168"/>
      <c r="B1024" s="168"/>
    </row>
    <row r="1025" spans="1:2" x14ac:dyDescent="0.35">
      <c r="A1025" s="168"/>
      <c r="B1025" s="168"/>
    </row>
    <row r="1026" spans="1:2" x14ac:dyDescent="0.35">
      <c r="A1026" s="168"/>
      <c r="B1026" s="168"/>
    </row>
    <row r="1027" spans="1:2" x14ac:dyDescent="0.35">
      <c r="A1027" s="168"/>
      <c r="B1027" s="168"/>
    </row>
    <row r="1028" spans="1:2" x14ac:dyDescent="0.35">
      <c r="A1028" s="168"/>
      <c r="B1028" s="168"/>
    </row>
    <row r="1029" spans="1:2" x14ac:dyDescent="0.35">
      <c r="A1029" s="168"/>
      <c r="B1029" s="168"/>
    </row>
    <row r="1030" spans="1:2" x14ac:dyDescent="0.35">
      <c r="A1030" s="168"/>
      <c r="B1030" s="168"/>
    </row>
    <row r="1031" spans="1:2" x14ac:dyDescent="0.35">
      <c r="A1031" s="168"/>
      <c r="B1031" s="168"/>
    </row>
    <row r="1032" spans="1:2" x14ac:dyDescent="0.35">
      <c r="A1032" s="168"/>
      <c r="B1032" s="168"/>
    </row>
    <row r="1033" spans="1:2" x14ac:dyDescent="0.35">
      <c r="A1033" s="168"/>
      <c r="B1033" s="168"/>
    </row>
    <row r="1034" spans="1:2" x14ac:dyDescent="0.35">
      <c r="A1034" s="168"/>
      <c r="B1034" s="168"/>
    </row>
    <row r="1035" spans="1:2" x14ac:dyDescent="0.35">
      <c r="A1035" s="168"/>
      <c r="B1035" s="168"/>
    </row>
    <row r="1036" spans="1:2" x14ac:dyDescent="0.35">
      <c r="A1036" s="168"/>
      <c r="B1036" s="168"/>
    </row>
    <row r="1037" spans="1:2" x14ac:dyDescent="0.35">
      <c r="A1037" s="168"/>
      <c r="B1037" s="168"/>
    </row>
    <row r="1038" spans="1:2" x14ac:dyDescent="0.35">
      <c r="A1038" s="168"/>
      <c r="B1038" s="168"/>
    </row>
    <row r="1039" spans="1:2" x14ac:dyDescent="0.35">
      <c r="A1039" s="168"/>
      <c r="B1039" s="168"/>
    </row>
    <row r="1040" spans="1:2" x14ac:dyDescent="0.35">
      <c r="A1040" s="168"/>
      <c r="B1040" s="168"/>
    </row>
    <row r="1041" spans="1:2" x14ac:dyDescent="0.35">
      <c r="A1041" s="168"/>
      <c r="B1041" s="168"/>
    </row>
    <row r="1042" spans="1:2" x14ac:dyDescent="0.35">
      <c r="A1042" s="168"/>
      <c r="B1042" s="168"/>
    </row>
    <row r="1043" spans="1:2" x14ac:dyDescent="0.35">
      <c r="A1043" s="168"/>
      <c r="B1043" s="168"/>
    </row>
    <row r="1044" spans="1:2" x14ac:dyDescent="0.35">
      <c r="A1044" s="168"/>
      <c r="B1044" s="168"/>
    </row>
    <row r="1045" spans="1:2" x14ac:dyDescent="0.35">
      <c r="A1045" s="168"/>
      <c r="B1045" s="168"/>
    </row>
    <row r="1046" spans="1:2" x14ac:dyDescent="0.35">
      <c r="A1046" s="168"/>
      <c r="B1046" s="168"/>
    </row>
    <row r="1047" spans="1:2" x14ac:dyDescent="0.35">
      <c r="A1047" s="168"/>
      <c r="B1047" s="168"/>
    </row>
    <row r="1048" spans="1:2" x14ac:dyDescent="0.35">
      <c r="A1048" s="168"/>
      <c r="B1048" s="168"/>
    </row>
    <row r="1049" spans="1:2" x14ac:dyDescent="0.35">
      <c r="A1049" s="168"/>
      <c r="B1049" s="168"/>
    </row>
    <row r="1050" spans="1:2" x14ac:dyDescent="0.35">
      <c r="A1050" s="168"/>
      <c r="B1050" s="168"/>
    </row>
    <row r="1051" spans="1:2" x14ac:dyDescent="0.35">
      <c r="A1051" s="168"/>
      <c r="B1051" s="168"/>
    </row>
    <row r="1052" spans="1:2" x14ac:dyDescent="0.35">
      <c r="A1052" s="168"/>
      <c r="B1052" s="168"/>
    </row>
    <row r="1053" spans="1:2" x14ac:dyDescent="0.35">
      <c r="A1053" s="168"/>
      <c r="B1053" s="168"/>
    </row>
    <row r="1054" spans="1:2" x14ac:dyDescent="0.35">
      <c r="A1054" s="168"/>
      <c r="B1054" s="168"/>
    </row>
    <row r="1055" spans="1:2" x14ac:dyDescent="0.35">
      <c r="A1055" s="168"/>
      <c r="B1055" s="168"/>
    </row>
    <row r="1056" spans="1:2" x14ac:dyDescent="0.35">
      <c r="A1056" s="168"/>
      <c r="B1056" s="168"/>
    </row>
    <row r="1057" spans="1:2" x14ac:dyDescent="0.35">
      <c r="A1057" s="168"/>
      <c r="B1057" s="168"/>
    </row>
    <row r="1058" spans="1:2" x14ac:dyDescent="0.35">
      <c r="A1058" s="168"/>
      <c r="B1058" s="168"/>
    </row>
    <row r="1059" spans="1:2" x14ac:dyDescent="0.35">
      <c r="A1059" s="168"/>
      <c r="B1059" s="168"/>
    </row>
    <row r="1060" spans="1:2" x14ac:dyDescent="0.35">
      <c r="A1060" s="168"/>
      <c r="B1060" s="168"/>
    </row>
    <row r="1061" spans="1:2" x14ac:dyDescent="0.35">
      <c r="A1061" s="168"/>
      <c r="B1061" s="168"/>
    </row>
    <row r="1062" spans="1:2" x14ac:dyDescent="0.35">
      <c r="A1062" s="168"/>
      <c r="B1062" s="168"/>
    </row>
    <row r="1063" spans="1:2" x14ac:dyDescent="0.35">
      <c r="A1063" s="168"/>
      <c r="B1063" s="168"/>
    </row>
    <row r="1064" spans="1:2" x14ac:dyDescent="0.35">
      <c r="A1064" s="168"/>
      <c r="B1064" s="168"/>
    </row>
    <row r="1065" spans="1:2" x14ac:dyDescent="0.35">
      <c r="A1065" s="168"/>
      <c r="B1065" s="168"/>
    </row>
    <row r="1066" spans="1:2" x14ac:dyDescent="0.35">
      <c r="A1066" s="168"/>
      <c r="B1066" s="168"/>
    </row>
    <row r="1067" spans="1:2" x14ac:dyDescent="0.35">
      <c r="A1067" s="168"/>
      <c r="B1067" s="168"/>
    </row>
    <row r="1068" spans="1:2" x14ac:dyDescent="0.35">
      <c r="A1068" s="168"/>
      <c r="B1068" s="168"/>
    </row>
    <row r="1069" spans="1:2" x14ac:dyDescent="0.35">
      <c r="A1069" s="168"/>
      <c r="B1069" s="168"/>
    </row>
    <row r="1070" spans="1:2" x14ac:dyDescent="0.35">
      <c r="A1070" s="168"/>
      <c r="B1070" s="168"/>
    </row>
    <row r="1071" spans="1:2" x14ac:dyDescent="0.35">
      <c r="A1071" s="168"/>
      <c r="B1071" s="168"/>
    </row>
    <row r="1072" spans="1:2" x14ac:dyDescent="0.35">
      <c r="A1072" s="168"/>
      <c r="B1072" s="168"/>
    </row>
    <row r="1073" spans="1:2" x14ac:dyDescent="0.35">
      <c r="A1073" s="168"/>
      <c r="B1073" s="168"/>
    </row>
    <row r="1074" spans="1:2" x14ac:dyDescent="0.35">
      <c r="A1074" s="168"/>
      <c r="B1074" s="168"/>
    </row>
    <row r="1075" spans="1:2" x14ac:dyDescent="0.35">
      <c r="A1075" s="168"/>
      <c r="B1075" s="168"/>
    </row>
    <row r="1076" spans="1:2" x14ac:dyDescent="0.35">
      <c r="A1076" s="168"/>
      <c r="B1076" s="168"/>
    </row>
    <row r="1077" spans="1:2" x14ac:dyDescent="0.35">
      <c r="A1077" s="168"/>
      <c r="B1077" s="168"/>
    </row>
    <row r="1078" spans="1:2" x14ac:dyDescent="0.35">
      <c r="A1078" s="168"/>
      <c r="B1078" s="168"/>
    </row>
    <row r="1079" spans="1:2" x14ac:dyDescent="0.35">
      <c r="A1079" s="168"/>
      <c r="B1079" s="168"/>
    </row>
    <row r="1080" spans="1:2" x14ac:dyDescent="0.35">
      <c r="A1080" s="168"/>
      <c r="B1080" s="168"/>
    </row>
    <row r="1081" spans="1:2" x14ac:dyDescent="0.35">
      <c r="A1081" s="168"/>
      <c r="B1081" s="168"/>
    </row>
    <row r="1082" spans="1:2" x14ac:dyDescent="0.35">
      <c r="A1082" s="168"/>
      <c r="B1082" s="168"/>
    </row>
    <row r="1083" spans="1:2" x14ac:dyDescent="0.35">
      <c r="A1083" s="168"/>
      <c r="B1083" s="168"/>
    </row>
    <row r="1084" spans="1:2" x14ac:dyDescent="0.35">
      <c r="A1084" s="168"/>
      <c r="B1084" s="168"/>
    </row>
    <row r="1085" spans="1:2" x14ac:dyDescent="0.35">
      <c r="A1085" s="168"/>
      <c r="B1085" s="168"/>
    </row>
    <row r="1086" spans="1:2" x14ac:dyDescent="0.35">
      <c r="A1086" s="168"/>
      <c r="B1086" s="168"/>
    </row>
    <row r="1087" spans="1:2" x14ac:dyDescent="0.35">
      <c r="A1087" s="168"/>
      <c r="B1087" s="168"/>
    </row>
    <row r="1088" spans="1:2" x14ac:dyDescent="0.35">
      <c r="A1088" s="168"/>
      <c r="B1088" s="168"/>
    </row>
    <row r="1089" spans="1:2" x14ac:dyDescent="0.35">
      <c r="A1089" s="168"/>
      <c r="B1089" s="168"/>
    </row>
    <row r="1090" spans="1:2" x14ac:dyDescent="0.35">
      <c r="A1090" s="168"/>
      <c r="B1090" s="168"/>
    </row>
    <row r="1091" spans="1:2" x14ac:dyDescent="0.35">
      <c r="A1091" s="168"/>
      <c r="B1091" s="168"/>
    </row>
    <row r="1092" spans="1:2" x14ac:dyDescent="0.35">
      <c r="A1092" s="168"/>
      <c r="B1092" s="168"/>
    </row>
    <row r="1093" spans="1:2" x14ac:dyDescent="0.35">
      <c r="A1093" s="168"/>
      <c r="B1093" s="168"/>
    </row>
    <row r="1094" spans="1:2" x14ac:dyDescent="0.35">
      <c r="A1094" s="168"/>
      <c r="B1094" s="168"/>
    </row>
    <row r="1095" spans="1:2" x14ac:dyDescent="0.35">
      <c r="A1095" s="168"/>
      <c r="B1095" s="168"/>
    </row>
    <row r="1096" spans="1:2" x14ac:dyDescent="0.35">
      <c r="A1096" s="168"/>
      <c r="B1096" s="168"/>
    </row>
    <row r="1097" spans="1:2" x14ac:dyDescent="0.35">
      <c r="A1097" s="168"/>
      <c r="B1097" s="168"/>
    </row>
    <row r="1098" spans="1:2" x14ac:dyDescent="0.35">
      <c r="A1098" s="168"/>
      <c r="B1098" s="168"/>
    </row>
    <row r="1099" spans="1:2" x14ac:dyDescent="0.35">
      <c r="A1099" s="168"/>
      <c r="B1099" s="168"/>
    </row>
    <row r="1100" spans="1:2" x14ac:dyDescent="0.35">
      <c r="A1100" s="168"/>
      <c r="B1100" s="168"/>
    </row>
    <row r="1101" spans="1:2" x14ac:dyDescent="0.35">
      <c r="A1101" s="168"/>
      <c r="B1101" s="168"/>
    </row>
    <row r="1102" spans="1:2" x14ac:dyDescent="0.35">
      <c r="A1102" s="168"/>
      <c r="B1102" s="168"/>
    </row>
    <row r="1103" spans="1:2" x14ac:dyDescent="0.35">
      <c r="A1103" s="168"/>
      <c r="B1103" s="168"/>
    </row>
    <row r="1104" spans="1:2" x14ac:dyDescent="0.35">
      <c r="A1104" s="168"/>
      <c r="B1104" s="168"/>
    </row>
    <row r="1105" spans="1:2" x14ac:dyDescent="0.35">
      <c r="A1105" s="168"/>
      <c r="B1105" s="168"/>
    </row>
    <row r="1106" spans="1:2" x14ac:dyDescent="0.35">
      <c r="A1106" s="168"/>
      <c r="B1106" s="168"/>
    </row>
    <row r="1107" spans="1:2" x14ac:dyDescent="0.35">
      <c r="A1107" s="168"/>
      <c r="B1107" s="168"/>
    </row>
    <row r="1108" spans="1:2" x14ac:dyDescent="0.35">
      <c r="A1108" s="168"/>
      <c r="B1108" s="168"/>
    </row>
    <row r="1109" spans="1:2" x14ac:dyDescent="0.35">
      <c r="A1109" s="168"/>
      <c r="B1109" s="168"/>
    </row>
    <row r="1110" spans="1:2" x14ac:dyDescent="0.35">
      <c r="A1110" s="168"/>
      <c r="B1110" s="168"/>
    </row>
    <row r="1111" spans="1:2" x14ac:dyDescent="0.35">
      <c r="A1111" s="168"/>
      <c r="B1111" s="168"/>
    </row>
    <row r="1112" spans="1:2" x14ac:dyDescent="0.35">
      <c r="A1112" s="168"/>
      <c r="B1112" s="168"/>
    </row>
    <row r="1113" spans="1:2" x14ac:dyDescent="0.35">
      <c r="A1113" s="168"/>
      <c r="B1113" s="168"/>
    </row>
    <row r="1114" spans="1:2" x14ac:dyDescent="0.35">
      <c r="A1114" s="168"/>
      <c r="B1114" s="168"/>
    </row>
    <row r="1115" spans="1:2" x14ac:dyDescent="0.35">
      <c r="A1115" s="168"/>
      <c r="B1115" s="168"/>
    </row>
    <row r="1116" spans="1:2" x14ac:dyDescent="0.35">
      <c r="A1116" s="168"/>
      <c r="B1116" s="168"/>
    </row>
    <row r="1117" spans="1:2" x14ac:dyDescent="0.35">
      <c r="A1117" s="168"/>
      <c r="B1117" s="168"/>
    </row>
    <row r="1118" spans="1:2" x14ac:dyDescent="0.35">
      <c r="A1118" s="168"/>
      <c r="B1118" s="168"/>
    </row>
    <row r="1119" spans="1:2" x14ac:dyDescent="0.35">
      <c r="A1119" s="168"/>
      <c r="B1119" s="168"/>
    </row>
    <row r="1120" spans="1:2" x14ac:dyDescent="0.35">
      <c r="A1120" s="168"/>
      <c r="B1120" s="168"/>
    </row>
    <row r="1121" spans="1:2" x14ac:dyDescent="0.35">
      <c r="A1121" s="168"/>
      <c r="B1121" s="168"/>
    </row>
    <row r="1122" spans="1:2" x14ac:dyDescent="0.35">
      <c r="A1122" s="168"/>
      <c r="B1122" s="168"/>
    </row>
    <row r="1123" spans="1:2" x14ac:dyDescent="0.35">
      <c r="A1123" s="168"/>
      <c r="B1123" s="168"/>
    </row>
    <row r="1124" spans="1:2" x14ac:dyDescent="0.35">
      <c r="A1124" s="168"/>
      <c r="B1124" s="168"/>
    </row>
    <row r="1125" spans="1:2" x14ac:dyDescent="0.35">
      <c r="A1125" s="168"/>
      <c r="B1125" s="168"/>
    </row>
    <row r="1126" spans="1:2" x14ac:dyDescent="0.35">
      <c r="A1126" s="168"/>
      <c r="B1126" s="168"/>
    </row>
    <row r="1127" spans="1:2" x14ac:dyDescent="0.35">
      <c r="A1127" s="168"/>
      <c r="B1127" s="168"/>
    </row>
    <row r="1128" spans="1:2" x14ac:dyDescent="0.35">
      <c r="A1128" s="168"/>
      <c r="B1128" s="168"/>
    </row>
    <row r="1129" spans="1:2" x14ac:dyDescent="0.35">
      <c r="A1129" s="168"/>
      <c r="B1129" s="168"/>
    </row>
    <row r="1130" spans="1:2" x14ac:dyDescent="0.35">
      <c r="A1130" s="168"/>
      <c r="B1130" s="168"/>
    </row>
    <row r="1131" spans="1:2" x14ac:dyDescent="0.35">
      <c r="A1131" s="168"/>
      <c r="B1131" s="168"/>
    </row>
    <row r="1132" spans="1:2" x14ac:dyDescent="0.35">
      <c r="A1132" s="168"/>
      <c r="B1132" s="168"/>
    </row>
    <row r="1133" spans="1:2" x14ac:dyDescent="0.35">
      <c r="A1133" s="168"/>
      <c r="B1133" s="168"/>
    </row>
    <row r="1134" spans="1:2" x14ac:dyDescent="0.35">
      <c r="A1134" s="168"/>
      <c r="B1134" s="168"/>
    </row>
    <row r="1135" spans="1:2" x14ac:dyDescent="0.35">
      <c r="A1135" s="168"/>
      <c r="B1135" s="168"/>
    </row>
    <row r="1136" spans="1:2" x14ac:dyDescent="0.35">
      <c r="A1136" s="168"/>
      <c r="B1136" s="168"/>
    </row>
    <row r="1137" spans="1:2" x14ac:dyDescent="0.35">
      <c r="A1137" s="168"/>
      <c r="B1137" s="168"/>
    </row>
    <row r="1138" spans="1:2" x14ac:dyDescent="0.35">
      <c r="A1138" s="168"/>
      <c r="B1138" s="168"/>
    </row>
    <row r="1139" spans="1:2" x14ac:dyDescent="0.35">
      <c r="A1139" s="168"/>
      <c r="B1139" s="168"/>
    </row>
    <row r="1140" spans="1:2" x14ac:dyDescent="0.35">
      <c r="A1140" s="168"/>
      <c r="B1140" s="168"/>
    </row>
    <row r="1141" spans="1:2" x14ac:dyDescent="0.35">
      <c r="A1141" s="168"/>
      <c r="B1141" s="168"/>
    </row>
    <row r="1142" spans="1:2" x14ac:dyDescent="0.35">
      <c r="A1142" s="168"/>
      <c r="B1142" s="168"/>
    </row>
    <row r="1143" spans="1:2" x14ac:dyDescent="0.35">
      <c r="A1143" s="168"/>
      <c r="B1143" s="168"/>
    </row>
    <row r="1144" spans="1:2" x14ac:dyDescent="0.35">
      <c r="A1144" s="168"/>
      <c r="B1144" s="168"/>
    </row>
    <row r="1145" spans="1:2" x14ac:dyDescent="0.35">
      <c r="A1145" s="168"/>
      <c r="B1145" s="168"/>
    </row>
    <row r="1146" spans="1:2" x14ac:dyDescent="0.35">
      <c r="A1146" s="168"/>
      <c r="B1146" s="168"/>
    </row>
    <row r="1147" spans="1:2" x14ac:dyDescent="0.35">
      <c r="A1147" s="168"/>
      <c r="B1147" s="168"/>
    </row>
    <row r="1148" spans="1:2" x14ac:dyDescent="0.35">
      <c r="A1148" s="168"/>
      <c r="B1148" s="168"/>
    </row>
    <row r="1149" spans="1:2" x14ac:dyDescent="0.35">
      <c r="A1149" s="168"/>
      <c r="B1149" s="168"/>
    </row>
    <row r="1150" spans="1:2" x14ac:dyDescent="0.35">
      <c r="A1150" s="168"/>
      <c r="B1150" s="168"/>
    </row>
    <row r="1151" spans="1:2" x14ac:dyDescent="0.35">
      <c r="A1151" s="168"/>
      <c r="B1151" s="168"/>
    </row>
    <row r="1152" spans="1:2" x14ac:dyDescent="0.35">
      <c r="A1152" s="168"/>
      <c r="B1152" s="168"/>
    </row>
    <row r="1153" spans="1:2" x14ac:dyDescent="0.35">
      <c r="A1153" s="168"/>
      <c r="B1153" s="168"/>
    </row>
    <row r="1154" spans="1:2" x14ac:dyDescent="0.35">
      <c r="A1154" s="168"/>
      <c r="B1154" s="168"/>
    </row>
    <row r="1155" spans="1:2" x14ac:dyDescent="0.35">
      <c r="A1155" s="168"/>
      <c r="B1155" s="168"/>
    </row>
    <row r="1156" spans="1:2" x14ac:dyDescent="0.35">
      <c r="A1156" s="168"/>
      <c r="B1156" s="168"/>
    </row>
    <row r="1157" spans="1:2" x14ac:dyDescent="0.35">
      <c r="A1157" s="168"/>
      <c r="B1157" s="168"/>
    </row>
    <row r="1158" spans="1:2" x14ac:dyDescent="0.35">
      <c r="A1158" s="168"/>
      <c r="B1158" s="168"/>
    </row>
    <row r="1159" spans="1:2" x14ac:dyDescent="0.35">
      <c r="A1159" s="168"/>
      <c r="B1159" s="168"/>
    </row>
    <row r="1160" spans="1:2" x14ac:dyDescent="0.35">
      <c r="A1160" s="168"/>
      <c r="B1160" s="168"/>
    </row>
    <row r="1161" spans="1:2" x14ac:dyDescent="0.35">
      <c r="A1161" s="168"/>
      <c r="B1161" s="168"/>
    </row>
    <row r="1162" spans="1:2" x14ac:dyDescent="0.35">
      <c r="A1162" s="168"/>
      <c r="B1162" s="168"/>
    </row>
    <row r="1163" spans="1:2" x14ac:dyDescent="0.35">
      <c r="A1163" s="168"/>
      <c r="B1163" s="168"/>
    </row>
    <row r="1164" spans="1:2" x14ac:dyDescent="0.35">
      <c r="A1164" s="168"/>
      <c r="B1164" s="168"/>
    </row>
    <row r="1165" spans="1:2" x14ac:dyDescent="0.35">
      <c r="A1165" s="168"/>
      <c r="B1165" s="168"/>
    </row>
    <row r="1166" spans="1:2" x14ac:dyDescent="0.35">
      <c r="A1166" s="168"/>
      <c r="B1166" s="168"/>
    </row>
    <row r="1167" spans="1:2" x14ac:dyDescent="0.35">
      <c r="A1167" s="168"/>
      <c r="B1167" s="168"/>
    </row>
    <row r="1168" spans="1:2" x14ac:dyDescent="0.35">
      <c r="A1168" s="168"/>
      <c r="B1168" s="168"/>
    </row>
    <row r="1169" spans="1:2" x14ac:dyDescent="0.35">
      <c r="A1169" s="168"/>
      <c r="B1169" s="168"/>
    </row>
    <row r="1170" spans="1:2" x14ac:dyDescent="0.35">
      <c r="A1170" s="168"/>
      <c r="B1170" s="168"/>
    </row>
    <row r="1171" spans="1:2" x14ac:dyDescent="0.35">
      <c r="A1171" s="168"/>
      <c r="B1171" s="168"/>
    </row>
    <row r="1172" spans="1:2" x14ac:dyDescent="0.35">
      <c r="A1172" s="168"/>
      <c r="B1172" s="168"/>
    </row>
    <row r="1173" spans="1:2" x14ac:dyDescent="0.35">
      <c r="A1173" s="168"/>
      <c r="B1173" s="168"/>
    </row>
    <row r="1174" spans="1:2" x14ac:dyDescent="0.35">
      <c r="A1174" s="168"/>
      <c r="B1174" s="168"/>
    </row>
    <row r="1175" spans="1:2" x14ac:dyDescent="0.35">
      <c r="A1175" s="168"/>
      <c r="B1175" s="168"/>
    </row>
    <row r="1176" spans="1:2" x14ac:dyDescent="0.35">
      <c r="A1176" s="168"/>
      <c r="B1176" s="168"/>
    </row>
    <row r="1177" spans="1:2" x14ac:dyDescent="0.35">
      <c r="A1177" s="168"/>
      <c r="B1177" s="168"/>
    </row>
    <row r="1178" spans="1:2" x14ac:dyDescent="0.35">
      <c r="A1178" s="168"/>
      <c r="B1178" s="168"/>
    </row>
    <row r="1179" spans="1:2" x14ac:dyDescent="0.35">
      <c r="A1179" s="168"/>
      <c r="B1179" s="168"/>
    </row>
    <row r="1180" spans="1:2" x14ac:dyDescent="0.35">
      <c r="A1180" s="168"/>
      <c r="B1180" s="168"/>
    </row>
    <row r="1181" spans="1:2" x14ac:dyDescent="0.35">
      <c r="A1181" s="168"/>
      <c r="B1181" s="168"/>
    </row>
    <row r="1182" spans="1:2" x14ac:dyDescent="0.35">
      <c r="A1182" s="168"/>
      <c r="B1182" s="168"/>
    </row>
    <row r="1183" spans="1:2" x14ac:dyDescent="0.35">
      <c r="A1183" s="168"/>
      <c r="B1183" s="168"/>
    </row>
    <row r="1184" spans="1:2" x14ac:dyDescent="0.35">
      <c r="A1184" s="168"/>
      <c r="B1184" s="168"/>
    </row>
    <row r="1185" spans="1:2" x14ac:dyDescent="0.35">
      <c r="A1185" s="168"/>
      <c r="B1185" s="168"/>
    </row>
    <row r="1186" spans="1:2" x14ac:dyDescent="0.35">
      <c r="A1186" s="168"/>
      <c r="B1186" s="168"/>
    </row>
    <row r="1187" spans="1:2" x14ac:dyDescent="0.35">
      <c r="A1187" s="168"/>
      <c r="B1187" s="168"/>
    </row>
    <row r="1188" spans="1:2" x14ac:dyDescent="0.35">
      <c r="A1188" s="168"/>
      <c r="B1188" s="168"/>
    </row>
    <row r="1189" spans="1:2" x14ac:dyDescent="0.35">
      <c r="A1189" s="168"/>
      <c r="B1189" s="168"/>
    </row>
    <row r="1190" spans="1:2" x14ac:dyDescent="0.35">
      <c r="A1190" s="168"/>
      <c r="B1190" s="168"/>
    </row>
    <row r="1191" spans="1:2" x14ac:dyDescent="0.35">
      <c r="A1191" s="168"/>
      <c r="B1191" s="168"/>
    </row>
    <row r="1192" spans="1:2" x14ac:dyDescent="0.35">
      <c r="A1192" s="168"/>
      <c r="B1192" s="168"/>
    </row>
    <row r="1193" spans="1:2" x14ac:dyDescent="0.35">
      <c r="A1193" s="168"/>
      <c r="B1193" s="168"/>
    </row>
    <row r="1194" spans="1:2" x14ac:dyDescent="0.35">
      <c r="A1194" s="168"/>
      <c r="B1194" s="168"/>
    </row>
    <row r="1195" spans="1:2" x14ac:dyDescent="0.35">
      <c r="A1195" s="168"/>
      <c r="B1195" s="168"/>
    </row>
    <row r="1196" spans="1:2" x14ac:dyDescent="0.35">
      <c r="A1196" s="168"/>
      <c r="B1196" s="168"/>
    </row>
    <row r="1197" spans="1:2" x14ac:dyDescent="0.35">
      <c r="A1197" s="168"/>
      <c r="B1197" s="168"/>
    </row>
    <row r="1198" spans="1:2" x14ac:dyDescent="0.35">
      <c r="A1198" s="168"/>
      <c r="B1198" s="168"/>
    </row>
    <row r="1199" spans="1:2" x14ac:dyDescent="0.35">
      <c r="A1199" s="168"/>
      <c r="B1199" s="168"/>
    </row>
    <row r="1200" spans="1:2" x14ac:dyDescent="0.35">
      <c r="A1200" s="168"/>
      <c r="B1200" s="168"/>
    </row>
    <row r="1201" spans="1:2" x14ac:dyDescent="0.35">
      <c r="A1201" s="168"/>
      <c r="B1201" s="168"/>
    </row>
    <row r="1202" spans="1:2" x14ac:dyDescent="0.35">
      <c r="A1202" s="168"/>
      <c r="B1202" s="168"/>
    </row>
    <row r="1203" spans="1:2" x14ac:dyDescent="0.35">
      <c r="A1203" s="168"/>
      <c r="B1203" s="168"/>
    </row>
    <row r="1204" spans="1:2" x14ac:dyDescent="0.35">
      <c r="A1204" s="168"/>
      <c r="B1204" s="168"/>
    </row>
    <row r="1205" spans="1:2" x14ac:dyDescent="0.35">
      <c r="A1205" s="168"/>
      <c r="B1205" s="168"/>
    </row>
    <row r="1206" spans="1:2" x14ac:dyDescent="0.35">
      <c r="A1206" s="168"/>
      <c r="B1206" s="168"/>
    </row>
    <row r="1207" spans="1:2" x14ac:dyDescent="0.35">
      <c r="A1207" s="168"/>
      <c r="B1207" s="168"/>
    </row>
    <row r="1208" spans="1:2" x14ac:dyDescent="0.35">
      <c r="A1208" s="168"/>
      <c r="B1208" s="168"/>
    </row>
    <row r="1209" spans="1:2" x14ac:dyDescent="0.35">
      <c r="A1209" s="168"/>
      <c r="B1209" s="168"/>
    </row>
    <row r="1210" spans="1:2" x14ac:dyDescent="0.35">
      <c r="A1210" s="168"/>
      <c r="B1210" s="168"/>
    </row>
    <row r="1211" spans="1:2" x14ac:dyDescent="0.35">
      <c r="A1211" s="168"/>
      <c r="B1211" s="168"/>
    </row>
    <row r="1212" spans="1:2" x14ac:dyDescent="0.35">
      <c r="A1212" s="168"/>
      <c r="B1212" s="168"/>
    </row>
    <row r="1213" spans="1:2" x14ac:dyDescent="0.35">
      <c r="A1213" s="168"/>
      <c r="B1213" s="168"/>
    </row>
    <row r="1214" spans="1:2" x14ac:dyDescent="0.35">
      <c r="A1214" s="168"/>
      <c r="B1214" s="168"/>
    </row>
    <row r="1215" spans="1:2" x14ac:dyDescent="0.35">
      <c r="A1215" s="168"/>
      <c r="B1215" s="168"/>
    </row>
    <row r="1216" spans="1:2" x14ac:dyDescent="0.35">
      <c r="A1216" s="168"/>
      <c r="B1216" s="168"/>
    </row>
    <row r="1217" spans="1:2" x14ac:dyDescent="0.35">
      <c r="A1217" s="168"/>
      <c r="B1217" s="168"/>
    </row>
    <row r="1218" spans="1:2" x14ac:dyDescent="0.35">
      <c r="A1218" s="168"/>
      <c r="B1218" s="168"/>
    </row>
    <row r="1219" spans="1:2" x14ac:dyDescent="0.35">
      <c r="A1219" s="168"/>
      <c r="B1219" s="168"/>
    </row>
    <row r="1220" spans="1:2" x14ac:dyDescent="0.35">
      <c r="A1220" s="168"/>
      <c r="B1220" s="168"/>
    </row>
    <row r="1221" spans="1:2" x14ac:dyDescent="0.35">
      <c r="A1221" s="168"/>
      <c r="B1221" s="168"/>
    </row>
    <row r="1222" spans="1:2" x14ac:dyDescent="0.35">
      <c r="A1222" s="168"/>
      <c r="B1222" s="168"/>
    </row>
    <row r="1223" spans="1:2" x14ac:dyDescent="0.35">
      <c r="A1223" s="168"/>
      <c r="B1223" s="168"/>
    </row>
    <row r="1224" spans="1:2" x14ac:dyDescent="0.35">
      <c r="A1224" s="168"/>
      <c r="B1224" s="168"/>
    </row>
    <row r="1225" spans="1:2" x14ac:dyDescent="0.35">
      <c r="A1225" s="168"/>
      <c r="B1225" s="168"/>
    </row>
    <row r="1226" spans="1:2" x14ac:dyDescent="0.35">
      <c r="A1226" s="168"/>
      <c r="B1226" s="168"/>
    </row>
    <row r="1227" spans="1:2" x14ac:dyDescent="0.35">
      <c r="A1227" s="168"/>
      <c r="B1227" s="168"/>
    </row>
    <row r="1228" spans="1:2" x14ac:dyDescent="0.35">
      <c r="A1228" s="168"/>
      <c r="B1228" s="168"/>
    </row>
    <row r="1229" spans="1:2" x14ac:dyDescent="0.35">
      <c r="A1229" s="168"/>
      <c r="B1229" s="168"/>
    </row>
    <row r="1230" spans="1:2" x14ac:dyDescent="0.35">
      <c r="A1230" s="168"/>
      <c r="B1230" s="168"/>
    </row>
    <row r="1231" spans="1:2" x14ac:dyDescent="0.35">
      <c r="A1231" s="168"/>
      <c r="B1231" s="168"/>
    </row>
    <row r="1232" spans="1:2" x14ac:dyDescent="0.35">
      <c r="A1232" s="168"/>
      <c r="B1232" s="168"/>
    </row>
    <row r="1233" spans="1:2" x14ac:dyDescent="0.35">
      <c r="A1233" s="168"/>
      <c r="B1233" s="168"/>
    </row>
    <row r="1234" spans="1:2" x14ac:dyDescent="0.35">
      <c r="A1234" s="168"/>
      <c r="B1234" s="168"/>
    </row>
    <row r="1235" spans="1:2" x14ac:dyDescent="0.35">
      <c r="A1235" s="168"/>
      <c r="B1235" s="168"/>
    </row>
    <row r="1236" spans="1:2" x14ac:dyDescent="0.35">
      <c r="A1236" s="168"/>
      <c r="B1236" s="168"/>
    </row>
    <row r="1237" spans="1:2" x14ac:dyDescent="0.35">
      <c r="A1237" s="168"/>
      <c r="B1237" s="168"/>
    </row>
    <row r="1238" spans="1:2" x14ac:dyDescent="0.35">
      <c r="A1238" s="168"/>
      <c r="B1238" s="168"/>
    </row>
    <row r="1239" spans="1:2" x14ac:dyDescent="0.35">
      <c r="A1239" s="168"/>
      <c r="B1239" s="168"/>
    </row>
    <row r="1240" spans="1:2" x14ac:dyDescent="0.35">
      <c r="A1240" s="168"/>
      <c r="B1240" s="168"/>
    </row>
    <row r="1241" spans="1:2" x14ac:dyDescent="0.35">
      <c r="A1241" s="168"/>
      <c r="B1241" s="168"/>
    </row>
    <row r="1242" spans="1:2" x14ac:dyDescent="0.35">
      <c r="A1242" s="168"/>
      <c r="B1242" s="168"/>
    </row>
    <row r="1243" spans="1:2" x14ac:dyDescent="0.35">
      <c r="A1243" s="168"/>
      <c r="B1243" s="168"/>
    </row>
    <row r="1244" spans="1:2" x14ac:dyDescent="0.35">
      <c r="A1244" s="168"/>
      <c r="B1244" s="168"/>
    </row>
    <row r="1245" spans="1:2" x14ac:dyDescent="0.35">
      <c r="A1245" s="168"/>
      <c r="B1245" s="168"/>
    </row>
    <row r="1246" spans="1:2" x14ac:dyDescent="0.35">
      <c r="A1246" s="168"/>
      <c r="B1246" s="168"/>
    </row>
    <row r="1247" spans="1:2" x14ac:dyDescent="0.35">
      <c r="A1247" s="168"/>
      <c r="B1247" s="168"/>
    </row>
    <row r="1248" spans="1:2" x14ac:dyDescent="0.35">
      <c r="A1248" s="168"/>
      <c r="B1248" s="168"/>
    </row>
    <row r="1249" spans="1:2" x14ac:dyDescent="0.35">
      <c r="A1249" s="168"/>
      <c r="B1249" s="168"/>
    </row>
    <row r="1250" spans="1:2" x14ac:dyDescent="0.35">
      <c r="A1250" s="168"/>
      <c r="B1250" s="168"/>
    </row>
    <row r="1251" spans="1:2" x14ac:dyDescent="0.35">
      <c r="A1251" s="168"/>
      <c r="B1251" s="168"/>
    </row>
    <row r="1252" spans="1:2" x14ac:dyDescent="0.35">
      <c r="A1252" s="168"/>
      <c r="B1252" s="168"/>
    </row>
    <row r="1253" spans="1:2" x14ac:dyDescent="0.35">
      <c r="A1253" s="168"/>
      <c r="B1253" s="168"/>
    </row>
    <row r="1254" spans="1:2" x14ac:dyDescent="0.35">
      <c r="A1254" s="168"/>
      <c r="B1254" s="168"/>
    </row>
    <row r="1255" spans="1:2" x14ac:dyDescent="0.35">
      <c r="A1255" s="168"/>
      <c r="B1255" s="168"/>
    </row>
    <row r="1256" spans="1:2" x14ac:dyDescent="0.35">
      <c r="A1256" s="168"/>
      <c r="B1256" s="168"/>
    </row>
    <row r="1257" spans="1:2" x14ac:dyDescent="0.35">
      <c r="A1257" s="168"/>
      <c r="B1257" s="168"/>
    </row>
    <row r="1258" spans="1:2" x14ac:dyDescent="0.35">
      <c r="A1258" s="168"/>
      <c r="B1258" s="168"/>
    </row>
    <row r="1259" spans="1:2" x14ac:dyDescent="0.35">
      <c r="A1259" s="168"/>
      <c r="B1259" s="168"/>
    </row>
    <row r="1260" spans="1:2" x14ac:dyDescent="0.35">
      <c r="A1260" s="168"/>
      <c r="B1260" s="168"/>
    </row>
    <row r="1261" spans="1:2" x14ac:dyDescent="0.35">
      <c r="A1261" s="168"/>
      <c r="B1261" s="168"/>
    </row>
    <row r="1262" spans="1:2" x14ac:dyDescent="0.35">
      <c r="A1262" s="168"/>
      <c r="B1262" s="168"/>
    </row>
    <row r="1263" spans="1:2" x14ac:dyDescent="0.35">
      <c r="A1263" s="168"/>
      <c r="B1263" s="168"/>
    </row>
    <row r="1264" spans="1:2" x14ac:dyDescent="0.35">
      <c r="A1264" s="168"/>
      <c r="B1264" s="168"/>
    </row>
    <row r="1265" spans="1:2" x14ac:dyDescent="0.35">
      <c r="A1265" s="168"/>
      <c r="B1265" s="168"/>
    </row>
    <row r="1266" spans="1:2" x14ac:dyDescent="0.35">
      <c r="A1266" s="168"/>
      <c r="B1266" s="168"/>
    </row>
    <row r="1267" spans="1:2" x14ac:dyDescent="0.35">
      <c r="A1267" s="168"/>
      <c r="B1267" s="168"/>
    </row>
    <row r="1268" spans="1:2" x14ac:dyDescent="0.35">
      <c r="A1268" s="168"/>
      <c r="B1268" s="168"/>
    </row>
    <row r="1269" spans="1:2" x14ac:dyDescent="0.35">
      <c r="A1269" s="168"/>
      <c r="B1269" s="168"/>
    </row>
    <row r="1270" spans="1:2" x14ac:dyDescent="0.35">
      <c r="A1270" s="168"/>
      <c r="B1270" s="168"/>
    </row>
    <row r="1271" spans="1:2" x14ac:dyDescent="0.35">
      <c r="A1271" s="168"/>
      <c r="B1271" s="168"/>
    </row>
    <row r="1272" spans="1:2" x14ac:dyDescent="0.35">
      <c r="A1272" s="168"/>
      <c r="B1272" s="168"/>
    </row>
    <row r="1273" spans="1:2" x14ac:dyDescent="0.35">
      <c r="A1273" s="168"/>
      <c r="B1273" s="168"/>
    </row>
    <row r="1274" spans="1:2" x14ac:dyDescent="0.35">
      <c r="A1274" s="168"/>
      <c r="B1274" s="168"/>
    </row>
    <row r="1275" spans="1:2" x14ac:dyDescent="0.35">
      <c r="A1275" s="168"/>
      <c r="B1275" s="168"/>
    </row>
    <row r="1276" spans="1:2" x14ac:dyDescent="0.35">
      <c r="A1276" s="168"/>
      <c r="B1276" s="168"/>
    </row>
    <row r="1277" spans="1:2" x14ac:dyDescent="0.35">
      <c r="A1277" s="168"/>
      <c r="B1277" s="168"/>
    </row>
    <row r="1278" spans="1:2" x14ac:dyDescent="0.35">
      <c r="A1278" s="168"/>
      <c r="B1278" s="168"/>
    </row>
    <row r="1279" spans="1:2" x14ac:dyDescent="0.35">
      <c r="A1279" s="168"/>
      <c r="B1279" s="168"/>
    </row>
    <row r="1280" spans="1:2" x14ac:dyDescent="0.35">
      <c r="A1280" s="168"/>
      <c r="B1280" s="168"/>
    </row>
    <row r="1281" spans="1:2" x14ac:dyDescent="0.35">
      <c r="A1281" s="168"/>
      <c r="B1281" s="168"/>
    </row>
    <row r="1282" spans="1:2" x14ac:dyDescent="0.35">
      <c r="A1282" s="168"/>
      <c r="B1282" s="168"/>
    </row>
    <row r="1283" spans="1:2" x14ac:dyDescent="0.35">
      <c r="A1283" s="168"/>
      <c r="B1283" s="168"/>
    </row>
    <row r="1284" spans="1:2" x14ac:dyDescent="0.35">
      <c r="A1284" s="168"/>
      <c r="B1284" s="168"/>
    </row>
    <row r="1285" spans="1:2" x14ac:dyDescent="0.35">
      <c r="A1285" s="168"/>
      <c r="B1285" s="168"/>
    </row>
    <row r="1286" spans="1:2" x14ac:dyDescent="0.35">
      <c r="A1286" s="168"/>
      <c r="B1286" s="168"/>
    </row>
    <row r="1287" spans="1:2" x14ac:dyDescent="0.35">
      <c r="A1287" s="168"/>
      <c r="B1287" s="168"/>
    </row>
    <row r="1288" spans="1:2" x14ac:dyDescent="0.35">
      <c r="A1288" s="168"/>
      <c r="B1288" s="168"/>
    </row>
    <row r="1289" spans="1:2" x14ac:dyDescent="0.35">
      <c r="A1289" s="168"/>
      <c r="B1289" s="168"/>
    </row>
    <row r="1290" spans="1:2" x14ac:dyDescent="0.35">
      <c r="A1290" s="168"/>
      <c r="B1290" s="168"/>
    </row>
    <row r="1291" spans="1:2" x14ac:dyDescent="0.35">
      <c r="A1291" s="168"/>
      <c r="B1291" s="168"/>
    </row>
    <row r="1292" spans="1:2" x14ac:dyDescent="0.35">
      <c r="A1292" s="168"/>
      <c r="B1292" s="168"/>
    </row>
    <row r="1293" spans="1:2" x14ac:dyDescent="0.35">
      <c r="A1293" s="168"/>
      <c r="B1293" s="168"/>
    </row>
    <row r="1294" spans="1:2" x14ac:dyDescent="0.35">
      <c r="A1294" s="168"/>
      <c r="B1294" s="168"/>
    </row>
    <row r="1295" spans="1:2" x14ac:dyDescent="0.35">
      <c r="A1295" s="168"/>
      <c r="B1295" s="168"/>
    </row>
    <row r="1296" spans="1:2" x14ac:dyDescent="0.35">
      <c r="A1296" s="168"/>
      <c r="B1296" s="168"/>
    </row>
    <row r="1297" spans="1:2" x14ac:dyDescent="0.35">
      <c r="A1297" s="168"/>
      <c r="B1297" s="168"/>
    </row>
    <row r="1298" spans="1:2" x14ac:dyDescent="0.35">
      <c r="A1298" s="168"/>
      <c r="B1298" s="168"/>
    </row>
    <row r="1299" spans="1:2" x14ac:dyDescent="0.35">
      <c r="A1299" s="168"/>
      <c r="B1299" s="168"/>
    </row>
    <row r="1300" spans="1:2" x14ac:dyDescent="0.35">
      <c r="A1300" s="168"/>
      <c r="B1300" s="168"/>
    </row>
    <row r="1301" spans="1:2" x14ac:dyDescent="0.35">
      <c r="A1301" s="168"/>
      <c r="B1301" s="168"/>
    </row>
    <row r="1302" spans="1:2" x14ac:dyDescent="0.35">
      <c r="A1302" s="168"/>
      <c r="B1302" s="168"/>
    </row>
    <row r="1303" spans="1:2" x14ac:dyDescent="0.35">
      <c r="A1303" s="168"/>
      <c r="B1303" s="168"/>
    </row>
    <row r="1304" spans="1:2" x14ac:dyDescent="0.35">
      <c r="A1304" s="168"/>
      <c r="B1304" s="168"/>
    </row>
    <row r="1305" spans="1:2" x14ac:dyDescent="0.35">
      <c r="A1305" s="168"/>
      <c r="B1305" s="168"/>
    </row>
    <row r="1306" spans="1:2" x14ac:dyDescent="0.35">
      <c r="A1306" s="168"/>
      <c r="B1306" s="168"/>
    </row>
    <row r="1307" spans="1:2" x14ac:dyDescent="0.35">
      <c r="A1307" s="168"/>
      <c r="B1307" s="168"/>
    </row>
    <row r="1308" spans="1:2" x14ac:dyDescent="0.35">
      <c r="A1308" s="168"/>
      <c r="B1308" s="168"/>
    </row>
    <row r="1309" spans="1:2" x14ac:dyDescent="0.35">
      <c r="A1309" s="168"/>
      <c r="B1309" s="168"/>
    </row>
    <row r="1310" spans="1:2" x14ac:dyDescent="0.35">
      <c r="A1310" s="168"/>
      <c r="B1310" s="168"/>
    </row>
    <row r="1311" spans="1:2" x14ac:dyDescent="0.35">
      <c r="A1311" s="168"/>
      <c r="B1311" s="168"/>
    </row>
    <row r="1312" spans="1:2" x14ac:dyDescent="0.35">
      <c r="A1312" s="168"/>
      <c r="B1312" s="168"/>
    </row>
    <row r="1313" spans="1:2" x14ac:dyDescent="0.35">
      <c r="A1313" s="168"/>
      <c r="B1313" s="168"/>
    </row>
    <row r="1314" spans="1:2" x14ac:dyDescent="0.35">
      <c r="A1314" s="168"/>
      <c r="B1314" s="168"/>
    </row>
    <row r="1315" spans="1:2" x14ac:dyDescent="0.35">
      <c r="A1315" s="168"/>
      <c r="B1315" s="168"/>
    </row>
    <row r="1316" spans="1:2" x14ac:dyDescent="0.35">
      <c r="A1316" s="168"/>
      <c r="B1316" s="168"/>
    </row>
    <row r="1317" spans="1:2" x14ac:dyDescent="0.35">
      <c r="A1317" s="168"/>
      <c r="B1317" s="168"/>
    </row>
    <row r="1318" spans="1:2" x14ac:dyDescent="0.35">
      <c r="A1318" s="168"/>
      <c r="B1318" s="168"/>
    </row>
    <row r="1319" spans="1:2" x14ac:dyDescent="0.35">
      <c r="A1319" s="168"/>
      <c r="B1319" s="168"/>
    </row>
    <row r="1320" spans="1:2" x14ac:dyDescent="0.35">
      <c r="A1320" s="168"/>
      <c r="B1320" s="168"/>
    </row>
    <row r="1321" spans="1:2" x14ac:dyDescent="0.35">
      <c r="A1321" s="168"/>
      <c r="B1321" s="168"/>
    </row>
    <row r="1322" spans="1:2" x14ac:dyDescent="0.35">
      <c r="A1322" s="168"/>
      <c r="B1322" s="168"/>
    </row>
    <row r="1323" spans="1:2" x14ac:dyDescent="0.35">
      <c r="A1323" s="168"/>
      <c r="B1323" s="168"/>
    </row>
    <row r="1324" spans="1:2" x14ac:dyDescent="0.35">
      <c r="A1324" s="168"/>
      <c r="B1324" s="168"/>
    </row>
    <row r="1325" spans="1:2" x14ac:dyDescent="0.35">
      <c r="A1325" s="168"/>
      <c r="B1325" s="168"/>
    </row>
    <row r="1326" spans="1:2" x14ac:dyDescent="0.35">
      <c r="A1326" s="168"/>
      <c r="B1326" s="168"/>
    </row>
    <row r="1327" spans="1:2" x14ac:dyDescent="0.35">
      <c r="A1327" s="168"/>
      <c r="B1327" s="168"/>
    </row>
    <row r="1328" spans="1:2" x14ac:dyDescent="0.35">
      <c r="A1328" s="168"/>
      <c r="B1328" s="168"/>
    </row>
    <row r="1329" spans="1:2" x14ac:dyDescent="0.35">
      <c r="A1329" s="168"/>
      <c r="B1329" s="168"/>
    </row>
    <row r="1330" spans="1:2" x14ac:dyDescent="0.35">
      <c r="A1330" s="168"/>
      <c r="B1330" s="168"/>
    </row>
    <row r="1331" spans="1:2" x14ac:dyDescent="0.35">
      <c r="A1331" s="168"/>
      <c r="B1331" s="168"/>
    </row>
    <row r="1332" spans="1:2" x14ac:dyDescent="0.35">
      <c r="A1332" s="168"/>
      <c r="B1332" s="168"/>
    </row>
    <row r="1333" spans="1:2" x14ac:dyDescent="0.35">
      <c r="A1333" s="168"/>
      <c r="B1333" s="168"/>
    </row>
    <row r="1334" spans="1:2" x14ac:dyDescent="0.35">
      <c r="A1334" s="168"/>
      <c r="B1334" s="168"/>
    </row>
    <row r="1335" spans="1:2" x14ac:dyDescent="0.35">
      <c r="A1335" s="168"/>
      <c r="B1335" s="168"/>
    </row>
    <row r="1336" spans="1:2" x14ac:dyDescent="0.35">
      <c r="A1336" s="168"/>
      <c r="B1336" s="168"/>
    </row>
    <row r="1337" spans="1:2" x14ac:dyDescent="0.35">
      <c r="A1337" s="168"/>
      <c r="B1337" s="168"/>
    </row>
    <row r="1338" spans="1:2" x14ac:dyDescent="0.35">
      <c r="A1338" s="168"/>
      <c r="B1338" s="168"/>
    </row>
    <row r="1339" spans="1:2" x14ac:dyDescent="0.35">
      <c r="A1339" s="168"/>
      <c r="B1339" s="168"/>
    </row>
    <row r="1340" spans="1:2" x14ac:dyDescent="0.35">
      <c r="A1340" s="168"/>
      <c r="B1340" s="168"/>
    </row>
    <row r="1341" spans="1:2" x14ac:dyDescent="0.35">
      <c r="A1341" s="168"/>
      <c r="B1341" s="168"/>
    </row>
    <row r="1342" spans="1:2" x14ac:dyDescent="0.35">
      <c r="A1342" s="168"/>
      <c r="B1342" s="168"/>
    </row>
    <row r="1343" spans="1:2" x14ac:dyDescent="0.35">
      <c r="A1343" s="168"/>
      <c r="B1343" s="168"/>
    </row>
    <row r="1344" spans="1:2" x14ac:dyDescent="0.35">
      <c r="A1344" s="168"/>
      <c r="B1344" s="168"/>
    </row>
    <row r="1345" spans="1:2" x14ac:dyDescent="0.35">
      <c r="A1345" s="168"/>
      <c r="B1345" s="168"/>
    </row>
    <row r="1346" spans="1:2" x14ac:dyDescent="0.35">
      <c r="A1346" s="168"/>
      <c r="B1346" s="168"/>
    </row>
    <row r="1347" spans="1:2" x14ac:dyDescent="0.35">
      <c r="A1347" s="168"/>
      <c r="B1347" s="168"/>
    </row>
    <row r="1348" spans="1:2" x14ac:dyDescent="0.35">
      <c r="A1348" s="168"/>
      <c r="B1348" s="168"/>
    </row>
    <row r="1349" spans="1:2" x14ac:dyDescent="0.35">
      <c r="A1349" s="168"/>
      <c r="B1349" s="168"/>
    </row>
    <row r="1350" spans="1:2" x14ac:dyDescent="0.35">
      <c r="A1350" s="168"/>
      <c r="B1350" s="168"/>
    </row>
    <row r="1351" spans="1:2" x14ac:dyDescent="0.35">
      <c r="A1351" s="168"/>
      <c r="B1351" s="168"/>
    </row>
    <row r="1352" spans="1:2" x14ac:dyDescent="0.35">
      <c r="A1352" s="168"/>
      <c r="B1352" s="168"/>
    </row>
    <row r="1353" spans="1:2" x14ac:dyDescent="0.35">
      <c r="A1353" s="168"/>
      <c r="B1353" s="168"/>
    </row>
    <row r="1354" spans="1:2" x14ac:dyDescent="0.35">
      <c r="A1354" s="168"/>
      <c r="B1354" s="168"/>
    </row>
    <row r="1355" spans="1:2" x14ac:dyDescent="0.35">
      <c r="A1355" s="168"/>
      <c r="B1355" s="168"/>
    </row>
    <row r="1356" spans="1:2" x14ac:dyDescent="0.35">
      <c r="A1356" s="168"/>
      <c r="B1356" s="168"/>
    </row>
    <row r="1357" spans="1:2" x14ac:dyDescent="0.35">
      <c r="A1357" s="168"/>
      <c r="B1357" s="168"/>
    </row>
    <row r="1358" spans="1:2" x14ac:dyDescent="0.35">
      <c r="A1358" s="168"/>
      <c r="B1358" s="168"/>
    </row>
    <row r="1359" spans="1:2" x14ac:dyDescent="0.35">
      <c r="A1359" s="168"/>
      <c r="B1359" s="168"/>
    </row>
    <row r="1360" spans="1:2" x14ac:dyDescent="0.35">
      <c r="A1360" s="168"/>
      <c r="B1360" s="168"/>
    </row>
    <row r="1361" spans="1:2" x14ac:dyDescent="0.35">
      <c r="A1361" s="168"/>
      <c r="B1361" s="168"/>
    </row>
    <row r="1362" spans="1:2" x14ac:dyDescent="0.35">
      <c r="A1362" s="168"/>
      <c r="B1362" s="168"/>
    </row>
    <row r="1363" spans="1:2" x14ac:dyDescent="0.35">
      <c r="A1363" s="168"/>
      <c r="B1363" s="168"/>
    </row>
    <row r="1364" spans="1:2" x14ac:dyDescent="0.35">
      <c r="A1364" s="168"/>
      <c r="B1364" s="168"/>
    </row>
    <row r="1365" spans="1:2" x14ac:dyDescent="0.35">
      <c r="A1365" s="168"/>
      <c r="B1365" s="168"/>
    </row>
    <row r="1366" spans="1:2" x14ac:dyDescent="0.35">
      <c r="A1366" s="168"/>
      <c r="B1366" s="168"/>
    </row>
    <row r="1367" spans="1:2" x14ac:dyDescent="0.35">
      <c r="A1367" s="168"/>
      <c r="B1367" s="168"/>
    </row>
    <row r="1368" spans="1:2" x14ac:dyDescent="0.35">
      <c r="A1368" s="168"/>
      <c r="B1368" s="168"/>
    </row>
    <row r="1369" spans="1:2" x14ac:dyDescent="0.35">
      <c r="A1369" s="168"/>
      <c r="B1369" s="168"/>
    </row>
    <row r="1370" spans="1:2" x14ac:dyDescent="0.35">
      <c r="A1370" s="168"/>
      <c r="B1370" s="168"/>
    </row>
    <row r="1371" spans="1:2" x14ac:dyDescent="0.35">
      <c r="A1371" s="168"/>
      <c r="B1371" s="168"/>
    </row>
    <row r="1372" spans="1:2" x14ac:dyDescent="0.35">
      <c r="A1372" s="168"/>
      <c r="B1372" s="168"/>
    </row>
    <row r="1373" spans="1:2" x14ac:dyDescent="0.35">
      <c r="A1373" s="168"/>
      <c r="B1373" s="168"/>
    </row>
    <row r="1374" spans="1:2" x14ac:dyDescent="0.35">
      <c r="A1374" s="168"/>
      <c r="B1374" s="168"/>
    </row>
    <row r="1375" spans="1:2" x14ac:dyDescent="0.35">
      <c r="A1375" s="168"/>
      <c r="B1375" s="168"/>
    </row>
    <row r="1376" spans="1:2" x14ac:dyDescent="0.35">
      <c r="A1376" s="168"/>
      <c r="B1376" s="168"/>
    </row>
    <row r="1377" spans="1:2" x14ac:dyDescent="0.35">
      <c r="A1377" s="168"/>
      <c r="B1377" s="168"/>
    </row>
    <row r="1378" spans="1:2" x14ac:dyDescent="0.35">
      <c r="A1378" s="168"/>
      <c r="B1378" s="168"/>
    </row>
    <row r="1379" spans="1:2" x14ac:dyDescent="0.35">
      <c r="A1379" s="168"/>
      <c r="B1379" s="168"/>
    </row>
    <row r="1380" spans="1:2" x14ac:dyDescent="0.35">
      <c r="A1380" s="168"/>
      <c r="B1380" s="168"/>
    </row>
    <row r="1381" spans="1:2" x14ac:dyDescent="0.35">
      <c r="A1381" s="168"/>
      <c r="B1381" s="168"/>
    </row>
    <row r="1382" spans="1:2" x14ac:dyDescent="0.35">
      <c r="A1382" s="168"/>
      <c r="B1382" s="168"/>
    </row>
    <row r="1383" spans="1:2" x14ac:dyDescent="0.35">
      <c r="A1383" s="168"/>
      <c r="B1383" s="168"/>
    </row>
    <row r="1384" spans="1:2" x14ac:dyDescent="0.35">
      <c r="A1384" s="168"/>
      <c r="B1384" s="168"/>
    </row>
    <row r="1385" spans="1:2" x14ac:dyDescent="0.35">
      <c r="A1385" s="168"/>
      <c r="B1385" s="168"/>
    </row>
    <row r="1386" spans="1:2" x14ac:dyDescent="0.35">
      <c r="A1386" s="168"/>
      <c r="B1386" s="168"/>
    </row>
    <row r="1387" spans="1:2" x14ac:dyDescent="0.35">
      <c r="A1387" s="168"/>
      <c r="B1387" s="168"/>
    </row>
    <row r="1388" spans="1:2" x14ac:dyDescent="0.35">
      <c r="A1388" s="168"/>
      <c r="B1388" s="168"/>
    </row>
    <row r="1389" spans="1:2" x14ac:dyDescent="0.35">
      <c r="A1389" s="168"/>
      <c r="B1389" s="168"/>
    </row>
    <row r="1390" spans="1:2" x14ac:dyDescent="0.35">
      <c r="A1390" s="168"/>
      <c r="B1390" s="168"/>
    </row>
    <row r="1391" spans="1:2" x14ac:dyDescent="0.35">
      <c r="A1391" s="168"/>
      <c r="B1391" s="168"/>
    </row>
    <row r="1392" spans="1:2" x14ac:dyDescent="0.35">
      <c r="A1392" s="168"/>
      <c r="B1392" s="168"/>
    </row>
    <row r="1393" spans="1:2" x14ac:dyDescent="0.35">
      <c r="A1393" s="168"/>
      <c r="B1393" s="168"/>
    </row>
    <row r="1394" spans="1:2" x14ac:dyDescent="0.35">
      <c r="A1394" s="168"/>
      <c r="B1394" s="168"/>
    </row>
    <row r="1395" spans="1:2" x14ac:dyDescent="0.35">
      <c r="A1395" s="168"/>
      <c r="B1395" s="168"/>
    </row>
    <row r="1396" spans="1:2" x14ac:dyDescent="0.35">
      <c r="A1396" s="168"/>
      <c r="B1396" s="168"/>
    </row>
    <row r="1397" spans="1:2" x14ac:dyDescent="0.35">
      <c r="A1397" s="168"/>
      <c r="B1397" s="168"/>
    </row>
    <row r="1398" spans="1:2" x14ac:dyDescent="0.35">
      <c r="A1398" s="168"/>
      <c r="B1398" s="168"/>
    </row>
    <row r="1399" spans="1:2" x14ac:dyDescent="0.35">
      <c r="A1399" s="168"/>
      <c r="B1399" s="168"/>
    </row>
    <row r="1400" spans="1:2" x14ac:dyDescent="0.35">
      <c r="A1400" s="168"/>
      <c r="B1400" s="168"/>
    </row>
    <row r="1401" spans="1:2" x14ac:dyDescent="0.35">
      <c r="A1401" s="168"/>
      <c r="B1401" s="168"/>
    </row>
    <row r="1402" spans="1:2" x14ac:dyDescent="0.35">
      <c r="A1402" s="168"/>
      <c r="B1402" s="168"/>
    </row>
    <row r="1403" spans="1:2" x14ac:dyDescent="0.35">
      <c r="A1403" s="168"/>
      <c r="B1403" s="168"/>
    </row>
    <row r="1404" spans="1:2" x14ac:dyDescent="0.35">
      <c r="A1404" s="168"/>
      <c r="B1404" s="168"/>
    </row>
    <row r="1405" spans="1:2" x14ac:dyDescent="0.35">
      <c r="A1405" s="168"/>
      <c r="B1405" s="168"/>
    </row>
    <row r="1406" spans="1:2" x14ac:dyDescent="0.35">
      <c r="A1406" s="168"/>
      <c r="B1406" s="168"/>
    </row>
    <row r="1407" spans="1:2" x14ac:dyDescent="0.35">
      <c r="A1407" s="168"/>
      <c r="B1407" s="168"/>
    </row>
    <row r="1408" spans="1:2" x14ac:dyDescent="0.35">
      <c r="A1408" s="168"/>
      <c r="B1408" s="168"/>
    </row>
    <row r="1409" spans="1:2" x14ac:dyDescent="0.35">
      <c r="A1409" s="168"/>
      <c r="B1409" s="168"/>
    </row>
    <row r="1410" spans="1:2" x14ac:dyDescent="0.35">
      <c r="A1410" s="168"/>
      <c r="B1410" s="168"/>
    </row>
    <row r="1411" spans="1:2" x14ac:dyDescent="0.35">
      <c r="A1411" s="168"/>
      <c r="B1411" s="168"/>
    </row>
    <row r="1412" spans="1:2" x14ac:dyDescent="0.35">
      <c r="A1412" s="168"/>
      <c r="B1412" s="168"/>
    </row>
    <row r="1413" spans="1:2" x14ac:dyDescent="0.35">
      <c r="A1413" s="168"/>
      <c r="B1413" s="168"/>
    </row>
    <row r="1414" spans="1:2" x14ac:dyDescent="0.35">
      <c r="A1414" s="168"/>
      <c r="B1414" s="168"/>
    </row>
    <row r="1415" spans="1:2" x14ac:dyDescent="0.35">
      <c r="A1415" s="168"/>
      <c r="B1415" s="168"/>
    </row>
    <row r="1416" spans="1:2" x14ac:dyDescent="0.35">
      <c r="A1416" s="168"/>
      <c r="B1416" s="168"/>
    </row>
    <row r="1417" spans="1:2" x14ac:dyDescent="0.35">
      <c r="A1417" s="168"/>
      <c r="B1417" s="168"/>
    </row>
    <row r="1418" spans="1:2" x14ac:dyDescent="0.35">
      <c r="A1418" s="168"/>
      <c r="B1418" s="168"/>
    </row>
    <row r="1419" spans="1:2" x14ac:dyDescent="0.35">
      <c r="A1419" s="168"/>
      <c r="B1419" s="168"/>
    </row>
    <row r="1420" spans="1:2" x14ac:dyDescent="0.35">
      <c r="A1420" s="168"/>
      <c r="B1420" s="168"/>
    </row>
    <row r="1421" spans="1:2" x14ac:dyDescent="0.35">
      <c r="A1421" s="168"/>
      <c r="B1421" s="168"/>
    </row>
    <row r="1422" spans="1:2" x14ac:dyDescent="0.35">
      <c r="A1422" s="168"/>
      <c r="B1422" s="168"/>
    </row>
    <row r="1423" spans="1:2" x14ac:dyDescent="0.35">
      <c r="A1423" s="168"/>
      <c r="B1423" s="168"/>
    </row>
    <row r="1424" spans="1:2" x14ac:dyDescent="0.35">
      <c r="A1424" s="168"/>
      <c r="B1424" s="168"/>
    </row>
    <row r="1425" spans="1:2" x14ac:dyDescent="0.35">
      <c r="A1425" s="168"/>
      <c r="B1425" s="168"/>
    </row>
    <row r="1426" spans="1:2" x14ac:dyDescent="0.35">
      <c r="A1426" s="168"/>
      <c r="B1426" s="168"/>
    </row>
    <row r="1427" spans="1:2" x14ac:dyDescent="0.35">
      <c r="A1427" s="168"/>
      <c r="B1427" s="168"/>
    </row>
    <row r="1428" spans="1:2" x14ac:dyDescent="0.35">
      <c r="A1428" s="168"/>
      <c r="B1428" s="168"/>
    </row>
    <row r="1429" spans="1:2" x14ac:dyDescent="0.35">
      <c r="A1429" s="168"/>
      <c r="B1429" s="168"/>
    </row>
    <row r="1430" spans="1:2" x14ac:dyDescent="0.35">
      <c r="A1430" s="168"/>
      <c r="B1430" s="168"/>
    </row>
    <row r="1431" spans="1:2" x14ac:dyDescent="0.35">
      <c r="A1431" s="168"/>
      <c r="B1431" s="168"/>
    </row>
    <row r="1432" spans="1:2" x14ac:dyDescent="0.35">
      <c r="A1432" s="168"/>
      <c r="B1432" s="168"/>
    </row>
    <row r="1433" spans="1:2" x14ac:dyDescent="0.35">
      <c r="A1433" s="168"/>
      <c r="B1433" s="168"/>
    </row>
    <row r="1434" spans="1:2" x14ac:dyDescent="0.35">
      <c r="A1434" s="168"/>
      <c r="B1434" s="168"/>
    </row>
    <row r="1435" spans="1:2" x14ac:dyDescent="0.35">
      <c r="A1435" s="168"/>
      <c r="B1435" s="168"/>
    </row>
    <row r="1436" spans="1:2" x14ac:dyDescent="0.35">
      <c r="A1436" s="168"/>
      <c r="B1436" s="168"/>
    </row>
    <row r="1437" spans="1:2" x14ac:dyDescent="0.35">
      <c r="A1437" s="168"/>
      <c r="B1437" s="168"/>
    </row>
    <row r="1438" spans="1:2" x14ac:dyDescent="0.35">
      <c r="A1438" s="168"/>
      <c r="B1438" s="168"/>
    </row>
    <row r="1439" spans="1:2" x14ac:dyDescent="0.35">
      <c r="A1439" s="168"/>
      <c r="B1439" s="168"/>
    </row>
    <row r="1440" spans="1:2" x14ac:dyDescent="0.35">
      <c r="A1440" s="168"/>
      <c r="B1440" s="168"/>
    </row>
    <row r="1441" spans="1:2" x14ac:dyDescent="0.35">
      <c r="A1441" s="168"/>
      <c r="B1441" s="168"/>
    </row>
    <row r="1442" spans="1:2" x14ac:dyDescent="0.35">
      <c r="A1442" s="168"/>
      <c r="B1442" s="168"/>
    </row>
    <row r="1443" spans="1:2" x14ac:dyDescent="0.35">
      <c r="A1443" s="168"/>
      <c r="B1443" s="168"/>
    </row>
    <row r="1444" spans="1:2" x14ac:dyDescent="0.35">
      <c r="A1444" s="168"/>
      <c r="B1444" s="168"/>
    </row>
    <row r="1445" spans="1:2" x14ac:dyDescent="0.35">
      <c r="A1445" s="168"/>
      <c r="B1445" s="168"/>
    </row>
    <row r="1446" spans="1:2" x14ac:dyDescent="0.35">
      <c r="A1446" s="168"/>
      <c r="B1446" s="168"/>
    </row>
    <row r="1447" spans="1:2" x14ac:dyDescent="0.35">
      <c r="A1447" s="168"/>
      <c r="B1447" s="168"/>
    </row>
    <row r="1448" spans="1:2" x14ac:dyDescent="0.35">
      <c r="A1448" s="168"/>
      <c r="B1448" s="168"/>
    </row>
    <row r="1449" spans="1:2" x14ac:dyDescent="0.35">
      <c r="A1449" s="168"/>
      <c r="B1449" s="168"/>
    </row>
    <row r="1450" spans="1:2" x14ac:dyDescent="0.35">
      <c r="A1450" s="168"/>
      <c r="B1450" s="168"/>
    </row>
    <row r="1451" spans="1:2" x14ac:dyDescent="0.35">
      <c r="A1451" s="168"/>
      <c r="B1451" s="168"/>
    </row>
    <row r="1452" spans="1:2" x14ac:dyDescent="0.35">
      <c r="A1452" s="168"/>
      <c r="B1452" s="168"/>
    </row>
    <row r="1453" spans="1:2" x14ac:dyDescent="0.35">
      <c r="A1453" s="168"/>
      <c r="B1453" s="168"/>
    </row>
    <row r="1454" spans="1:2" x14ac:dyDescent="0.35">
      <c r="A1454" s="168"/>
      <c r="B1454" s="168"/>
    </row>
    <row r="1455" spans="1:2" x14ac:dyDescent="0.35">
      <c r="A1455" s="168"/>
      <c r="B1455" s="168"/>
    </row>
    <row r="1456" spans="1:2" x14ac:dyDescent="0.35">
      <c r="A1456" s="168"/>
      <c r="B1456" s="168"/>
    </row>
    <row r="1457" spans="1:2" x14ac:dyDescent="0.35">
      <c r="A1457" s="168"/>
      <c r="B1457" s="168"/>
    </row>
    <row r="1458" spans="1:2" x14ac:dyDescent="0.35">
      <c r="A1458" s="168"/>
      <c r="B1458" s="168"/>
    </row>
    <row r="1459" spans="1:2" x14ac:dyDescent="0.35">
      <c r="A1459" s="168"/>
      <c r="B1459" s="168"/>
    </row>
    <row r="1460" spans="1:2" x14ac:dyDescent="0.35">
      <c r="A1460" s="168"/>
      <c r="B1460" s="168"/>
    </row>
    <row r="1461" spans="1:2" x14ac:dyDescent="0.35">
      <c r="A1461" s="168"/>
      <c r="B1461" s="168"/>
    </row>
    <row r="1462" spans="1:2" x14ac:dyDescent="0.35">
      <c r="A1462" s="168"/>
      <c r="B1462" s="168"/>
    </row>
    <row r="1463" spans="1:2" x14ac:dyDescent="0.35">
      <c r="A1463" s="168"/>
      <c r="B1463" s="168"/>
    </row>
    <row r="1464" spans="1:2" x14ac:dyDescent="0.35">
      <c r="A1464" s="168"/>
      <c r="B1464" s="168"/>
    </row>
    <row r="1465" spans="1:2" x14ac:dyDescent="0.35">
      <c r="A1465" s="168"/>
      <c r="B1465" s="168"/>
    </row>
    <row r="1466" spans="1:2" x14ac:dyDescent="0.35">
      <c r="A1466" s="168"/>
      <c r="B1466" s="168"/>
    </row>
    <row r="1467" spans="1:2" x14ac:dyDescent="0.35">
      <c r="A1467" s="168"/>
      <c r="B1467" s="168"/>
    </row>
    <row r="1468" spans="1:2" x14ac:dyDescent="0.35">
      <c r="A1468" s="168"/>
      <c r="B1468" s="168"/>
    </row>
    <row r="1469" spans="1:2" x14ac:dyDescent="0.35">
      <c r="A1469" s="168"/>
      <c r="B1469" s="168"/>
    </row>
    <row r="1470" spans="1:2" x14ac:dyDescent="0.35">
      <c r="A1470" s="168"/>
      <c r="B1470" s="168"/>
    </row>
    <row r="1471" spans="1:2" x14ac:dyDescent="0.35">
      <c r="A1471" s="168"/>
      <c r="B1471" s="168"/>
    </row>
    <row r="1472" spans="1:2" x14ac:dyDescent="0.35">
      <c r="A1472" s="168"/>
      <c r="B1472" s="168"/>
    </row>
    <row r="1473" spans="1:2" x14ac:dyDescent="0.35">
      <c r="A1473" s="168"/>
      <c r="B1473" s="168"/>
    </row>
    <row r="1474" spans="1:2" x14ac:dyDescent="0.35">
      <c r="A1474" s="168"/>
      <c r="B1474" s="168"/>
    </row>
    <row r="1475" spans="1:2" x14ac:dyDescent="0.35">
      <c r="A1475" s="168"/>
      <c r="B1475" s="168"/>
    </row>
    <row r="1476" spans="1:2" x14ac:dyDescent="0.35">
      <c r="A1476" s="168"/>
      <c r="B1476" s="168"/>
    </row>
    <row r="1477" spans="1:2" x14ac:dyDescent="0.35">
      <c r="A1477" s="168"/>
      <c r="B1477" s="168"/>
    </row>
    <row r="1478" spans="1:2" x14ac:dyDescent="0.35">
      <c r="A1478" s="168"/>
      <c r="B1478" s="168"/>
    </row>
    <row r="1479" spans="1:2" x14ac:dyDescent="0.35">
      <c r="A1479" s="168"/>
      <c r="B1479" s="168"/>
    </row>
    <row r="1480" spans="1:2" x14ac:dyDescent="0.35">
      <c r="A1480" s="168"/>
      <c r="B1480" s="168"/>
    </row>
    <row r="1481" spans="1:2" x14ac:dyDescent="0.35">
      <c r="A1481" s="168"/>
      <c r="B1481" s="168"/>
    </row>
    <row r="1482" spans="1:2" x14ac:dyDescent="0.35">
      <c r="A1482" s="168"/>
      <c r="B1482" s="168"/>
    </row>
    <row r="1483" spans="1:2" x14ac:dyDescent="0.35">
      <c r="A1483" s="168"/>
      <c r="B1483" s="168"/>
    </row>
    <row r="1484" spans="1:2" x14ac:dyDescent="0.35">
      <c r="A1484" s="168"/>
      <c r="B1484" s="168"/>
    </row>
    <row r="1485" spans="1:2" x14ac:dyDescent="0.35">
      <c r="A1485" s="168"/>
      <c r="B1485" s="168"/>
    </row>
    <row r="1486" spans="1:2" x14ac:dyDescent="0.35">
      <c r="A1486" s="168"/>
      <c r="B1486" s="168"/>
    </row>
    <row r="1487" spans="1:2" x14ac:dyDescent="0.35">
      <c r="A1487" s="168"/>
      <c r="B1487" s="168"/>
    </row>
    <row r="1488" spans="1:2" x14ac:dyDescent="0.35">
      <c r="A1488" s="168"/>
      <c r="B1488" s="168"/>
    </row>
    <row r="1489" spans="1:2" x14ac:dyDescent="0.35">
      <c r="A1489" s="168"/>
      <c r="B1489" s="168"/>
    </row>
    <row r="1490" spans="1:2" x14ac:dyDescent="0.35">
      <c r="A1490" s="168"/>
      <c r="B1490" s="168"/>
    </row>
    <row r="1491" spans="1:2" x14ac:dyDescent="0.35">
      <c r="A1491" s="168"/>
      <c r="B1491" s="168"/>
    </row>
    <row r="1492" spans="1:2" x14ac:dyDescent="0.35">
      <c r="A1492" s="168"/>
      <c r="B1492" s="168"/>
    </row>
    <row r="1493" spans="1:2" x14ac:dyDescent="0.35">
      <c r="A1493" s="168"/>
      <c r="B1493" s="168"/>
    </row>
    <row r="1494" spans="1:2" x14ac:dyDescent="0.35">
      <c r="A1494" s="168"/>
      <c r="B1494" s="168"/>
    </row>
    <row r="1495" spans="1:2" x14ac:dyDescent="0.35">
      <c r="A1495" s="168"/>
      <c r="B1495" s="168"/>
    </row>
    <row r="1496" spans="1:2" x14ac:dyDescent="0.35">
      <c r="A1496" s="168"/>
      <c r="B1496" s="168"/>
    </row>
    <row r="1497" spans="1:2" x14ac:dyDescent="0.35">
      <c r="A1497" s="168"/>
      <c r="B1497" s="168"/>
    </row>
    <row r="1498" spans="1:2" x14ac:dyDescent="0.35">
      <c r="A1498" s="168"/>
      <c r="B1498" s="168"/>
    </row>
    <row r="1499" spans="1:2" x14ac:dyDescent="0.35">
      <c r="A1499" s="168"/>
      <c r="B1499" s="168"/>
    </row>
    <row r="1500" spans="1:2" x14ac:dyDescent="0.35">
      <c r="A1500" s="168"/>
      <c r="B1500" s="168"/>
    </row>
    <row r="1501" spans="1:2" x14ac:dyDescent="0.35">
      <c r="A1501" s="168"/>
      <c r="B1501" s="168"/>
    </row>
    <row r="1502" spans="1:2" x14ac:dyDescent="0.35">
      <c r="A1502" s="168"/>
      <c r="B1502" s="168"/>
    </row>
    <row r="1503" spans="1:2" x14ac:dyDescent="0.35">
      <c r="A1503" s="168"/>
      <c r="B1503" s="168"/>
    </row>
    <row r="1504" spans="1:2" x14ac:dyDescent="0.35">
      <c r="A1504" s="168"/>
      <c r="B1504" s="168"/>
    </row>
    <row r="1505" spans="1:2" x14ac:dyDescent="0.35">
      <c r="A1505" s="168"/>
      <c r="B1505" s="168"/>
    </row>
    <row r="1506" spans="1:2" x14ac:dyDescent="0.35">
      <c r="A1506" s="168"/>
      <c r="B1506" s="168"/>
    </row>
    <row r="1507" spans="1:2" x14ac:dyDescent="0.35">
      <c r="A1507" s="168"/>
      <c r="B1507" s="168"/>
    </row>
    <row r="1508" spans="1:2" x14ac:dyDescent="0.35">
      <c r="A1508" s="168"/>
      <c r="B1508" s="168"/>
    </row>
    <row r="1509" spans="1:2" x14ac:dyDescent="0.35">
      <c r="A1509" s="168"/>
      <c r="B1509" s="168"/>
    </row>
    <row r="1510" spans="1:2" x14ac:dyDescent="0.35">
      <c r="A1510" s="168"/>
      <c r="B1510" s="168"/>
    </row>
    <row r="1511" spans="1:2" x14ac:dyDescent="0.35">
      <c r="A1511" s="168"/>
      <c r="B1511" s="168"/>
    </row>
    <row r="1512" spans="1:2" x14ac:dyDescent="0.35">
      <c r="A1512" s="168"/>
      <c r="B1512" s="168"/>
    </row>
    <row r="1513" spans="1:2" x14ac:dyDescent="0.35">
      <c r="A1513" s="168"/>
      <c r="B1513" s="168"/>
    </row>
    <row r="1514" spans="1:2" x14ac:dyDescent="0.35">
      <c r="A1514" s="168"/>
      <c r="B1514" s="168"/>
    </row>
    <row r="1515" spans="1:2" x14ac:dyDescent="0.35">
      <c r="A1515" s="168"/>
      <c r="B1515" s="168"/>
    </row>
    <row r="1516" spans="1:2" x14ac:dyDescent="0.35">
      <c r="A1516" s="168"/>
      <c r="B1516" s="168"/>
    </row>
    <row r="1517" spans="1:2" x14ac:dyDescent="0.35">
      <c r="A1517" s="168"/>
      <c r="B1517" s="168"/>
    </row>
    <row r="1518" spans="1:2" x14ac:dyDescent="0.35">
      <c r="A1518" s="168"/>
      <c r="B1518" s="168"/>
    </row>
    <row r="1519" spans="1:2" x14ac:dyDescent="0.35">
      <c r="A1519" s="168"/>
      <c r="B1519" s="168"/>
    </row>
    <row r="1520" spans="1:2" x14ac:dyDescent="0.35">
      <c r="A1520" s="168"/>
      <c r="B1520" s="168"/>
    </row>
    <row r="1521" spans="1:2" x14ac:dyDescent="0.35">
      <c r="A1521" s="168"/>
      <c r="B1521" s="168"/>
    </row>
    <row r="1522" spans="1:2" x14ac:dyDescent="0.35">
      <c r="A1522" s="168"/>
      <c r="B1522" s="168"/>
    </row>
    <row r="1523" spans="1:2" x14ac:dyDescent="0.35">
      <c r="A1523" s="168"/>
      <c r="B1523" s="168"/>
    </row>
    <row r="1524" spans="1:2" x14ac:dyDescent="0.35">
      <c r="A1524" s="168"/>
      <c r="B1524" s="168"/>
    </row>
    <row r="1525" spans="1:2" x14ac:dyDescent="0.35">
      <c r="A1525" s="168"/>
      <c r="B1525" s="168"/>
    </row>
    <row r="1526" spans="1:2" x14ac:dyDescent="0.35">
      <c r="A1526" s="168"/>
      <c r="B1526" s="168"/>
    </row>
    <row r="1527" spans="1:2" x14ac:dyDescent="0.35">
      <c r="A1527" s="168"/>
      <c r="B1527" s="168"/>
    </row>
    <row r="1528" spans="1:2" x14ac:dyDescent="0.35">
      <c r="A1528" s="168"/>
      <c r="B1528" s="168"/>
    </row>
    <row r="1529" spans="1:2" x14ac:dyDescent="0.35">
      <c r="A1529" s="168"/>
      <c r="B1529" s="168"/>
    </row>
    <row r="1530" spans="1:2" x14ac:dyDescent="0.35">
      <c r="A1530" s="168"/>
      <c r="B1530" s="168"/>
    </row>
    <row r="1531" spans="1:2" x14ac:dyDescent="0.35">
      <c r="A1531" s="168"/>
      <c r="B1531" s="168"/>
    </row>
    <row r="1532" spans="1:2" x14ac:dyDescent="0.35">
      <c r="A1532" s="168"/>
      <c r="B1532" s="168"/>
    </row>
    <row r="1533" spans="1:2" x14ac:dyDescent="0.35">
      <c r="A1533" s="168"/>
      <c r="B1533" s="168"/>
    </row>
    <row r="1534" spans="1:2" x14ac:dyDescent="0.35">
      <c r="A1534" s="168"/>
      <c r="B1534" s="168"/>
    </row>
    <row r="1535" spans="1:2" x14ac:dyDescent="0.35">
      <c r="A1535" s="168"/>
      <c r="B1535" s="168"/>
    </row>
    <row r="1536" spans="1:2" x14ac:dyDescent="0.35">
      <c r="A1536" s="168"/>
      <c r="B1536" s="168"/>
    </row>
    <row r="1537" spans="1:2" x14ac:dyDescent="0.35">
      <c r="A1537" s="168"/>
      <c r="B1537" s="168"/>
    </row>
    <row r="1538" spans="1:2" x14ac:dyDescent="0.35">
      <c r="A1538" s="168"/>
      <c r="B1538" s="168"/>
    </row>
    <row r="1539" spans="1:2" x14ac:dyDescent="0.35">
      <c r="A1539" s="168"/>
      <c r="B1539" s="168"/>
    </row>
    <row r="1540" spans="1:2" x14ac:dyDescent="0.35">
      <c r="A1540" s="168"/>
      <c r="B1540" s="168"/>
    </row>
    <row r="1541" spans="1:2" x14ac:dyDescent="0.35">
      <c r="A1541" s="168"/>
      <c r="B1541" s="168"/>
    </row>
    <row r="1542" spans="1:2" x14ac:dyDescent="0.35">
      <c r="A1542" s="168"/>
      <c r="B1542" s="168"/>
    </row>
    <row r="1543" spans="1:2" x14ac:dyDescent="0.35">
      <c r="A1543" s="168"/>
      <c r="B1543" s="168"/>
    </row>
    <row r="1544" spans="1:2" x14ac:dyDescent="0.35">
      <c r="A1544" s="168"/>
      <c r="B1544" s="168"/>
    </row>
    <row r="1545" spans="1:2" x14ac:dyDescent="0.35">
      <c r="A1545" s="168"/>
      <c r="B1545" s="168"/>
    </row>
    <row r="1546" spans="1:2" x14ac:dyDescent="0.35">
      <c r="A1546" s="168"/>
      <c r="B1546" s="168"/>
    </row>
    <row r="1547" spans="1:2" x14ac:dyDescent="0.35">
      <c r="A1547" s="168"/>
      <c r="B1547" s="168"/>
    </row>
    <row r="1548" spans="1:2" x14ac:dyDescent="0.35">
      <c r="A1548" s="168"/>
      <c r="B1548" s="168"/>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26046</v>
      </c>
      <c r="C1" t="s">
        <v>26236</v>
      </c>
      <c r="D1" t="s">
        <v>26237</v>
      </c>
      <c r="E1" t="s">
        <v>26238</v>
      </c>
      <c r="F1" t="s">
        <v>26239</v>
      </c>
    </row>
    <row r="2" spans="1:6" x14ac:dyDescent="0.35">
      <c r="A2" t="s">
        <v>24379</v>
      </c>
      <c r="B2" t="s">
        <v>24379</v>
      </c>
      <c r="C2" t="s">
        <v>2786</v>
      </c>
    </row>
    <row r="3" spans="1:6" x14ac:dyDescent="0.35">
      <c r="A3" t="s">
        <v>26153</v>
      </c>
      <c r="B3" t="s">
        <v>26063</v>
      </c>
      <c r="C3" t="s">
        <v>2780</v>
      </c>
    </row>
    <row r="4" spans="1:6" x14ac:dyDescent="0.35">
      <c r="A4" t="s">
        <v>26063</v>
      </c>
      <c r="B4" t="s">
        <v>26063</v>
      </c>
      <c r="C4" t="s">
        <v>2780</v>
      </c>
    </row>
    <row r="5" spans="1:6" x14ac:dyDescent="0.35">
      <c r="A5" t="s">
        <v>25410</v>
      </c>
      <c r="B5" t="s">
        <v>26051</v>
      </c>
      <c r="C5" t="s">
        <v>2772</v>
      </c>
    </row>
    <row r="6" spans="1:6" x14ac:dyDescent="0.35">
      <c r="A6" t="s">
        <v>26051</v>
      </c>
      <c r="B6" t="s">
        <v>26051</v>
      </c>
      <c r="C6" t="s">
        <v>2772</v>
      </c>
    </row>
    <row r="7" spans="1:6" x14ac:dyDescent="0.35">
      <c r="A7" t="s">
        <v>6147</v>
      </c>
      <c r="B7" t="s">
        <v>26063</v>
      </c>
      <c r="C7" t="s">
        <v>2780</v>
      </c>
    </row>
    <row r="8" spans="1:6" x14ac:dyDescent="0.35">
      <c r="A8" t="s">
        <v>24515</v>
      </c>
      <c r="B8" t="s">
        <v>26051</v>
      </c>
      <c r="C8" t="s">
        <v>2772</v>
      </c>
    </row>
    <row r="9" spans="1:6" x14ac:dyDescent="0.35">
      <c r="A9" t="s">
        <v>6435</v>
      </c>
      <c r="B9" t="s">
        <v>26063</v>
      </c>
      <c r="C9" t="s">
        <v>2780</v>
      </c>
    </row>
    <row r="10" spans="1:6" x14ac:dyDescent="0.35">
      <c r="A10" t="s">
        <v>26173</v>
      </c>
      <c r="B10" t="s">
        <v>26063</v>
      </c>
      <c r="C10" t="s">
        <v>2780</v>
      </c>
    </row>
    <row r="11" spans="1:6" x14ac:dyDescent="0.35">
      <c r="A11" t="s">
        <v>26173</v>
      </c>
      <c r="B11" t="s">
        <v>26063</v>
      </c>
      <c r="C11" t="s">
        <v>2780</v>
      </c>
    </row>
    <row r="12" spans="1:6" x14ac:dyDescent="0.35">
      <c r="A12" t="s">
        <v>25830</v>
      </c>
      <c r="B12" t="s">
        <v>2140</v>
      </c>
    </row>
    <row r="13" spans="1:6" x14ac:dyDescent="0.35">
      <c r="A13" t="s">
        <v>25694</v>
      </c>
      <c r="B13" t="s">
        <v>26051</v>
      </c>
      <c r="C13" t="s">
        <v>2772</v>
      </c>
    </row>
    <row r="14" spans="1:6" x14ac:dyDescent="0.35">
      <c r="A14" t="s">
        <v>26068</v>
      </c>
      <c r="B14" t="s">
        <v>26051</v>
      </c>
      <c r="C14" t="s">
        <v>2772</v>
      </c>
    </row>
    <row r="15" spans="1:6" x14ac:dyDescent="0.35">
      <c r="A15" t="s">
        <v>26164</v>
      </c>
      <c r="B15" t="s">
        <v>26051</v>
      </c>
      <c r="C15" t="s">
        <v>2772</v>
      </c>
    </row>
    <row r="16" spans="1:6" x14ac:dyDescent="0.35">
      <c r="A16" t="s">
        <v>7942</v>
      </c>
      <c r="B16" t="s">
        <v>26051</v>
      </c>
      <c r="C16" t="s">
        <v>2772</v>
      </c>
    </row>
    <row r="17" spans="1:3" x14ac:dyDescent="0.35">
      <c r="A17" t="s">
        <v>24393</v>
      </c>
      <c r="B17" t="s">
        <v>2140</v>
      </c>
    </row>
    <row r="18" spans="1:3" x14ac:dyDescent="0.35">
      <c r="A18" t="s">
        <v>6292</v>
      </c>
      <c r="B18" t="s">
        <v>26063</v>
      </c>
      <c r="C18" t="s">
        <v>2780</v>
      </c>
    </row>
    <row r="19" spans="1:3" x14ac:dyDescent="0.35">
      <c r="A19" t="s">
        <v>26063</v>
      </c>
      <c r="B19" t="s">
        <v>26063</v>
      </c>
      <c r="C19" t="s">
        <v>2780</v>
      </c>
    </row>
    <row r="20" spans="1:3" x14ac:dyDescent="0.35">
      <c r="A20" t="s">
        <v>25830</v>
      </c>
      <c r="B20" t="s">
        <v>2140</v>
      </c>
    </row>
    <row r="21" spans="1:3" x14ac:dyDescent="0.35">
      <c r="A21" t="s">
        <v>6292</v>
      </c>
      <c r="B21" t="s">
        <v>26063</v>
      </c>
      <c r="C21" t="s">
        <v>2780</v>
      </c>
    </row>
    <row r="22" spans="1:3" x14ac:dyDescent="0.35">
      <c r="A22" t="s">
        <v>26055</v>
      </c>
      <c r="B22" t="s">
        <v>2140</v>
      </c>
    </row>
    <row r="23" spans="1:3" x14ac:dyDescent="0.35">
      <c r="A23" t="s">
        <v>26153</v>
      </c>
      <c r="B23" t="s">
        <v>26063</v>
      </c>
      <c r="C23" t="s">
        <v>2780</v>
      </c>
    </row>
    <row r="24" spans="1:3" x14ac:dyDescent="0.35">
      <c r="A24" t="s">
        <v>24573</v>
      </c>
      <c r="B24" t="s">
        <v>26063</v>
      </c>
      <c r="C24" t="s">
        <v>2780</v>
      </c>
    </row>
    <row r="25" spans="1:3" x14ac:dyDescent="0.35">
      <c r="A25" t="s">
        <v>24491</v>
      </c>
      <c r="B25" t="s">
        <v>26051</v>
      </c>
      <c r="C25" t="s">
        <v>2772</v>
      </c>
    </row>
    <row r="26" spans="1:3" x14ac:dyDescent="0.35">
      <c r="A26" t="s">
        <v>24455</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26240</v>
      </c>
      <c r="C1" s="126" t="s">
        <v>26241</v>
      </c>
    </row>
    <row r="2" spans="1:3" x14ac:dyDescent="0.35">
      <c r="A2" s="126" t="s">
        <v>26242</v>
      </c>
      <c r="B2" s="126" t="s">
        <v>7140</v>
      </c>
      <c r="C2" s="126">
        <v>2020</v>
      </c>
    </row>
    <row r="3" spans="1:3" x14ac:dyDescent="0.35">
      <c r="A3" s="126" t="s">
        <v>321</v>
      </c>
      <c r="B3" s="126" t="s">
        <v>321</v>
      </c>
      <c r="C3" s="126">
        <v>2020</v>
      </c>
    </row>
    <row r="4" spans="1:3" x14ac:dyDescent="0.35">
      <c r="A4" s="126" t="s">
        <v>26243</v>
      </c>
      <c r="B4" s="126" t="s">
        <v>26243</v>
      </c>
      <c r="C4" s="126">
        <v>2018</v>
      </c>
    </row>
    <row r="5" spans="1:3" x14ac:dyDescent="0.35">
      <c r="A5" s="126" t="s">
        <v>26244</v>
      </c>
      <c r="B5" s="126" t="s">
        <v>26245</v>
      </c>
      <c r="C5" s="126">
        <v>2018</v>
      </c>
    </row>
    <row r="6" spans="1:3" x14ac:dyDescent="0.35">
      <c r="A6" s="126" t="s">
        <v>26246</v>
      </c>
      <c r="B6" s="126" t="s">
        <v>26247</v>
      </c>
      <c r="C6" s="126">
        <v>2018</v>
      </c>
    </row>
    <row r="7" spans="1:3" x14ac:dyDescent="0.35">
      <c r="A7" s="126" t="s">
        <v>26248</v>
      </c>
      <c r="B7" s="126" t="s">
        <v>26249</v>
      </c>
      <c r="C7" s="126">
        <v>2018</v>
      </c>
    </row>
    <row r="8" spans="1:3" x14ac:dyDescent="0.35">
      <c r="A8" s="126" t="s">
        <v>26250</v>
      </c>
      <c r="B8" s="126" t="s">
        <v>26250</v>
      </c>
      <c r="C8" s="126">
        <v>2018</v>
      </c>
    </row>
    <row r="9" spans="1:3" x14ac:dyDescent="0.35">
      <c r="A9" s="126" t="s">
        <v>26251</v>
      </c>
      <c r="B9" s="126" t="s">
        <v>26251</v>
      </c>
      <c r="C9" s="126">
        <v>2018</v>
      </c>
    </row>
    <row r="10" spans="1:3" x14ac:dyDescent="0.35">
      <c r="A10" s="126" t="s">
        <v>26252</v>
      </c>
      <c r="B10" s="126" t="s">
        <v>26252</v>
      </c>
      <c r="C10" s="126">
        <v>2018</v>
      </c>
    </row>
    <row r="11" spans="1:3" x14ac:dyDescent="0.35">
      <c r="A11" s="126" t="s">
        <v>26253</v>
      </c>
      <c r="B11" s="126" t="s">
        <v>26253</v>
      </c>
      <c r="C11" s="126">
        <v>2018</v>
      </c>
    </row>
    <row r="12" spans="1:3" x14ac:dyDescent="0.35">
      <c r="A12" s="126" t="s">
        <v>26254</v>
      </c>
      <c r="B12" s="126" t="s">
        <v>26254</v>
      </c>
      <c r="C12" s="126">
        <v>2018</v>
      </c>
    </row>
    <row r="13" spans="1:3" x14ac:dyDescent="0.35">
      <c r="A13" s="126" t="s">
        <v>26255</v>
      </c>
      <c r="B13" s="126" t="s">
        <v>26254</v>
      </c>
      <c r="C13" s="126">
        <v>2018</v>
      </c>
    </row>
    <row r="14" spans="1:3" x14ac:dyDescent="0.35">
      <c r="A14" s="126" t="s">
        <v>26256</v>
      </c>
      <c r="B14" s="126" t="s">
        <v>26243</v>
      </c>
      <c r="C14" s="126">
        <v>2018</v>
      </c>
    </row>
    <row r="15" spans="1:3" x14ac:dyDescent="0.35">
      <c r="A15" s="126" t="s">
        <v>26257</v>
      </c>
      <c r="B15" s="126" t="s">
        <v>26257</v>
      </c>
      <c r="C15" s="126">
        <v>2018</v>
      </c>
    </row>
    <row r="16" spans="1:3" x14ac:dyDescent="0.35">
      <c r="A16" s="126" t="s">
        <v>26258</v>
      </c>
      <c r="B16" s="126" t="s">
        <v>26257</v>
      </c>
      <c r="C16" s="126">
        <v>2018</v>
      </c>
    </row>
    <row r="17" spans="1:3" x14ac:dyDescent="0.35">
      <c r="A17" s="126" t="s">
        <v>26259</v>
      </c>
      <c r="B17" s="126" t="s">
        <v>26260</v>
      </c>
      <c r="C17" s="126">
        <v>2018</v>
      </c>
    </row>
    <row r="18" spans="1:3" x14ac:dyDescent="0.35">
      <c r="A18" s="126" t="s">
        <v>26261</v>
      </c>
      <c r="B18" s="126" t="s">
        <v>26262</v>
      </c>
      <c r="C18" s="126">
        <v>2018</v>
      </c>
    </row>
    <row r="19" spans="1:3" x14ac:dyDescent="0.35">
      <c r="A19" s="126" t="s">
        <v>26263</v>
      </c>
      <c r="B19" s="126" t="s">
        <v>26263</v>
      </c>
      <c r="C19" s="126">
        <v>2018</v>
      </c>
    </row>
    <row r="20" spans="1:3" x14ac:dyDescent="0.35">
      <c r="A20" s="126" t="s">
        <v>26264</v>
      </c>
      <c r="B20" s="126" t="s">
        <v>26264</v>
      </c>
      <c r="C20" s="126">
        <v>2018</v>
      </c>
    </row>
    <row r="21" spans="1:3" x14ac:dyDescent="0.35">
      <c r="A21" s="126" t="s">
        <v>26265</v>
      </c>
      <c r="B21" s="126" t="s">
        <v>26265</v>
      </c>
      <c r="C21" s="126">
        <v>2018</v>
      </c>
    </row>
    <row r="22" spans="1:3" x14ac:dyDescent="0.35">
      <c r="A22" s="126" t="s">
        <v>26266</v>
      </c>
      <c r="B22" s="126" t="s">
        <v>26267</v>
      </c>
      <c r="C22" s="126">
        <v>2018</v>
      </c>
    </row>
    <row r="23" spans="1:3" x14ac:dyDescent="0.35">
      <c r="A23" s="126" t="s">
        <v>26268</v>
      </c>
      <c r="B23" s="126" t="s">
        <v>26269</v>
      </c>
      <c r="C23" s="126">
        <v>2018</v>
      </c>
    </row>
    <row r="24" spans="1:3" x14ac:dyDescent="0.35">
      <c r="A24" s="126" t="s">
        <v>26270</v>
      </c>
      <c r="B24" s="126" t="s">
        <v>26270</v>
      </c>
      <c r="C24" s="126">
        <v>2018</v>
      </c>
    </row>
    <row r="25" spans="1:3" x14ac:dyDescent="0.35">
      <c r="A25" s="126" t="s">
        <v>26271</v>
      </c>
      <c r="B25" s="126" t="s">
        <v>26271</v>
      </c>
      <c r="C25" s="126">
        <v>2018</v>
      </c>
    </row>
    <row r="26" spans="1:3" x14ac:dyDescent="0.35">
      <c r="A26" s="126" t="s">
        <v>26272</v>
      </c>
      <c r="B26" s="126" t="s">
        <v>26272</v>
      </c>
      <c r="C26" s="126">
        <v>2018</v>
      </c>
    </row>
    <row r="27" spans="1:3" x14ac:dyDescent="0.35">
      <c r="A27" s="126" t="s">
        <v>26273</v>
      </c>
      <c r="B27" s="126" t="s">
        <v>26273</v>
      </c>
      <c r="C27" s="126">
        <v>2018</v>
      </c>
    </row>
    <row r="28" spans="1:3" x14ac:dyDescent="0.35">
      <c r="A28" s="126" t="s">
        <v>26274</v>
      </c>
      <c r="B28" s="126" t="s">
        <v>26274</v>
      </c>
      <c r="C28" s="126">
        <v>2018</v>
      </c>
    </row>
    <row r="29" spans="1:3" x14ac:dyDescent="0.35">
      <c r="A29" s="126" t="s">
        <v>26275</v>
      </c>
      <c r="B29" s="126" t="s">
        <v>26275</v>
      </c>
      <c r="C29" s="126">
        <v>2018</v>
      </c>
    </row>
    <row r="30" spans="1:3" x14ac:dyDescent="0.35">
      <c r="A30" s="126" t="s">
        <v>26276</v>
      </c>
      <c r="B30" s="126" t="s">
        <v>26276</v>
      </c>
      <c r="C30" s="126">
        <v>2018</v>
      </c>
    </row>
    <row r="31" spans="1:3" x14ac:dyDescent="0.35">
      <c r="A31" s="126" t="s">
        <v>26277</v>
      </c>
      <c r="B31" s="126" t="s">
        <v>26277</v>
      </c>
      <c r="C31" s="126">
        <v>2018</v>
      </c>
    </row>
    <row r="32" spans="1:3" x14ac:dyDescent="0.35">
      <c r="A32" s="126" t="s">
        <v>26278</v>
      </c>
      <c r="B32" s="126" t="s">
        <v>26278</v>
      </c>
      <c r="C32" s="126">
        <v>2018</v>
      </c>
    </row>
    <row r="33" spans="1:3" x14ac:dyDescent="0.35">
      <c r="A33" s="126" t="s">
        <v>26279</v>
      </c>
      <c r="B33" s="126" t="s">
        <v>26279</v>
      </c>
      <c r="C33" s="126">
        <v>2018</v>
      </c>
    </row>
    <row r="34" spans="1:3" x14ac:dyDescent="0.35">
      <c r="A34" s="126" t="s">
        <v>26280</v>
      </c>
      <c r="B34" s="126" t="s">
        <v>26280</v>
      </c>
      <c r="C34" s="126">
        <v>2018</v>
      </c>
    </row>
    <row r="35" spans="1:3" x14ac:dyDescent="0.35">
      <c r="A35" s="126" t="s">
        <v>26281</v>
      </c>
      <c r="B35" s="126" t="s">
        <v>26281</v>
      </c>
      <c r="C35" s="126">
        <v>2018</v>
      </c>
    </row>
    <row r="36" spans="1:3" x14ac:dyDescent="0.35">
      <c r="A36" s="126" t="s">
        <v>26282</v>
      </c>
      <c r="B36" s="126" t="s">
        <v>26282</v>
      </c>
      <c r="C36" s="126">
        <v>2018</v>
      </c>
    </row>
    <row r="37" spans="1:3" x14ac:dyDescent="0.35">
      <c r="A37" s="126" t="s">
        <v>26283</v>
      </c>
      <c r="B37" s="126" t="s">
        <v>26283</v>
      </c>
      <c r="C37" s="126">
        <v>2018</v>
      </c>
    </row>
    <row r="38" spans="1:3" x14ac:dyDescent="0.35">
      <c r="A38" s="126" t="s">
        <v>26284</v>
      </c>
      <c r="B38" s="126" t="s">
        <v>26284</v>
      </c>
      <c r="C38" s="126">
        <v>2018</v>
      </c>
    </row>
    <row r="39" spans="1:3" x14ac:dyDescent="0.35">
      <c r="A39" s="126" t="s">
        <v>26285</v>
      </c>
      <c r="B39" s="126" t="s">
        <v>26285</v>
      </c>
      <c r="C39" s="126">
        <v>2018</v>
      </c>
    </row>
    <row r="40" spans="1:3" x14ac:dyDescent="0.35">
      <c r="A40" s="126" t="s">
        <v>26286</v>
      </c>
      <c r="B40" s="126" t="s">
        <v>26286</v>
      </c>
      <c r="C40" s="126">
        <v>2018</v>
      </c>
    </row>
    <row r="41" spans="1:3" x14ac:dyDescent="0.35">
      <c r="A41" s="126" t="s">
        <v>26287</v>
      </c>
      <c r="B41" s="126" t="s">
        <v>26287</v>
      </c>
      <c r="C41" s="126">
        <v>2018</v>
      </c>
    </row>
    <row r="42" spans="1:3" x14ac:dyDescent="0.35">
      <c r="A42" s="126" t="s">
        <v>26287</v>
      </c>
      <c r="B42" s="126" t="s">
        <v>26287</v>
      </c>
      <c r="C42" s="126">
        <v>2018</v>
      </c>
    </row>
    <row r="43" spans="1:3" x14ac:dyDescent="0.35">
      <c r="A43" s="126" t="s">
        <v>26288</v>
      </c>
      <c r="B43" s="126" t="s">
        <v>26288</v>
      </c>
      <c r="C43" s="126">
        <v>2018</v>
      </c>
    </row>
    <row r="44" spans="1:3" x14ac:dyDescent="0.35">
      <c r="A44" s="126" t="s">
        <v>26289</v>
      </c>
      <c r="B44" s="126" t="s">
        <v>26290</v>
      </c>
      <c r="C44" s="126">
        <v>2018</v>
      </c>
    </row>
    <row r="45" spans="1:3" x14ac:dyDescent="0.35">
      <c r="A45" s="126" t="s">
        <v>26291</v>
      </c>
      <c r="B45" s="126" t="s">
        <v>26292</v>
      </c>
      <c r="C45" s="126">
        <v>2018</v>
      </c>
    </row>
    <row r="46" spans="1:3" x14ac:dyDescent="0.35">
      <c r="A46" s="126" t="s">
        <v>26293</v>
      </c>
      <c r="B46" s="126" t="s">
        <v>26294</v>
      </c>
      <c r="C46" s="126">
        <v>2018</v>
      </c>
    </row>
    <row r="47" spans="1:3" x14ac:dyDescent="0.35">
      <c r="A47" s="126" t="s">
        <v>26295</v>
      </c>
      <c r="B47" s="126" t="s">
        <v>26296</v>
      </c>
      <c r="C47" s="126">
        <v>2018</v>
      </c>
    </row>
    <row r="48" spans="1:3" x14ac:dyDescent="0.35">
      <c r="A48" s="126" t="s">
        <v>26297</v>
      </c>
      <c r="B48" s="126" t="s">
        <v>26298</v>
      </c>
      <c r="C48" s="126">
        <v>2018</v>
      </c>
    </row>
    <row r="49" spans="1:3" x14ac:dyDescent="0.35">
      <c r="A49" s="126" t="s">
        <v>26299</v>
      </c>
      <c r="B49" s="126" t="s">
        <v>26300</v>
      </c>
      <c r="C49" s="126">
        <v>2018</v>
      </c>
    </row>
    <row r="50" spans="1:3" x14ac:dyDescent="0.35">
      <c r="A50" s="126" t="s">
        <v>26301</v>
      </c>
      <c r="B50" s="126" t="s">
        <v>26302</v>
      </c>
      <c r="C50" s="126">
        <v>2018</v>
      </c>
    </row>
    <row r="51" spans="1:3" x14ac:dyDescent="0.35">
      <c r="A51" s="126" t="s">
        <v>26303</v>
      </c>
      <c r="B51" s="126" t="s">
        <v>26304</v>
      </c>
      <c r="C51" s="126">
        <v>2018</v>
      </c>
    </row>
    <row r="52" spans="1:3" x14ac:dyDescent="0.35">
      <c r="A52" s="126" t="s">
        <v>26305</v>
      </c>
      <c r="B52" s="126" t="s">
        <v>26305</v>
      </c>
      <c r="C52" s="126">
        <v>2018</v>
      </c>
    </row>
    <row r="53" spans="1:3" x14ac:dyDescent="0.35">
      <c r="A53" s="126" t="s">
        <v>26306</v>
      </c>
      <c r="B53" s="126" t="s">
        <v>26306</v>
      </c>
      <c r="C53" s="126">
        <v>2018</v>
      </c>
    </row>
    <row r="54" spans="1:3" x14ac:dyDescent="0.35">
      <c r="A54" s="126" t="s">
        <v>26307</v>
      </c>
      <c r="B54" s="126" t="s">
        <v>26307</v>
      </c>
      <c r="C54" s="126">
        <v>2018</v>
      </c>
    </row>
    <row r="55" spans="1:3" x14ac:dyDescent="0.35">
      <c r="A55" s="126" t="s">
        <v>26308</v>
      </c>
      <c r="B55" s="126" t="s">
        <v>26308</v>
      </c>
      <c r="C55" s="126">
        <v>2018</v>
      </c>
    </row>
    <row r="56" spans="1:3" x14ac:dyDescent="0.35">
      <c r="A56" s="126" t="s">
        <v>26309</v>
      </c>
      <c r="B56" s="126" t="s">
        <v>26309</v>
      </c>
      <c r="C56" s="126">
        <v>2018</v>
      </c>
    </row>
    <row r="57" spans="1:3" x14ac:dyDescent="0.35">
      <c r="A57" s="126" t="s">
        <v>26310</v>
      </c>
      <c r="B57" s="126" t="s">
        <v>26310</v>
      </c>
      <c r="C57" s="126">
        <v>2018</v>
      </c>
    </row>
    <row r="58" spans="1:3" x14ac:dyDescent="0.35">
      <c r="A58" s="126" t="s">
        <v>26311</v>
      </c>
      <c r="B58" s="126" t="s">
        <v>26311</v>
      </c>
      <c r="C58" s="126">
        <v>2018</v>
      </c>
    </row>
    <row r="59" spans="1:3" x14ac:dyDescent="0.35">
      <c r="A59" s="126" t="s">
        <v>26312</v>
      </c>
      <c r="B59" s="126" t="s">
        <v>26312</v>
      </c>
      <c r="C59" s="126">
        <v>2018</v>
      </c>
    </row>
    <row r="60" spans="1:3" x14ac:dyDescent="0.35">
      <c r="A60" s="126" t="s">
        <v>26313</v>
      </c>
      <c r="B60" s="126" t="s">
        <v>26313</v>
      </c>
      <c r="C60" s="126">
        <v>2018</v>
      </c>
    </row>
    <row r="61" spans="1:3" x14ac:dyDescent="0.35">
      <c r="A61" s="126" t="s">
        <v>26314</v>
      </c>
      <c r="B61" s="126" t="s">
        <v>26314</v>
      </c>
      <c r="C61" s="126">
        <v>2018</v>
      </c>
    </row>
    <row r="62" spans="1:3" x14ac:dyDescent="0.35">
      <c r="A62" s="126" t="s">
        <v>26315</v>
      </c>
      <c r="B62" s="126" t="s">
        <v>26315</v>
      </c>
      <c r="C62" s="126">
        <v>2018</v>
      </c>
    </row>
    <row r="63" spans="1:3" x14ac:dyDescent="0.35">
      <c r="A63" s="126" t="s">
        <v>26316</v>
      </c>
      <c r="B63" s="126" t="s">
        <v>26316</v>
      </c>
      <c r="C63" s="126">
        <v>2018</v>
      </c>
    </row>
    <row r="64" spans="1:3" x14ac:dyDescent="0.35">
      <c r="A64" s="126" t="s">
        <v>26317</v>
      </c>
      <c r="B64" s="126" t="s">
        <v>26318</v>
      </c>
      <c r="C64" s="126">
        <v>2018</v>
      </c>
    </row>
    <row r="65" spans="1:3" x14ac:dyDescent="0.35">
      <c r="A65" s="126" t="s">
        <v>26319</v>
      </c>
      <c r="B65" s="126" t="s">
        <v>26320</v>
      </c>
      <c r="C65" s="126">
        <v>2018</v>
      </c>
    </row>
    <row r="66" spans="1:3" x14ac:dyDescent="0.35">
      <c r="A66" s="126" t="s">
        <v>26321</v>
      </c>
      <c r="B66" s="126" t="s">
        <v>26321</v>
      </c>
      <c r="C66" s="126">
        <v>2018</v>
      </c>
    </row>
    <row r="67" spans="1:3" x14ac:dyDescent="0.35">
      <c r="A67" s="126" t="s">
        <v>26322</v>
      </c>
      <c r="B67" s="128" t="s">
        <v>26322</v>
      </c>
      <c r="C67" s="126">
        <v>2018</v>
      </c>
    </row>
    <row r="68" spans="1:3" x14ac:dyDescent="0.35">
      <c r="A68" s="126" t="s">
        <v>26323</v>
      </c>
      <c r="B68" s="126" t="s">
        <v>26323</v>
      </c>
      <c r="C68" s="126">
        <v>2018</v>
      </c>
    </row>
    <row r="69" spans="1:3" x14ac:dyDescent="0.35">
      <c r="A69" s="126" t="s">
        <v>26324</v>
      </c>
      <c r="B69" s="128" t="s">
        <v>26324</v>
      </c>
      <c r="C69" s="126">
        <v>2018</v>
      </c>
    </row>
    <row r="70" spans="1:3" x14ac:dyDescent="0.35">
      <c r="A70" s="126" t="s">
        <v>26325</v>
      </c>
      <c r="B70" s="126" t="s">
        <v>26326</v>
      </c>
      <c r="C70" s="126">
        <v>2018</v>
      </c>
    </row>
    <row r="71" spans="1:3" x14ac:dyDescent="0.35">
      <c r="A71" s="126" t="s">
        <v>26327</v>
      </c>
      <c r="B71" s="126" t="s">
        <v>26327</v>
      </c>
      <c r="C71" s="126">
        <v>2018</v>
      </c>
    </row>
    <row r="72" spans="1:3" x14ac:dyDescent="0.35">
      <c r="A72" s="126" t="s">
        <v>26328</v>
      </c>
      <c r="B72" s="126" t="s">
        <v>26328</v>
      </c>
      <c r="C72" s="126">
        <v>2018</v>
      </c>
    </row>
    <row r="73" spans="1:3" x14ac:dyDescent="0.35">
      <c r="A73" s="126" t="s">
        <v>26329</v>
      </c>
      <c r="B73" s="126" t="s">
        <v>26329</v>
      </c>
      <c r="C73" s="126">
        <v>2018</v>
      </c>
    </row>
    <row r="74" spans="1:3" x14ac:dyDescent="0.35">
      <c r="A74" s="126" t="s">
        <v>26330</v>
      </c>
      <c r="B74" s="126" t="s">
        <v>26330</v>
      </c>
      <c r="C74" s="126">
        <v>2018</v>
      </c>
    </row>
    <row r="75" spans="1:3" x14ac:dyDescent="0.35">
      <c r="A75" s="126" t="s">
        <v>26331</v>
      </c>
      <c r="B75" s="126" t="s">
        <v>26331</v>
      </c>
      <c r="C75" s="126">
        <v>2018</v>
      </c>
    </row>
    <row r="76" spans="1:3" x14ac:dyDescent="0.35">
      <c r="A76" s="126" t="s">
        <v>26332</v>
      </c>
      <c r="B76" s="126" t="s">
        <v>26332</v>
      </c>
      <c r="C76" s="126">
        <v>2018</v>
      </c>
    </row>
    <row r="77" spans="1:3" x14ac:dyDescent="0.35">
      <c r="A77" s="126" t="s">
        <v>26332</v>
      </c>
      <c r="B77" s="126" t="s">
        <v>26332</v>
      </c>
      <c r="C77" s="126">
        <v>2018</v>
      </c>
    </row>
    <row r="78" spans="1:3" x14ac:dyDescent="0.35">
      <c r="A78" s="126" t="s">
        <v>26333</v>
      </c>
      <c r="B78" s="126" t="s">
        <v>26333</v>
      </c>
      <c r="C78" s="126">
        <v>2018</v>
      </c>
    </row>
    <row r="79" spans="1:3" x14ac:dyDescent="0.35">
      <c r="A79" s="126" t="s">
        <v>26334</v>
      </c>
      <c r="B79" s="126" t="s">
        <v>26335</v>
      </c>
      <c r="C79" s="126">
        <v>2018</v>
      </c>
    </row>
    <row r="80" spans="1:3" x14ac:dyDescent="0.35">
      <c r="A80" s="126" t="s">
        <v>26336</v>
      </c>
      <c r="B80" s="126" t="s">
        <v>26337</v>
      </c>
      <c r="C80" s="126">
        <v>2018</v>
      </c>
    </row>
    <row r="81" spans="1:3" x14ac:dyDescent="0.35">
      <c r="A81" s="126" t="s">
        <v>26338</v>
      </c>
      <c r="B81" s="126" t="s">
        <v>26339</v>
      </c>
      <c r="C81" s="126">
        <v>2020</v>
      </c>
    </row>
    <row r="82" spans="1:3" x14ac:dyDescent="0.35">
      <c r="A82" s="126" t="s">
        <v>26340</v>
      </c>
      <c r="B82" s="126" t="s">
        <v>26341</v>
      </c>
      <c r="C82" s="126">
        <v>2023</v>
      </c>
    </row>
    <row r="83" spans="1:3" x14ac:dyDescent="0.35">
      <c r="A83" s="126" t="s">
        <v>26342</v>
      </c>
      <c r="B83" s="126" t="s">
        <v>26342</v>
      </c>
      <c r="C83" s="126">
        <v>2018</v>
      </c>
    </row>
    <row r="84" spans="1:3" x14ac:dyDescent="0.35">
      <c r="A84" s="126" t="s">
        <v>26343</v>
      </c>
      <c r="B84" s="126" t="s">
        <v>26343</v>
      </c>
      <c r="C84" s="126">
        <v>2018</v>
      </c>
    </row>
    <row r="85" spans="1:3" x14ac:dyDescent="0.35">
      <c r="A85" s="126" t="s">
        <v>26344</v>
      </c>
      <c r="B85" s="126" t="s">
        <v>26344</v>
      </c>
      <c r="C85" s="126">
        <v>2018</v>
      </c>
    </row>
    <row r="86" spans="1:3" x14ac:dyDescent="0.35">
      <c r="A86" s="126" t="s">
        <v>26345</v>
      </c>
      <c r="B86" s="126" t="s">
        <v>26345</v>
      </c>
      <c r="C86" s="126">
        <v>2018</v>
      </c>
    </row>
    <row r="87" spans="1:3" x14ac:dyDescent="0.35">
      <c r="A87" s="126" t="s">
        <v>26346</v>
      </c>
      <c r="B87" s="126" t="s">
        <v>26347</v>
      </c>
      <c r="C87" s="126">
        <v>2018</v>
      </c>
    </row>
    <row r="88" spans="1:3" x14ac:dyDescent="0.35">
      <c r="A88" s="126" t="s">
        <v>26347</v>
      </c>
      <c r="B88" s="126" t="s">
        <v>26347</v>
      </c>
      <c r="C88" s="126">
        <v>2018</v>
      </c>
    </row>
    <row r="89" spans="1:3" x14ac:dyDescent="0.35">
      <c r="A89" s="126" t="s">
        <v>26348</v>
      </c>
      <c r="B89" s="126" t="s">
        <v>26348</v>
      </c>
      <c r="C89" s="126">
        <v>2018</v>
      </c>
    </row>
    <row r="90" spans="1:3" x14ac:dyDescent="0.35">
      <c r="A90" s="126" t="s">
        <v>26349</v>
      </c>
      <c r="B90" s="126" t="s">
        <v>26350</v>
      </c>
      <c r="C90" s="126">
        <v>2018</v>
      </c>
    </row>
    <row r="91" spans="1:3" x14ac:dyDescent="0.35">
      <c r="A91" s="126" t="s">
        <v>26351</v>
      </c>
      <c r="B91" s="126" t="s">
        <v>26351</v>
      </c>
      <c r="C91" s="126">
        <v>2018</v>
      </c>
    </row>
    <row r="92" spans="1:3" x14ac:dyDescent="0.35">
      <c r="A92" s="126" t="s">
        <v>26352</v>
      </c>
      <c r="B92" s="126" t="s">
        <v>26352</v>
      </c>
      <c r="C92" s="126">
        <v>2023</v>
      </c>
    </row>
    <row r="93" spans="1:3" x14ac:dyDescent="0.35">
      <c r="A93" s="126" t="s">
        <v>26353</v>
      </c>
      <c r="B93" s="126" t="s">
        <v>26286</v>
      </c>
      <c r="C93" s="126">
        <v>2023</v>
      </c>
    </row>
    <row r="94" spans="1:3" x14ac:dyDescent="0.35">
      <c r="A94" s="126" t="s">
        <v>26354</v>
      </c>
      <c r="B94" s="126" t="s">
        <v>26278</v>
      </c>
      <c r="C94" s="126">
        <v>2020</v>
      </c>
    </row>
    <row r="95" spans="1:3" x14ac:dyDescent="0.35">
      <c r="A95" s="126" t="s">
        <v>26355</v>
      </c>
      <c r="B95" s="126"/>
      <c r="C95" s="126">
        <v>2023</v>
      </c>
    </row>
    <row r="96" spans="1:3" x14ac:dyDescent="0.35">
      <c r="A96" s="126" t="s">
        <v>26356</v>
      </c>
      <c r="B96" s="126"/>
      <c r="C96" s="126">
        <v>2023</v>
      </c>
    </row>
    <row r="97" spans="1:3" x14ac:dyDescent="0.35">
      <c r="A97" s="126" t="s">
        <v>26357</v>
      </c>
      <c r="B97" s="126"/>
      <c r="C97" s="126">
        <v>2023</v>
      </c>
    </row>
    <row r="98" spans="1:3" x14ac:dyDescent="0.35">
      <c r="A98" s="126" t="s">
        <v>26358</v>
      </c>
      <c r="B98" s="126" t="s">
        <v>26359</v>
      </c>
      <c r="C98" s="126">
        <v>2020</v>
      </c>
    </row>
    <row r="99" spans="1:3" x14ac:dyDescent="0.35">
      <c r="A99" s="126" t="s">
        <v>26360</v>
      </c>
      <c r="B99" s="126" t="s">
        <v>26361</v>
      </c>
      <c r="C99" s="126">
        <v>2020</v>
      </c>
    </row>
    <row r="100" spans="1:3" x14ac:dyDescent="0.35">
      <c r="A100" s="126" t="s">
        <v>26362</v>
      </c>
      <c r="B100" s="126" t="s">
        <v>26363</v>
      </c>
      <c r="C100" s="126">
        <v>2020</v>
      </c>
    </row>
    <row r="101" spans="1:3" x14ac:dyDescent="0.35">
      <c r="A101" s="126" t="s">
        <v>26364</v>
      </c>
      <c r="B101" s="126" t="s">
        <v>26365</v>
      </c>
      <c r="C101" s="126">
        <v>2020</v>
      </c>
    </row>
    <row r="102" spans="1:3" x14ac:dyDescent="0.35">
      <c r="A102" s="126" t="s">
        <v>26366</v>
      </c>
      <c r="B102" s="126"/>
      <c r="C102" s="126">
        <v>2023</v>
      </c>
    </row>
    <row r="103" spans="1:3" x14ac:dyDescent="0.35">
      <c r="A103" s="126" t="s">
        <v>26367</v>
      </c>
      <c r="B103" s="126" t="s">
        <v>6052</v>
      </c>
      <c r="C103" s="126">
        <v>2023</v>
      </c>
    </row>
    <row r="104" spans="1:3" x14ac:dyDescent="0.35">
      <c r="A104" s="126" t="s">
        <v>26368</v>
      </c>
      <c r="B104" s="126" t="s">
        <v>26369</v>
      </c>
      <c r="C104" s="126">
        <v>2023</v>
      </c>
    </row>
    <row r="105" spans="1:3" x14ac:dyDescent="0.35">
      <c r="A105" s="126" t="s">
        <v>26370</v>
      </c>
      <c r="B105" s="126" t="s">
        <v>26371</v>
      </c>
      <c r="C105" s="126">
        <v>2018</v>
      </c>
    </row>
    <row r="106" spans="1:3" x14ac:dyDescent="0.35">
      <c r="A106" s="126" t="s">
        <v>26372</v>
      </c>
      <c r="B106" s="126" t="s">
        <v>26373</v>
      </c>
      <c r="C106" s="126">
        <v>2018</v>
      </c>
    </row>
    <row r="107" spans="1:3" x14ac:dyDescent="0.35">
      <c r="A107" s="126" t="s">
        <v>26374</v>
      </c>
      <c r="B107" s="126" t="s">
        <v>26374</v>
      </c>
      <c r="C107" s="126">
        <v>2018</v>
      </c>
    </row>
    <row r="108" spans="1:3" x14ac:dyDescent="0.35">
      <c r="A108" s="126" t="s">
        <v>26375</v>
      </c>
      <c r="B108" s="126" t="s">
        <v>26375</v>
      </c>
      <c r="C108" s="126">
        <v>2018</v>
      </c>
    </row>
    <row r="109" spans="1:3" x14ac:dyDescent="0.35">
      <c r="A109" s="126" t="s">
        <v>26375</v>
      </c>
      <c r="B109" s="126" t="s">
        <v>26375</v>
      </c>
      <c r="C109" s="126">
        <v>2018</v>
      </c>
    </row>
    <row r="110" spans="1:3" x14ac:dyDescent="0.35">
      <c r="A110" s="126" t="s">
        <v>26376</v>
      </c>
      <c r="B110" s="126" t="s">
        <v>26376</v>
      </c>
      <c r="C110" s="126">
        <v>2018</v>
      </c>
    </row>
    <row r="111" spans="1:3" x14ac:dyDescent="0.35">
      <c r="A111" s="126" t="s">
        <v>26377</v>
      </c>
      <c r="B111" s="126" t="s">
        <v>26377</v>
      </c>
      <c r="C111" s="126">
        <v>2018</v>
      </c>
    </row>
    <row r="112" spans="1:3" x14ac:dyDescent="0.35">
      <c r="A112" s="126" t="s">
        <v>26378</v>
      </c>
      <c r="B112" s="126" t="s">
        <v>26378</v>
      </c>
      <c r="C112" s="126">
        <v>2018</v>
      </c>
    </row>
    <row r="113" spans="1:3" x14ac:dyDescent="0.35">
      <c r="A113" s="126" t="s">
        <v>26379</v>
      </c>
      <c r="B113" s="126" t="s">
        <v>26379</v>
      </c>
      <c r="C113" s="126">
        <v>2018</v>
      </c>
    </row>
    <row r="114" spans="1:3" x14ac:dyDescent="0.35">
      <c r="A114" s="126" t="s">
        <v>26380</v>
      </c>
      <c r="B114" s="126" t="s">
        <v>26380</v>
      </c>
      <c r="C114" s="126">
        <v>2018</v>
      </c>
    </row>
    <row r="115" spans="1:3" x14ac:dyDescent="0.35">
      <c r="A115" s="126" t="s">
        <v>26380</v>
      </c>
      <c r="B115" s="126" t="s">
        <v>26380</v>
      </c>
      <c r="C115" s="126">
        <v>2020</v>
      </c>
    </row>
    <row r="116" spans="1:3" x14ac:dyDescent="0.35">
      <c r="A116" s="126" t="s">
        <v>26381</v>
      </c>
      <c r="B116" s="126" t="s">
        <v>26381</v>
      </c>
      <c r="C116" s="126">
        <v>2018</v>
      </c>
    </row>
    <row r="117" spans="1:3" x14ac:dyDescent="0.35">
      <c r="A117" s="126" t="s">
        <v>26382</v>
      </c>
      <c r="B117" s="126" t="s">
        <v>26382</v>
      </c>
      <c r="C117" s="126">
        <v>2018</v>
      </c>
    </row>
    <row r="118" spans="1:3" x14ac:dyDescent="0.35">
      <c r="A118" s="126" t="s">
        <v>26383</v>
      </c>
      <c r="B118" s="126" t="s">
        <v>26383</v>
      </c>
      <c r="C118" s="126">
        <v>2018</v>
      </c>
    </row>
    <row r="119" spans="1:3" x14ac:dyDescent="0.35">
      <c r="A119" s="126" t="s">
        <v>26384</v>
      </c>
      <c r="B119" s="126" t="s">
        <v>26384</v>
      </c>
      <c r="C119" s="126">
        <v>2020</v>
      </c>
    </row>
    <row r="120" spans="1:3" x14ac:dyDescent="0.35">
      <c r="A120" s="126" t="s">
        <v>26385</v>
      </c>
      <c r="B120" s="126" t="s">
        <v>26385</v>
      </c>
      <c r="C120" s="126">
        <v>2018</v>
      </c>
    </row>
    <row r="121" spans="1:3" x14ac:dyDescent="0.35">
      <c r="A121" s="126" t="s">
        <v>26386</v>
      </c>
      <c r="B121" s="126" t="s">
        <v>26386</v>
      </c>
      <c r="C121" s="126">
        <v>2018</v>
      </c>
    </row>
    <row r="122" spans="1:3" x14ac:dyDescent="0.35">
      <c r="A122" s="126" t="s">
        <v>26387</v>
      </c>
      <c r="B122" s="126" t="s">
        <v>26387</v>
      </c>
      <c r="C122" s="126">
        <v>2018</v>
      </c>
    </row>
    <row r="123" spans="1:3" x14ac:dyDescent="0.35">
      <c r="A123" s="126" t="s">
        <v>26388</v>
      </c>
      <c r="B123" s="126" t="s">
        <v>26388</v>
      </c>
      <c r="C123" s="126">
        <v>2018</v>
      </c>
    </row>
    <row r="124" spans="1:3" x14ac:dyDescent="0.35">
      <c r="A124" s="126" t="s">
        <v>26389</v>
      </c>
      <c r="B124" s="126" t="s">
        <v>26389</v>
      </c>
      <c r="C124" s="126">
        <v>2023</v>
      </c>
    </row>
    <row r="125" spans="1:3" x14ac:dyDescent="0.35">
      <c r="A125" s="126" t="s">
        <v>26390</v>
      </c>
      <c r="B125" s="126" t="s">
        <v>26391</v>
      </c>
      <c r="C125" s="126">
        <v>2020</v>
      </c>
    </row>
    <row r="126" spans="1:3" x14ac:dyDescent="0.35">
      <c r="A126" s="126" t="s">
        <v>26392</v>
      </c>
      <c r="B126" s="126" t="s">
        <v>26392</v>
      </c>
      <c r="C126" s="126">
        <v>2020</v>
      </c>
    </row>
    <row r="127" spans="1:3" x14ac:dyDescent="0.35">
      <c r="A127" s="126" t="s">
        <v>26393</v>
      </c>
      <c r="B127" s="126" t="s">
        <v>26394</v>
      </c>
      <c r="C127" s="126">
        <v>2018</v>
      </c>
    </row>
    <row r="128" spans="1:3" x14ac:dyDescent="0.35">
      <c r="A128" s="126" t="s">
        <v>26395</v>
      </c>
      <c r="B128" s="126"/>
      <c r="C128" s="126">
        <v>2023</v>
      </c>
    </row>
    <row r="129" spans="1:3" x14ac:dyDescent="0.35">
      <c r="A129" s="126" t="s">
        <v>26396</v>
      </c>
      <c r="B129" s="126" t="s">
        <v>26397</v>
      </c>
      <c r="C129" s="126">
        <v>2023</v>
      </c>
    </row>
    <row r="130" spans="1:3" x14ac:dyDescent="0.35">
      <c r="A130" s="126" t="s">
        <v>26398</v>
      </c>
      <c r="B130" s="126" t="s">
        <v>26398</v>
      </c>
      <c r="C130" s="126">
        <v>2018</v>
      </c>
    </row>
    <row r="131" spans="1:3" x14ac:dyDescent="0.35">
      <c r="A131" s="126" t="s">
        <v>26399</v>
      </c>
      <c r="B131" s="126"/>
      <c r="C131" s="126">
        <v>2023</v>
      </c>
    </row>
    <row r="132" spans="1:3" x14ac:dyDescent="0.35">
      <c r="A132" s="126" t="s">
        <v>26400</v>
      </c>
      <c r="B132" s="126"/>
      <c r="C132" s="126">
        <v>2023</v>
      </c>
    </row>
    <row r="133" spans="1:3" x14ac:dyDescent="0.35">
      <c r="A133" s="126" t="s">
        <v>26401</v>
      </c>
      <c r="B133" s="126" t="s">
        <v>26401</v>
      </c>
      <c r="C133" s="126">
        <v>2018</v>
      </c>
    </row>
    <row r="134" spans="1:3" x14ac:dyDescent="0.35">
      <c r="A134" s="126" t="s">
        <v>26402</v>
      </c>
      <c r="B134" s="126" t="s">
        <v>26403</v>
      </c>
      <c r="C134" s="126"/>
    </row>
    <row r="135" spans="1:3" x14ac:dyDescent="0.35">
      <c r="A135" s="126" t="s">
        <v>26404</v>
      </c>
      <c r="B135" s="126" t="s">
        <v>26405</v>
      </c>
      <c r="C135" s="126">
        <v>2018</v>
      </c>
    </row>
    <row r="136" spans="1:3" x14ac:dyDescent="0.35">
      <c r="A136" s="126" t="s">
        <v>26406</v>
      </c>
      <c r="B136" s="126" t="s">
        <v>26406</v>
      </c>
      <c r="C136" s="126">
        <v>2018</v>
      </c>
    </row>
    <row r="137" spans="1:3" x14ac:dyDescent="0.35">
      <c r="A137" s="126" t="s">
        <v>26407</v>
      </c>
      <c r="B137" s="126" t="s">
        <v>26407</v>
      </c>
      <c r="C137" s="126">
        <v>2018</v>
      </c>
    </row>
    <row r="138" spans="1:3" x14ac:dyDescent="0.35">
      <c r="A138" s="126" t="s">
        <v>26408</v>
      </c>
      <c r="B138" s="126" t="s">
        <v>26408</v>
      </c>
      <c r="C138" s="126">
        <v>2018</v>
      </c>
    </row>
    <row r="139" spans="1:3" x14ac:dyDescent="0.35">
      <c r="A139" s="126" t="s">
        <v>26409</v>
      </c>
      <c r="B139" s="126" t="s">
        <v>26409</v>
      </c>
      <c r="C139" s="126">
        <v>2018</v>
      </c>
    </row>
    <row r="140" spans="1:3" x14ac:dyDescent="0.35">
      <c r="A140" s="126" t="s">
        <v>26410</v>
      </c>
      <c r="B140" s="126" t="s">
        <v>26411</v>
      </c>
      <c r="C140" s="126">
        <v>2018</v>
      </c>
    </row>
    <row r="141" spans="1:3" x14ac:dyDescent="0.35">
      <c r="A141" s="126" t="s">
        <v>26412</v>
      </c>
      <c r="B141" s="126"/>
      <c r="C141" s="126">
        <v>2023</v>
      </c>
    </row>
    <row r="142" spans="1:3" x14ac:dyDescent="0.35">
      <c r="A142" s="126" t="s">
        <v>26413</v>
      </c>
      <c r="B142" s="126" t="s">
        <v>26414</v>
      </c>
      <c r="C142" s="126">
        <v>2020</v>
      </c>
    </row>
    <row r="143" spans="1:3" x14ac:dyDescent="0.35">
      <c r="A143" s="126" t="s">
        <v>26415</v>
      </c>
      <c r="B143" s="126"/>
      <c r="C143" s="126">
        <v>2023</v>
      </c>
    </row>
    <row r="144" spans="1:3" x14ac:dyDescent="0.35">
      <c r="A144" s="126" t="s">
        <v>26416</v>
      </c>
      <c r="B144" s="126" t="s">
        <v>26416</v>
      </c>
      <c r="C144" s="126">
        <v>2018</v>
      </c>
    </row>
    <row r="145" spans="1:3" x14ac:dyDescent="0.35">
      <c r="A145" s="126" t="s">
        <v>26417</v>
      </c>
      <c r="B145" s="126" t="s">
        <v>26417</v>
      </c>
      <c r="C145" s="126">
        <v>2018</v>
      </c>
    </row>
    <row r="146" spans="1:3" x14ac:dyDescent="0.35">
      <c r="A146" s="126" t="s">
        <v>26418</v>
      </c>
      <c r="B146" s="126" t="s">
        <v>26418</v>
      </c>
      <c r="C146" s="126">
        <v>2018</v>
      </c>
    </row>
    <row r="147" spans="1:3" x14ac:dyDescent="0.35">
      <c r="A147" s="126" t="s">
        <v>26419</v>
      </c>
      <c r="B147" s="126"/>
      <c r="C147" s="126">
        <v>2023</v>
      </c>
    </row>
    <row r="148" spans="1:3" x14ac:dyDescent="0.35">
      <c r="A148" s="126" t="s">
        <v>26420</v>
      </c>
      <c r="B148" s="126" t="s">
        <v>26420</v>
      </c>
      <c r="C148" s="126">
        <v>2018</v>
      </c>
    </row>
    <row r="149" spans="1:3" x14ac:dyDescent="0.35">
      <c r="A149" s="126" t="s">
        <v>26421</v>
      </c>
      <c r="B149" s="126" t="s">
        <v>26422</v>
      </c>
      <c r="C149" s="126">
        <v>2018</v>
      </c>
    </row>
    <row r="150" spans="1:3" x14ac:dyDescent="0.35">
      <c r="A150" s="126" t="s">
        <v>26423</v>
      </c>
      <c r="B150" s="126"/>
      <c r="C150" s="126">
        <v>2023</v>
      </c>
    </row>
    <row r="151" spans="1:3" x14ac:dyDescent="0.35">
      <c r="A151" s="126" t="s">
        <v>26424</v>
      </c>
      <c r="B151" s="126" t="s">
        <v>26424</v>
      </c>
      <c r="C151" s="126">
        <v>2020</v>
      </c>
    </row>
    <row r="152" spans="1:3" x14ac:dyDescent="0.35">
      <c r="A152" s="126" t="s">
        <v>26425</v>
      </c>
      <c r="B152" s="126"/>
      <c r="C152" s="126">
        <v>2023</v>
      </c>
    </row>
    <row r="153" spans="1:3" x14ac:dyDescent="0.35">
      <c r="A153" s="126" t="s">
        <v>26426</v>
      </c>
      <c r="B153" s="126"/>
      <c r="C153" s="126">
        <v>2023</v>
      </c>
    </row>
    <row r="154" spans="1:3" x14ac:dyDescent="0.35">
      <c r="A154" s="126" t="s">
        <v>26427</v>
      </c>
      <c r="B154" s="126" t="s">
        <v>26427</v>
      </c>
      <c r="C154" s="126">
        <v>2020</v>
      </c>
    </row>
    <row r="155" spans="1:3" x14ac:dyDescent="0.35">
      <c r="A155" s="126" t="s">
        <v>26428</v>
      </c>
      <c r="B155" s="126" t="s">
        <v>26428</v>
      </c>
      <c r="C155" s="126">
        <v>2018</v>
      </c>
    </row>
    <row r="156" spans="1:3" x14ac:dyDescent="0.35">
      <c r="A156" s="126" t="s">
        <v>26429</v>
      </c>
      <c r="B156" s="126" t="s">
        <v>26429</v>
      </c>
      <c r="C156" s="126">
        <v>2018</v>
      </c>
    </row>
    <row r="157" spans="1:3" x14ac:dyDescent="0.35">
      <c r="A157" s="126" t="s">
        <v>26430</v>
      </c>
      <c r="B157" s="126" t="s">
        <v>26431</v>
      </c>
      <c r="C157" s="126">
        <v>2018</v>
      </c>
    </row>
    <row r="158" spans="1:3" x14ac:dyDescent="0.35">
      <c r="A158" s="126" t="s">
        <v>26432</v>
      </c>
      <c r="B158" s="126" t="s">
        <v>26432</v>
      </c>
      <c r="C158" s="126">
        <v>2018</v>
      </c>
    </row>
    <row r="159" spans="1:3" x14ac:dyDescent="0.35">
      <c r="A159" s="126" t="s">
        <v>26433</v>
      </c>
      <c r="B159" s="126" t="s">
        <v>26433</v>
      </c>
      <c r="C159" s="126">
        <v>2018</v>
      </c>
    </row>
    <row r="160" spans="1:3" x14ac:dyDescent="0.35">
      <c r="A160" s="126" t="s">
        <v>26434</v>
      </c>
      <c r="B160" s="126" t="s">
        <v>26434</v>
      </c>
      <c r="C160" s="126">
        <v>2018</v>
      </c>
    </row>
    <row r="161" spans="1:3" x14ac:dyDescent="0.35">
      <c r="A161" s="126" t="s">
        <v>26435</v>
      </c>
      <c r="B161" s="126" t="s">
        <v>26435</v>
      </c>
      <c r="C161" s="126">
        <v>2018</v>
      </c>
    </row>
    <row r="162" spans="1:3" x14ac:dyDescent="0.35">
      <c r="A162" s="126" t="s">
        <v>26436</v>
      </c>
      <c r="B162" s="126" t="s">
        <v>26436</v>
      </c>
      <c r="C162" s="126">
        <v>2018</v>
      </c>
    </row>
    <row r="163" spans="1:3" x14ac:dyDescent="0.35">
      <c r="A163" s="126" t="s">
        <v>26437</v>
      </c>
      <c r="B163" s="126" t="s">
        <v>26437</v>
      </c>
      <c r="C163" s="126">
        <v>2018</v>
      </c>
    </row>
    <row r="164" spans="1:3" x14ac:dyDescent="0.35">
      <c r="A164" s="126" t="s">
        <v>26438</v>
      </c>
      <c r="B164" s="126" t="s">
        <v>26438</v>
      </c>
      <c r="C164" s="126">
        <v>2018</v>
      </c>
    </row>
    <row r="165" spans="1:3" x14ac:dyDescent="0.35">
      <c r="A165" s="126" t="s">
        <v>26439</v>
      </c>
      <c r="B165" s="126" t="s">
        <v>26440</v>
      </c>
      <c r="C165" s="126">
        <v>2020</v>
      </c>
    </row>
    <row r="166" spans="1:3" x14ac:dyDescent="0.35">
      <c r="A166" s="126" t="s">
        <v>26441</v>
      </c>
      <c r="B166" s="126" t="s">
        <v>26441</v>
      </c>
      <c r="C166" s="126">
        <v>2020</v>
      </c>
    </row>
    <row r="167" spans="1:3" x14ac:dyDescent="0.35">
      <c r="A167" s="126" t="s">
        <v>26442</v>
      </c>
      <c r="B167" s="126" t="s">
        <v>26441</v>
      </c>
      <c r="C167" s="126">
        <v>2020</v>
      </c>
    </row>
    <row r="168" spans="1:3" x14ac:dyDescent="0.35">
      <c r="A168" s="126" t="s">
        <v>26443</v>
      </c>
      <c r="B168" s="126" t="s">
        <v>26441</v>
      </c>
      <c r="C168" s="126">
        <v>2020</v>
      </c>
    </row>
    <row r="169" spans="1:3" x14ac:dyDescent="0.35">
      <c r="A169" s="126" t="s">
        <v>26444</v>
      </c>
      <c r="B169" s="126" t="s">
        <v>26444</v>
      </c>
      <c r="C169" s="126">
        <v>2018</v>
      </c>
    </row>
    <row r="170" spans="1:3" x14ac:dyDescent="0.35">
      <c r="A170" s="126" t="s">
        <v>26445</v>
      </c>
      <c r="B170" s="126" t="s">
        <v>26445</v>
      </c>
      <c r="C170" s="126">
        <v>2023</v>
      </c>
    </row>
    <row r="171" spans="1:3" x14ac:dyDescent="0.35">
      <c r="A171" s="126" t="s">
        <v>26446</v>
      </c>
      <c r="B171" s="126" t="s">
        <v>26446</v>
      </c>
      <c r="C171" s="126">
        <v>2020</v>
      </c>
    </row>
    <row r="172" spans="1:3" x14ac:dyDescent="0.35">
      <c r="A172" s="126" t="s">
        <v>26447</v>
      </c>
      <c r="B172" s="126" t="s">
        <v>26447</v>
      </c>
      <c r="C172" s="126">
        <v>2018</v>
      </c>
    </row>
    <row r="173" spans="1:3" x14ac:dyDescent="0.35">
      <c r="A173" s="126" t="s">
        <v>26448</v>
      </c>
      <c r="B173" s="126" t="s">
        <v>26448</v>
      </c>
      <c r="C173" s="126">
        <v>2018</v>
      </c>
    </row>
    <row r="174" spans="1:3" x14ac:dyDescent="0.35">
      <c r="A174" s="126" t="s">
        <v>26449</v>
      </c>
      <c r="B174" s="126" t="s">
        <v>26449</v>
      </c>
      <c r="C174" s="126">
        <v>2020</v>
      </c>
    </row>
    <row r="175" spans="1:3" x14ac:dyDescent="0.35">
      <c r="A175" s="126" t="s">
        <v>26450</v>
      </c>
      <c r="B175" s="126" t="s">
        <v>26450</v>
      </c>
      <c r="C175" s="126">
        <v>2018</v>
      </c>
    </row>
    <row r="176" spans="1:3" x14ac:dyDescent="0.35">
      <c r="A176" s="126" t="s">
        <v>26451</v>
      </c>
      <c r="B176" s="126" t="s">
        <v>26451</v>
      </c>
      <c r="C176" s="126">
        <v>2020</v>
      </c>
    </row>
    <row r="177" spans="1:3" x14ac:dyDescent="0.35">
      <c r="A177" s="126" t="s">
        <v>26452</v>
      </c>
      <c r="B177" s="126" t="s">
        <v>6603</v>
      </c>
      <c r="C177" s="126">
        <v>2023</v>
      </c>
    </row>
    <row r="178" spans="1:3" x14ac:dyDescent="0.35">
      <c r="A178" s="126" t="s">
        <v>26453</v>
      </c>
      <c r="B178" s="126" t="s">
        <v>6603</v>
      </c>
      <c r="C178" s="126">
        <v>2023</v>
      </c>
    </row>
    <row r="179" spans="1:3" x14ac:dyDescent="0.35">
      <c r="A179" s="126" t="s">
        <v>26454</v>
      </c>
      <c r="B179" s="126" t="s">
        <v>6603</v>
      </c>
      <c r="C179" s="126">
        <v>2023</v>
      </c>
    </row>
    <row r="180" spans="1:3" x14ac:dyDescent="0.35">
      <c r="A180" s="126" t="s">
        <v>26455</v>
      </c>
      <c r="B180" s="126" t="s">
        <v>6583</v>
      </c>
      <c r="C180" s="126">
        <v>2023</v>
      </c>
    </row>
    <row r="181" spans="1:3" x14ac:dyDescent="0.35">
      <c r="A181" s="126" t="s">
        <v>26456</v>
      </c>
      <c r="B181" s="126" t="s">
        <v>6603</v>
      </c>
      <c r="C181" s="126">
        <v>2023</v>
      </c>
    </row>
    <row r="182" spans="1:3" x14ac:dyDescent="0.35">
      <c r="A182" s="126" t="s">
        <v>26457</v>
      </c>
      <c r="B182" s="126" t="s">
        <v>6603</v>
      </c>
      <c r="C182" s="126">
        <v>2023</v>
      </c>
    </row>
    <row r="183" spans="1:3" x14ac:dyDescent="0.35">
      <c r="A183" s="126" t="s">
        <v>26458</v>
      </c>
      <c r="B183" s="126" t="s">
        <v>6603</v>
      </c>
      <c r="C183" s="126">
        <v>2023</v>
      </c>
    </row>
    <row r="184" spans="1:3" x14ac:dyDescent="0.35">
      <c r="A184" s="126" t="s">
        <v>26459</v>
      </c>
      <c r="B184" s="126" t="s">
        <v>6603</v>
      </c>
      <c r="C184" s="126">
        <v>2020</v>
      </c>
    </row>
    <row r="185" spans="1:3" x14ac:dyDescent="0.35">
      <c r="A185" s="126" t="s">
        <v>26460</v>
      </c>
      <c r="B185" s="126" t="s">
        <v>26461</v>
      </c>
      <c r="C185" s="126">
        <v>2018</v>
      </c>
    </row>
    <row r="186" spans="1:3" x14ac:dyDescent="0.35">
      <c r="A186" s="126" t="s">
        <v>26462</v>
      </c>
      <c r="B186" s="126" t="s">
        <v>26462</v>
      </c>
      <c r="C186" s="126">
        <v>2023</v>
      </c>
    </row>
    <row r="187" spans="1:3" x14ac:dyDescent="0.35">
      <c r="A187" s="126" t="s">
        <v>26463</v>
      </c>
      <c r="B187" s="126" t="s">
        <v>26463</v>
      </c>
      <c r="C187" s="126">
        <v>2023</v>
      </c>
    </row>
    <row r="188" spans="1:3" x14ac:dyDescent="0.35">
      <c r="A188" s="126" t="s">
        <v>6603</v>
      </c>
      <c r="B188" s="126" t="s">
        <v>6603</v>
      </c>
      <c r="C188" s="126">
        <v>2020</v>
      </c>
    </row>
    <row r="189" spans="1:3" x14ac:dyDescent="0.35">
      <c r="A189" s="126" t="s">
        <v>26464</v>
      </c>
      <c r="B189" s="126" t="s">
        <v>6603</v>
      </c>
      <c r="C189" s="126">
        <v>2023</v>
      </c>
    </row>
    <row r="190" spans="1:3" x14ac:dyDescent="0.35">
      <c r="A190" s="126" t="s">
        <v>26465</v>
      </c>
      <c r="B190" s="126" t="s">
        <v>6603</v>
      </c>
      <c r="C190" s="126">
        <v>2023</v>
      </c>
    </row>
    <row r="191" spans="1:3" x14ac:dyDescent="0.35">
      <c r="A191" s="126" t="s">
        <v>26466</v>
      </c>
      <c r="B191" s="126" t="s">
        <v>6241</v>
      </c>
      <c r="C191" s="126">
        <v>2023</v>
      </c>
    </row>
    <row r="192" spans="1:3" x14ac:dyDescent="0.35">
      <c r="A192" s="126" t="s">
        <v>26467</v>
      </c>
      <c r="B192" s="126" t="s">
        <v>6583</v>
      </c>
      <c r="C192" s="126">
        <v>2023</v>
      </c>
    </row>
    <row r="193" spans="1:3" x14ac:dyDescent="0.35">
      <c r="A193" s="126" t="s">
        <v>26468</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26469</v>
      </c>
      <c r="B196" s="126"/>
      <c r="C196" s="126">
        <v>2023</v>
      </c>
    </row>
    <row r="197" spans="1:3" x14ac:dyDescent="0.35">
      <c r="A197" s="126" t="s">
        <v>26470</v>
      </c>
      <c r="B197" s="126" t="s">
        <v>26470</v>
      </c>
      <c r="C197" s="126">
        <v>2018</v>
      </c>
    </row>
    <row r="198" spans="1:3" x14ac:dyDescent="0.35">
      <c r="A198" s="126" t="s">
        <v>26471</v>
      </c>
      <c r="B198" s="126" t="s">
        <v>26471</v>
      </c>
      <c r="C198" s="126">
        <v>2018</v>
      </c>
    </row>
    <row r="199" spans="1:3" x14ac:dyDescent="0.35">
      <c r="A199" s="126" t="s">
        <v>26472</v>
      </c>
      <c r="B199" s="126" t="s">
        <v>26473</v>
      </c>
      <c r="C199" s="126">
        <v>2018</v>
      </c>
    </row>
    <row r="200" spans="1:3" x14ac:dyDescent="0.35">
      <c r="A200" s="126" t="s">
        <v>26474</v>
      </c>
      <c r="B200" s="126" t="s">
        <v>26474</v>
      </c>
      <c r="C200" s="126">
        <v>2018</v>
      </c>
    </row>
    <row r="201" spans="1:3" x14ac:dyDescent="0.35">
      <c r="A201" s="126" t="s">
        <v>26475</v>
      </c>
      <c r="B201" s="126" t="s">
        <v>26476</v>
      </c>
      <c r="C201" s="126">
        <v>2018</v>
      </c>
    </row>
    <row r="202" spans="1:3" x14ac:dyDescent="0.35">
      <c r="A202" s="126" t="s">
        <v>26477</v>
      </c>
      <c r="B202" s="126" t="s">
        <v>26478</v>
      </c>
      <c r="C202" s="126">
        <v>2018</v>
      </c>
    </row>
    <row r="203" spans="1:3" x14ac:dyDescent="0.35">
      <c r="A203" s="126" t="s">
        <v>26479</v>
      </c>
      <c r="B203" s="126" t="s">
        <v>26480</v>
      </c>
      <c r="C203" s="126">
        <v>2023</v>
      </c>
    </row>
    <row r="204" spans="1:3" x14ac:dyDescent="0.35">
      <c r="A204" s="126" t="s">
        <v>26481</v>
      </c>
      <c r="B204" s="126" t="s">
        <v>7113</v>
      </c>
      <c r="C204" s="126">
        <v>2020</v>
      </c>
    </row>
    <row r="205" spans="1:3" x14ac:dyDescent="0.35">
      <c r="A205" s="126" t="s">
        <v>26482</v>
      </c>
      <c r="B205" s="126" t="s">
        <v>26483</v>
      </c>
      <c r="C205" s="126">
        <v>2020</v>
      </c>
    </row>
    <row r="206" spans="1:3" x14ac:dyDescent="0.35">
      <c r="A206" s="126" t="s">
        <v>26484</v>
      </c>
      <c r="B206" s="126" t="s">
        <v>26483</v>
      </c>
      <c r="C206" s="126">
        <v>2020</v>
      </c>
    </row>
    <row r="207" spans="1:3" x14ac:dyDescent="0.35">
      <c r="A207" s="126" t="s">
        <v>26485</v>
      </c>
      <c r="B207" s="126" t="s">
        <v>26397</v>
      </c>
      <c r="C207" s="126">
        <v>2020</v>
      </c>
    </row>
    <row r="208" spans="1:3" x14ac:dyDescent="0.35">
      <c r="A208" s="126" t="s">
        <v>6264</v>
      </c>
      <c r="B208" s="126"/>
      <c r="C208" s="126">
        <v>2023</v>
      </c>
    </row>
    <row r="209" spans="1:3" x14ac:dyDescent="0.35">
      <c r="A209" s="126" t="s">
        <v>26486</v>
      </c>
      <c r="B209" s="126"/>
      <c r="C209" s="126">
        <v>2023</v>
      </c>
    </row>
    <row r="210" spans="1:3" x14ac:dyDescent="0.35">
      <c r="A210" s="126" t="s">
        <v>26487</v>
      </c>
      <c r="B210" s="126" t="s">
        <v>26488</v>
      </c>
      <c r="C210" s="126">
        <v>2020</v>
      </c>
    </row>
    <row r="211" spans="1:3" x14ac:dyDescent="0.35">
      <c r="A211" s="126" t="s">
        <v>26489</v>
      </c>
      <c r="B211" s="126" t="s">
        <v>26488</v>
      </c>
      <c r="C211" s="126">
        <v>2020</v>
      </c>
    </row>
    <row r="212" spans="1:3" x14ac:dyDescent="0.35">
      <c r="A212" s="126" t="s">
        <v>26490</v>
      </c>
      <c r="B212" s="126" t="s">
        <v>26491</v>
      </c>
      <c r="C212" s="126">
        <v>2018</v>
      </c>
    </row>
    <row r="213" spans="1:3" x14ac:dyDescent="0.35">
      <c r="A213" s="126" t="s">
        <v>26492</v>
      </c>
      <c r="B213" s="126" t="s">
        <v>26492</v>
      </c>
      <c r="C213" s="126">
        <v>2018</v>
      </c>
    </row>
    <row r="214" spans="1:3" x14ac:dyDescent="0.35">
      <c r="A214" s="126" t="s">
        <v>26493</v>
      </c>
      <c r="B214" s="126"/>
      <c r="C214" s="126">
        <v>2023</v>
      </c>
    </row>
    <row r="215" spans="1:3" x14ac:dyDescent="0.35">
      <c r="A215" s="126" t="s">
        <v>26494</v>
      </c>
      <c r="B215" s="126" t="s">
        <v>26494</v>
      </c>
      <c r="C215" s="126">
        <v>2018</v>
      </c>
    </row>
    <row r="216" spans="1:3" x14ac:dyDescent="0.35">
      <c r="A216" s="126" t="s">
        <v>26495</v>
      </c>
      <c r="B216" s="126" t="s">
        <v>26496</v>
      </c>
      <c r="C216" s="126">
        <v>2018</v>
      </c>
    </row>
    <row r="217" spans="1:3" x14ac:dyDescent="0.35">
      <c r="A217" s="126" t="s">
        <v>26497</v>
      </c>
      <c r="B217" s="126"/>
      <c r="C217" s="126">
        <v>2023</v>
      </c>
    </row>
    <row r="218" spans="1:3" x14ac:dyDescent="0.35">
      <c r="A218" s="126" t="s">
        <v>26498</v>
      </c>
      <c r="B218" s="126" t="s">
        <v>26499</v>
      </c>
      <c r="C218" s="126">
        <v>2020</v>
      </c>
    </row>
    <row r="219" spans="1:3" x14ac:dyDescent="0.35">
      <c r="A219" s="126" t="s">
        <v>26500</v>
      </c>
      <c r="B219" s="126" t="s">
        <v>26501</v>
      </c>
      <c r="C219" s="126">
        <v>2018</v>
      </c>
    </row>
    <row r="220" spans="1:3" x14ac:dyDescent="0.35">
      <c r="A220" s="126" t="s">
        <v>26502</v>
      </c>
      <c r="B220" s="126" t="s">
        <v>26503</v>
      </c>
      <c r="C220" s="126">
        <v>2018</v>
      </c>
    </row>
    <row r="221" spans="1:3" x14ac:dyDescent="0.35">
      <c r="A221" s="126" t="s">
        <v>26504</v>
      </c>
      <c r="B221" s="126" t="s">
        <v>26504</v>
      </c>
      <c r="C221" s="126">
        <v>2018</v>
      </c>
    </row>
    <row r="222" spans="1:3" x14ac:dyDescent="0.35">
      <c r="A222" s="126" t="s">
        <v>26505</v>
      </c>
      <c r="B222" s="126" t="s">
        <v>26505</v>
      </c>
      <c r="C222" s="126">
        <v>2020</v>
      </c>
    </row>
    <row r="223" spans="1:3" x14ac:dyDescent="0.35">
      <c r="A223" s="126" t="s">
        <v>26506</v>
      </c>
      <c r="B223" s="126" t="s">
        <v>26506</v>
      </c>
      <c r="C223" s="126">
        <v>2018</v>
      </c>
    </row>
    <row r="224" spans="1:3" x14ac:dyDescent="0.35">
      <c r="A224" s="126" t="s">
        <v>26507</v>
      </c>
      <c r="B224" s="126" t="s">
        <v>26507</v>
      </c>
      <c r="C224" s="126">
        <v>2018</v>
      </c>
    </row>
    <row r="225" spans="1:3" x14ac:dyDescent="0.35">
      <c r="A225" s="126" t="s">
        <v>26508</v>
      </c>
      <c r="B225" s="126"/>
      <c r="C225" s="126">
        <v>2023</v>
      </c>
    </row>
    <row r="226" spans="1:3" x14ac:dyDescent="0.35">
      <c r="A226" s="126" t="s">
        <v>26509</v>
      </c>
      <c r="B226" s="126" t="s">
        <v>26509</v>
      </c>
      <c r="C226" s="126">
        <v>2020</v>
      </c>
    </row>
    <row r="227" spans="1:3" x14ac:dyDescent="0.35">
      <c r="A227" s="126" t="s">
        <v>26510</v>
      </c>
      <c r="B227" s="126" t="s">
        <v>26511</v>
      </c>
      <c r="C227" s="126">
        <v>2020</v>
      </c>
    </row>
    <row r="228" spans="1:3" x14ac:dyDescent="0.35">
      <c r="A228" s="126" t="s">
        <v>26512</v>
      </c>
      <c r="B228" s="126" t="s">
        <v>26512</v>
      </c>
      <c r="C228" s="126">
        <v>2020</v>
      </c>
    </row>
    <row r="229" spans="1:3" x14ac:dyDescent="0.35">
      <c r="A229" s="126" t="s">
        <v>26513</v>
      </c>
      <c r="B229" s="126" t="s">
        <v>26513</v>
      </c>
      <c r="C229" s="126">
        <v>2020</v>
      </c>
    </row>
    <row r="230" spans="1:3" x14ac:dyDescent="0.35">
      <c r="A230" s="126" t="s">
        <v>26514</v>
      </c>
      <c r="B230" s="126" t="s">
        <v>26514</v>
      </c>
      <c r="C230" s="126">
        <v>2018</v>
      </c>
    </row>
    <row r="231" spans="1:3" x14ac:dyDescent="0.35">
      <c r="A231" s="126" t="s">
        <v>26515</v>
      </c>
      <c r="B231" s="126" t="s">
        <v>26513</v>
      </c>
      <c r="C231" s="126">
        <v>2020</v>
      </c>
    </row>
    <row r="232" spans="1:3" x14ac:dyDescent="0.35">
      <c r="A232" s="126" t="s">
        <v>26516</v>
      </c>
      <c r="B232" s="126"/>
      <c r="C232" s="126">
        <v>2023</v>
      </c>
    </row>
    <row r="233" spans="1:3" x14ac:dyDescent="0.35">
      <c r="A233" s="126" t="s">
        <v>26369</v>
      </c>
      <c r="B233" s="126" t="s">
        <v>26369</v>
      </c>
      <c r="C233" s="126">
        <v>2020</v>
      </c>
    </row>
    <row r="234" spans="1:3" x14ac:dyDescent="0.35">
      <c r="A234" s="126" t="s">
        <v>26517</v>
      </c>
      <c r="B234" s="126" t="s">
        <v>26517</v>
      </c>
      <c r="C234" s="126">
        <v>2020</v>
      </c>
    </row>
    <row r="235" spans="1:3" x14ac:dyDescent="0.35">
      <c r="A235" s="126" t="s">
        <v>26518</v>
      </c>
      <c r="B235" s="126" t="s">
        <v>26518</v>
      </c>
      <c r="C235" s="126">
        <v>2018</v>
      </c>
    </row>
    <row r="236" spans="1:3" x14ac:dyDescent="0.35">
      <c r="A236" s="126" t="s">
        <v>26519</v>
      </c>
      <c r="B236" s="126" t="s">
        <v>26518</v>
      </c>
      <c r="C236" s="126">
        <v>2023</v>
      </c>
    </row>
    <row r="237" spans="1:3" x14ac:dyDescent="0.35">
      <c r="A237" s="126" t="s">
        <v>26520</v>
      </c>
      <c r="B237" s="126" t="s">
        <v>26520</v>
      </c>
      <c r="C237" s="126">
        <v>2018</v>
      </c>
    </row>
    <row r="238" spans="1:3" x14ac:dyDescent="0.35">
      <c r="A238" s="126" t="s">
        <v>26521</v>
      </c>
      <c r="B238" s="126" t="s">
        <v>26522</v>
      </c>
      <c r="C238" s="126">
        <v>2020</v>
      </c>
    </row>
    <row r="239" spans="1:3" x14ac:dyDescent="0.35">
      <c r="A239" s="126" t="s">
        <v>26523</v>
      </c>
      <c r="B239" s="126" t="s">
        <v>26524</v>
      </c>
      <c r="C239" s="126">
        <v>2020</v>
      </c>
    </row>
    <row r="240" spans="1:3" x14ac:dyDescent="0.35">
      <c r="A240" s="126" t="s">
        <v>26525</v>
      </c>
      <c r="B240" s="126" t="s">
        <v>26526</v>
      </c>
      <c r="C240" s="126">
        <v>2020</v>
      </c>
    </row>
    <row r="241" spans="1:3" x14ac:dyDescent="0.35">
      <c r="A241" s="126" t="s">
        <v>26527</v>
      </c>
      <c r="B241" s="126" t="s">
        <v>26527</v>
      </c>
      <c r="C241" s="126">
        <v>2018</v>
      </c>
    </row>
    <row r="242" spans="1:3" x14ac:dyDescent="0.35">
      <c r="A242" s="126" t="s">
        <v>26528</v>
      </c>
      <c r="B242" s="126" t="s">
        <v>26529</v>
      </c>
      <c r="C242" s="126">
        <v>2020</v>
      </c>
    </row>
    <row r="243" spans="1:3" x14ac:dyDescent="0.35">
      <c r="A243" s="126" t="s">
        <v>26530</v>
      </c>
      <c r="B243" s="126" t="s">
        <v>26531</v>
      </c>
      <c r="C243" s="126">
        <v>2018</v>
      </c>
    </row>
    <row r="244" spans="1:3" x14ac:dyDescent="0.35">
      <c r="A244" s="126" t="s">
        <v>6804</v>
      </c>
      <c r="B244" s="126" t="s">
        <v>6804</v>
      </c>
      <c r="C244" s="126">
        <v>2020</v>
      </c>
    </row>
    <row r="245" spans="1:3" x14ac:dyDescent="0.35">
      <c r="A245" s="126" t="s">
        <v>26532</v>
      </c>
      <c r="B245" s="126" t="s">
        <v>5995</v>
      </c>
      <c r="C245" s="126">
        <v>2023</v>
      </c>
    </row>
    <row r="246" spans="1:3" x14ac:dyDescent="0.35">
      <c r="A246" s="126" t="s">
        <v>26533</v>
      </c>
      <c r="B246" s="126" t="s">
        <v>5995</v>
      </c>
      <c r="C246" s="126">
        <v>2023</v>
      </c>
    </row>
    <row r="247" spans="1:3" x14ac:dyDescent="0.35">
      <c r="A247" s="126" t="s">
        <v>26534</v>
      </c>
      <c r="B247" s="126" t="s">
        <v>26534</v>
      </c>
      <c r="C247" s="126">
        <v>2018</v>
      </c>
    </row>
    <row r="248" spans="1:3" x14ac:dyDescent="0.35">
      <c r="A248" s="126" t="s">
        <v>26535</v>
      </c>
      <c r="B248" s="126" t="s">
        <v>26535</v>
      </c>
      <c r="C248" s="126">
        <v>2018</v>
      </c>
    </row>
    <row r="249" spans="1:3" x14ac:dyDescent="0.35">
      <c r="A249" s="126" t="s">
        <v>26536</v>
      </c>
      <c r="B249" s="126" t="s">
        <v>26537</v>
      </c>
      <c r="C249" s="126">
        <v>2023</v>
      </c>
    </row>
    <row r="250" spans="1:3" x14ac:dyDescent="0.35">
      <c r="A250" s="126" t="s">
        <v>26537</v>
      </c>
      <c r="B250" s="126" t="s">
        <v>26537</v>
      </c>
      <c r="C250" s="126">
        <v>2020</v>
      </c>
    </row>
    <row r="251" spans="1:3" x14ac:dyDescent="0.35">
      <c r="A251" s="126" t="s">
        <v>26538</v>
      </c>
      <c r="B251" s="126" t="s">
        <v>26539</v>
      </c>
      <c r="C251" s="126">
        <v>2018</v>
      </c>
    </row>
    <row r="252" spans="1:3" x14ac:dyDescent="0.35">
      <c r="A252" s="126" t="s">
        <v>26540</v>
      </c>
      <c r="B252" s="126" t="s">
        <v>26541</v>
      </c>
      <c r="C252" s="126">
        <v>2023</v>
      </c>
    </row>
    <row r="253" spans="1:3" x14ac:dyDescent="0.35">
      <c r="A253" s="126" t="s">
        <v>26542</v>
      </c>
      <c r="B253" s="126" t="s">
        <v>26542</v>
      </c>
      <c r="C253" s="126">
        <v>2023</v>
      </c>
    </row>
    <row r="254" spans="1:3" x14ac:dyDescent="0.35">
      <c r="A254" s="126" t="s">
        <v>26543</v>
      </c>
      <c r="B254" s="126" t="s">
        <v>26544</v>
      </c>
      <c r="C254" s="126">
        <v>2023</v>
      </c>
    </row>
    <row r="255" spans="1:3" x14ac:dyDescent="0.35">
      <c r="A255" s="126" t="s">
        <v>26545</v>
      </c>
      <c r="B255" s="126" t="s">
        <v>26546</v>
      </c>
      <c r="C255" s="126">
        <v>2018</v>
      </c>
    </row>
    <row r="256" spans="1:3" x14ac:dyDescent="0.35">
      <c r="A256" s="126" t="s">
        <v>26547</v>
      </c>
      <c r="B256" s="126" t="s">
        <v>26547</v>
      </c>
      <c r="C256" s="126">
        <v>2018</v>
      </c>
    </row>
    <row r="257" spans="1:3" x14ac:dyDescent="0.35">
      <c r="A257" s="126" t="s">
        <v>26548</v>
      </c>
      <c r="B257" s="126" t="s">
        <v>26548</v>
      </c>
      <c r="C257" s="126">
        <v>2023</v>
      </c>
    </row>
    <row r="258" spans="1:3" x14ac:dyDescent="0.35">
      <c r="A258" s="126" t="s">
        <v>26549</v>
      </c>
      <c r="B258" s="126" t="s">
        <v>26550</v>
      </c>
      <c r="C258" s="126">
        <v>2023</v>
      </c>
    </row>
    <row r="259" spans="1:3" x14ac:dyDescent="0.35">
      <c r="A259" s="126" t="s">
        <v>26551</v>
      </c>
      <c r="B259" s="126" t="s">
        <v>26541</v>
      </c>
      <c r="C259" s="126">
        <v>2018</v>
      </c>
    </row>
    <row r="260" spans="1:3" x14ac:dyDescent="0.35">
      <c r="A260" s="126" t="s">
        <v>26552</v>
      </c>
      <c r="B260" s="126" t="s">
        <v>26553</v>
      </c>
      <c r="C260" s="126">
        <v>2018</v>
      </c>
    </row>
    <row r="261" spans="1:3" x14ac:dyDescent="0.35">
      <c r="A261" s="126" t="s">
        <v>26554</v>
      </c>
      <c r="B261" s="126" t="s">
        <v>26555</v>
      </c>
      <c r="C261" s="126">
        <v>2018</v>
      </c>
    </row>
    <row r="262" spans="1:3" x14ac:dyDescent="0.35">
      <c r="A262" s="126" t="s">
        <v>26556</v>
      </c>
      <c r="B262" s="126" t="s">
        <v>26557</v>
      </c>
      <c r="C262" s="126">
        <v>2018</v>
      </c>
    </row>
    <row r="263" spans="1:3" x14ac:dyDescent="0.35">
      <c r="A263" s="126" t="s">
        <v>26558</v>
      </c>
      <c r="B263" s="126" t="s">
        <v>26559</v>
      </c>
      <c r="C263" s="126">
        <v>2020</v>
      </c>
    </row>
    <row r="264" spans="1:3" x14ac:dyDescent="0.35">
      <c r="A264" s="126" t="s">
        <v>26560</v>
      </c>
      <c r="B264" s="126" t="s">
        <v>26561</v>
      </c>
      <c r="C264" s="126">
        <v>2023</v>
      </c>
    </row>
    <row r="265" spans="1:3" x14ac:dyDescent="0.35">
      <c r="A265" s="126" t="s">
        <v>26562</v>
      </c>
      <c r="B265" s="126" t="s">
        <v>26563</v>
      </c>
      <c r="C265" s="126">
        <v>2018</v>
      </c>
    </row>
    <row r="266" spans="1:3" x14ac:dyDescent="0.35">
      <c r="A266" s="126" t="s">
        <v>26564</v>
      </c>
      <c r="B266" s="126" t="s">
        <v>26565</v>
      </c>
      <c r="C266" s="126">
        <v>2018</v>
      </c>
    </row>
    <row r="267" spans="1:3" x14ac:dyDescent="0.35">
      <c r="A267" s="126" t="s">
        <v>26566</v>
      </c>
      <c r="B267" s="126" t="s">
        <v>26566</v>
      </c>
      <c r="C267" s="126">
        <v>2018</v>
      </c>
    </row>
    <row r="268" spans="1:3" x14ac:dyDescent="0.35">
      <c r="A268" s="126" t="s">
        <v>26567</v>
      </c>
      <c r="B268" s="126"/>
      <c r="C268" s="126">
        <v>2023</v>
      </c>
    </row>
    <row r="269" spans="1:3" x14ac:dyDescent="0.35">
      <c r="A269" s="126" t="s">
        <v>26568</v>
      </c>
      <c r="B269" s="126" t="s">
        <v>26569</v>
      </c>
      <c r="C269" s="126">
        <v>2018</v>
      </c>
    </row>
    <row r="270" spans="1:3" x14ac:dyDescent="0.35">
      <c r="A270" s="126" t="s">
        <v>26570</v>
      </c>
      <c r="B270" s="126"/>
      <c r="C270" s="126">
        <v>2023</v>
      </c>
    </row>
    <row r="271" spans="1:3" x14ac:dyDescent="0.35">
      <c r="A271" s="126" t="s">
        <v>26571</v>
      </c>
      <c r="B271" s="126"/>
      <c r="C271" s="126">
        <v>2023</v>
      </c>
    </row>
    <row r="272" spans="1:3" x14ac:dyDescent="0.35">
      <c r="A272" s="126" t="s">
        <v>26572</v>
      </c>
      <c r="B272" s="126" t="s">
        <v>26572</v>
      </c>
      <c r="C272" s="126">
        <v>2018</v>
      </c>
    </row>
    <row r="273" spans="1:3" x14ac:dyDescent="0.35">
      <c r="A273" s="126" t="s">
        <v>26573</v>
      </c>
      <c r="B273" s="126"/>
      <c r="C273" s="126">
        <v>2023</v>
      </c>
    </row>
    <row r="274" spans="1:3" x14ac:dyDescent="0.35">
      <c r="A274" s="126" t="s">
        <v>26574</v>
      </c>
      <c r="B274" s="126" t="s">
        <v>26575</v>
      </c>
      <c r="C274" s="126">
        <v>2018</v>
      </c>
    </row>
    <row r="275" spans="1:3" x14ac:dyDescent="0.35">
      <c r="A275" s="126" t="s">
        <v>26576</v>
      </c>
      <c r="B275" s="126" t="s">
        <v>26577</v>
      </c>
      <c r="C275" s="126">
        <v>2018</v>
      </c>
    </row>
    <row r="276" spans="1:3" x14ac:dyDescent="0.35">
      <c r="A276" s="126" t="s">
        <v>26578</v>
      </c>
      <c r="B276" s="126"/>
      <c r="C276" s="126">
        <v>2023</v>
      </c>
    </row>
    <row r="277" spans="1:3" x14ac:dyDescent="0.35">
      <c r="A277" s="126" t="s">
        <v>26579</v>
      </c>
      <c r="B277" s="126"/>
      <c r="C277" s="126">
        <v>2023</v>
      </c>
    </row>
    <row r="278" spans="1:3" x14ac:dyDescent="0.35">
      <c r="A278" s="126" t="s">
        <v>26580</v>
      </c>
      <c r="B278" s="126" t="s">
        <v>26581</v>
      </c>
      <c r="C278" s="126">
        <v>2018</v>
      </c>
    </row>
    <row r="279" spans="1:3" x14ac:dyDescent="0.35">
      <c r="A279" s="126" t="s">
        <v>26582</v>
      </c>
      <c r="B279" s="128" t="s">
        <v>26583</v>
      </c>
      <c r="C279" s="126">
        <v>2018</v>
      </c>
    </row>
    <row r="280" spans="1:3" x14ac:dyDescent="0.35">
      <c r="A280" s="126" t="s">
        <v>26584</v>
      </c>
      <c r="B280" s="126" t="s">
        <v>26581</v>
      </c>
      <c r="C280" s="126">
        <v>2018</v>
      </c>
    </row>
    <row r="281" spans="1:3" x14ac:dyDescent="0.35">
      <c r="A281" s="126" t="s">
        <v>26585</v>
      </c>
      <c r="B281" s="126" t="s">
        <v>26586</v>
      </c>
      <c r="C281" s="126">
        <v>2018</v>
      </c>
    </row>
    <row r="282" spans="1:3" x14ac:dyDescent="0.35">
      <c r="A282" s="126" t="s">
        <v>26587</v>
      </c>
      <c r="B282" s="126" t="s">
        <v>26588</v>
      </c>
      <c r="C282" s="126">
        <v>2018</v>
      </c>
    </row>
    <row r="283" spans="1:3" x14ac:dyDescent="0.35">
      <c r="A283" s="126" t="s">
        <v>26589</v>
      </c>
      <c r="B283" s="126"/>
      <c r="C283" s="126">
        <v>2023</v>
      </c>
    </row>
    <row r="284" spans="1:3" x14ac:dyDescent="0.35">
      <c r="A284" s="126" t="s">
        <v>26590</v>
      </c>
      <c r="B284" s="126" t="s">
        <v>5995</v>
      </c>
      <c r="C284" s="126">
        <v>2020</v>
      </c>
    </row>
    <row r="285" spans="1:3" x14ac:dyDescent="0.35">
      <c r="A285" s="126" t="s">
        <v>26591</v>
      </c>
      <c r="B285" s="126"/>
      <c r="C285" s="126">
        <v>2023</v>
      </c>
    </row>
    <row r="286" spans="1:3" x14ac:dyDescent="0.35">
      <c r="A286" s="126" t="s">
        <v>6839</v>
      </c>
      <c r="B286" s="126" t="s">
        <v>6839</v>
      </c>
      <c r="C286" s="126">
        <v>2018</v>
      </c>
    </row>
    <row r="287" spans="1:3" x14ac:dyDescent="0.35">
      <c r="A287" s="126" t="s">
        <v>26592</v>
      </c>
      <c r="B287" s="126" t="s">
        <v>26593</v>
      </c>
      <c r="C287" s="126">
        <v>2020</v>
      </c>
    </row>
    <row r="288" spans="1:3" x14ac:dyDescent="0.35">
      <c r="A288" s="126" t="s">
        <v>26594</v>
      </c>
      <c r="B288" s="126" t="s">
        <v>26595</v>
      </c>
      <c r="C288" s="126">
        <v>2018</v>
      </c>
    </row>
    <row r="289" spans="1:3" x14ac:dyDescent="0.35">
      <c r="A289" s="126" t="s">
        <v>26596</v>
      </c>
      <c r="B289" s="126"/>
      <c r="C289" s="126">
        <v>2023</v>
      </c>
    </row>
    <row r="290" spans="1:3" x14ac:dyDescent="0.35">
      <c r="A290" s="126" t="s">
        <v>26597</v>
      </c>
      <c r="B290" s="126" t="s">
        <v>26597</v>
      </c>
      <c r="C290" s="126">
        <v>2018</v>
      </c>
    </row>
    <row r="291" spans="1:3" x14ac:dyDescent="0.35">
      <c r="A291" s="126" t="s">
        <v>6575</v>
      </c>
      <c r="B291" s="126" t="s">
        <v>6575</v>
      </c>
      <c r="C291" s="126">
        <v>2023</v>
      </c>
    </row>
    <row r="292" spans="1:3" x14ac:dyDescent="0.35">
      <c r="A292" s="126" t="s">
        <v>26598</v>
      </c>
      <c r="B292" s="126" t="s">
        <v>26598</v>
      </c>
      <c r="C292" s="126">
        <v>2020</v>
      </c>
    </row>
    <row r="293" spans="1:3" x14ac:dyDescent="0.35">
      <c r="A293" s="126" t="s">
        <v>26599</v>
      </c>
      <c r="B293" s="126" t="s">
        <v>26600</v>
      </c>
      <c r="C293" s="126">
        <v>2020</v>
      </c>
    </row>
    <row r="294" spans="1:3" x14ac:dyDescent="0.35">
      <c r="A294" s="126" t="s">
        <v>26599</v>
      </c>
      <c r="B294" s="126" t="s">
        <v>26600</v>
      </c>
      <c r="C294" s="126">
        <v>2020</v>
      </c>
    </row>
    <row r="295" spans="1:3" x14ac:dyDescent="0.35">
      <c r="A295" s="126" t="s">
        <v>26601</v>
      </c>
      <c r="B295" s="126" t="s">
        <v>26602</v>
      </c>
      <c r="C295" s="126">
        <v>2020</v>
      </c>
    </row>
    <row r="296" spans="1:3" x14ac:dyDescent="0.35">
      <c r="A296" s="126" t="s">
        <v>6667</v>
      </c>
      <c r="B296" s="126" t="s">
        <v>6667</v>
      </c>
      <c r="C296" s="126">
        <v>2018</v>
      </c>
    </row>
    <row r="297" spans="1:3" x14ac:dyDescent="0.35">
      <c r="A297" s="126" t="s">
        <v>26603</v>
      </c>
      <c r="B297" s="126" t="s">
        <v>26603</v>
      </c>
      <c r="C297" s="126">
        <v>2020</v>
      </c>
    </row>
    <row r="298" spans="1:3" x14ac:dyDescent="0.35">
      <c r="A298" s="126" t="s">
        <v>26604</v>
      </c>
      <c r="B298" s="126"/>
      <c r="C298" s="126">
        <v>2023</v>
      </c>
    </row>
    <row r="299" spans="1:3" x14ac:dyDescent="0.35">
      <c r="A299" s="126" t="s">
        <v>26605</v>
      </c>
      <c r="B299" s="126" t="s">
        <v>26606</v>
      </c>
      <c r="C299" s="126">
        <v>2018</v>
      </c>
    </row>
    <row r="300" spans="1:3" x14ac:dyDescent="0.35">
      <c r="A300" s="126" t="s">
        <v>6056</v>
      </c>
      <c r="B300" s="126" t="s">
        <v>6056</v>
      </c>
      <c r="C300" s="126">
        <v>2018</v>
      </c>
    </row>
    <row r="301" spans="1:3" x14ac:dyDescent="0.35">
      <c r="A301" s="126" t="s">
        <v>26607</v>
      </c>
      <c r="B301" s="126" t="s">
        <v>26608</v>
      </c>
      <c r="C301" s="126">
        <v>2020</v>
      </c>
    </row>
    <row r="302" spans="1:3" x14ac:dyDescent="0.35">
      <c r="A302" s="126" t="s">
        <v>26609</v>
      </c>
      <c r="B302" s="126" t="s">
        <v>26610</v>
      </c>
      <c r="C302" s="126">
        <v>2020</v>
      </c>
    </row>
    <row r="303" spans="1:3" x14ac:dyDescent="0.35">
      <c r="A303" s="126" t="s">
        <v>26611</v>
      </c>
      <c r="B303" s="126"/>
      <c r="C303" s="126">
        <v>2023</v>
      </c>
    </row>
    <row r="304" spans="1:3" x14ac:dyDescent="0.35">
      <c r="A304" s="126" t="s">
        <v>26612</v>
      </c>
      <c r="B304" s="126" t="s">
        <v>5995</v>
      </c>
      <c r="C304" s="126">
        <v>2020</v>
      </c>
    </row>
    <row r="305" spans="1:3" x14ac:dyDescent="0.35">
      <c r="A305" s="126" t="s">
        <v>5995</v>
      </c>
      <c r="B305" s="126" t="s">
        <v>5995</v>
      </c>
      <c r="C305" s="126">
        <v>2020</v>
      </c>
    </row>
    <row r="306" spans="1:3" x14ac:dyDescent="0.35">
      <c r="A306" s="126" t="s">
        <v>26613</v>
      </c>
      <c r="B306" s="126" t="s">
        <v>26614</v>
      </c>
      <c r="C306" s="126">
        <v>2020</v>
      </c>
    </row>
    <row r="307" spans="1:3" x14ac:dyDescent="0.35">
      <c r="A307" s="126" t="s">
        <v>6001</v>
      </c>
      <c r="B307" s="126" t="s">
        <v>6001</v>
      </c>
      <c r="C307" s="126">
        <v>2020</v>
      </c>
    </row>
    <row r="308" spans="1:3" x14ac:dyDescent="0.35">
      <c r="A308" s="126" t="s">
        <v>26615</v>
      </c>
      <c r="B308" s="126" t="s">
        <v>26615</v>
      </c>
      <c r="C308" s="126">
        <v>2018</v>
      </c>
    </row>
    <row r="309" spans="1:3" x14ac:dyDescent="0.35">
      <c r="A309" s="126" t="s">
        <v>26616</v>
      </c>
      <c r="B309" s="126" t="s">
        <v>26616</v>
      </c>
      <c r="C309" s="126">
        <v>2018</v>
      </c>
    </row>
    <row r="310" spans="1:3" x14ac:dyDescent="0.35">
      <c r="A310" s="126" t="s">
        <v>26617</v>
      </c>
      <c r="B310" s="126" t="s">
        <v>26617</v>
      </c>
      <c r="C310" s="126">
        <v>2018</v>
      </c>
    </row>
    <row r="311" spans="1:3" x14ac:dyDescent="0.35">
      <c r="A311" s="126" t="s">
        <v>6222</v>
      </c>
      <c r="B311" s="126" t="s">
        <v>6222</v>
      </c>
      <c r="C311" s="126">
        <v>2020</v>
      </c>
    </row>
    <row r="312" spans="1:3" x14ac:dyDescent="0.35">
      <c r="A312" s="126" t="s">
        <v>26618</v>
      </c>
      <c r="B312" s="126" t="s">
        <v>26618</v>
      </c>
      <c r="C312" s="126">
        <v>2023</v>
      </c>
    </row>
    <row r="313" spans="1:3" x14ac:dyDescent="0.35">
      <c r="A313" s="126" t="s">
        <v>26619</v>
      </c>
      <c r="B313" s="126" t="s">
        <v>26619</v>
      </c>
      <c r="C313" s="126">
        <v>2018</v>
      </c>
    </row>
    <row r="314" spans="1:3" x14ac:dyDescent="0.35">
      <c r="A314" s="126" t="s">
        <v>26620</v>
      </c>
      <c r="B314" s="126" t="s">
        <v>26621</v>
      </c>
      <c r="C314" s="126">
        <v>2018</v>
      </c>
    </row>
    <row r="315" spans="1:3" x14ac:dyDescent="0.35">
      <c r="A315" s="126" t="s">
        <v>26622</v>
      </c>
      <c r="B315" s="126" t="s">
        <v>26622</v>
      </c>
      <c r="C315" s="126">
        <v>2020</v>
      </c>
    </row>
    <row r="316" spans="1:3" x14ac:dyDescent="0.35">
      <c r="A316" s="126" t="s">
        <v>26623</v>
      </c>
      <c r="B316" s="126" t="s">
        <v>26623</v>
      </c>
      <c r="C316" s="126">
        <v>2018</v>
      </c>
    </row>
    <row r="317" spans="1:3" x14ac:dyDescent="0.35">
      <c r="A317" s="126" t="s">
        <v>26624</v>
      </c>
      <c r="B317" s="126" t="s">
        <v>26624</v>
      </c>
      <c r="C317" s="126">
        <v>2020</v>
      </c>
    </row>
    <row r="318" spans="1:3" x14ac:dyDescent="0.35">
      <c r="A318" s="126" t="s">
        <v>6218</v>
      </c>
      <c r="B318" s="126" t="s">
        <v>6218</v>
      </c>
      <c r="C318" s="126">
        <v>2020</v>
      </c>
    </row>
    <row r="319" spans="1:3" x14ac:dyDescent="0.35">
      <c r="A319" s="126" t="s">
        <v>26625</v>
      </c>
      <c r="B319" s="126" t="s">
        <v>26625</v>
      </c>
      <c r="C319" s="126">
        <v>2020</v>
      </c>
    </row>
    <row r="320" spans="1:3" x14ac:dyDescent="0.35">
      <c r="A320" s="126" t="s">
        <v>26626</v>
      </c>
      <c r="B320" s="126" t="s">
        <v>26627</v>
      </c>
      <c r="C320" s="126">
        <v>2023</v>
      </c>
    </row>
    <row r="321" spans="1:3" x14ac:dyDescent="0.35">
      <c r="A321" s="126" t="s">
        <v>26628</v>
      </c>
      <c r="B321" s="126" t="s">
        <v>26628</v>
      </c>
      <c r="C321" s="126">
        <v>2020</v>
      </c>
    </row>
    <row r="322" spans="1:3" x14ac:dyDescent="0.35">
      <c r="A322" s="126" t="s">
        <v>26629</v>
      </c>
      <c r="B322" s="126" t="s">
        <v>26629</v>
      </c>
      <c r="C322" s="126">
        <v>2018</v>
      </c>
    </row>
    <row r="323" spans="1:3" x14ac:dyDescent="0.35">
      <c r="A323" s="126" t="s">
        <v>26630</v>
      </c>
      <c r="B323" s="126"/>
      <c r="C323" s="126">
        <v>2023</v>
      </c>
    </row>
    <row r="324" spans="1:3" x14ac:dyDescent="0.35">
      <c r="A324" s="126" t="s">
        <v>26631</v>
      </c>
      <c r="B324" s="126" t="s">
        <v>26631</v>
      </c>
      <c r="C324" s="126">
        <v>2018</v>
      </c>
    </row>
    <row r="325" spans="1:3" x14ac:dyDescent="0.35">
      <c r="A325" s="126" t="s">
        <v>26632</v>
      </c>
      <c r="B325" s="126" t="s">
        <v>26633</v>
      </c>
      <c r="C325" s="126">
        <v>2020</v>
      </c>
    </row>
    <row r="326" spans="1:3" x14ac:dyDescent="0.35">
      <c r="A326" s="126" t="s">
        <v>26634</v>
      </c>
      <c r="B326" s="126" t="s">
        <v>26635</v>
      </c>
      <c r="C326" s="126">
        <v>2018</v>
      </c>
    </row>
    <row r="327" spans="1:3" x14ac:dyDescent="0.35">
      <c r="A327" s="126" t="s">
        <v>26634</v>
      </c>
      <c r="B327" s="126" t="s">
        <v>26635</v>
      </c>
      <c r="C327" s="126">
        <v>2018</v>
      </c>
    </row>
    <row r="328" spans="1:3" x14ac:dyDescent="0.35">
      <c r="A328" s="126" t="s">
        <v>26636</v>
      </c>
      <c r="B328" s="126" t="s">
        <v>26636</v>
      </c>
      <c r="C328" s="126">
        <v>2020</v>
      </c>
    </row>
    <row r="329" spans="1:3" x14ac:dyDescent="0.35">
      <c r="A329" s="126" t="s">
        <v>26637</v>
      </c>
      <c r="B329" s="126"/>
      <c r="C329" s="126">
        <v>2023</v>
      </c>
    </row>
    <row r="330" spans="1:3" x14ac:dyDescent="0.35">
      <c r="A330" s="126" t="s">
        <v>26633</v>
      </c>
      <c r="B330" s="126" t="s">
        <v>26633</v>
      </c>
      <c r="C330" s="126">
        <v>2020</v>
      </c>
    </row>
    <row r="331" spans="1:3" x14ac:dyDescent="0.35">
      <c r="A331" s="126" t="s">
        <v>26638</v>
      </c>
      <c r="B331" s="126" t="s">
        <v>26638</v>
      </c>
      <c r="C331" s="126">
        <v>2018</v>
      </c>
    </row>
    <row r="332" spans="1:3" x14ac:dyDescent="0.35">
      <c r="A332" s="126" t="s">
        <v>26639</v>
      </c>
      <c r="B332" s="126"/>
      <c r="C332" s="126">
        <v>2023</v>
      </c>
    </row>
    <row r="333" spans="1:3" x14ac:dyDescent="0.35">
      <c r="A333" s="126" t="s">
        <v>6278</v>
      </c>
      <c r="B333" s="126" t="s">
        <v>6278</v>
      </c>
      <c r="C333" s="126">
        <v>2020</v>
      </c>
    </row>
    <row r="334" spans="1:3" x14ac:dyDescent="0.35">
      <c r="A334" s="126" t="s">
        <v>26640</v>
      </c>
      <c r="B334" s="126"/>
      <c r="C334" s="126">
        <v>2023</v>
      </c>
    </row>
    <row r="335" spans="1:3" x14ac:dyDescent="0.35">
      <c r="A335" s="126" t="s">
        <v>26641</v>
      </c>
      <c r="B335" s="126" t="s">
        <v>26642</v>
      </c>
      <c r="C335" s="126">
        <v>2020</v>
      </c>
    </row>
    <row r="336" spans="1:3" x14ac:dyDescent="0.35">
      <c r="A336" s="126" t="s">
        <v>6274</v>
      </c>
      <c r="B336" s="126" t="s">
        <v>26643</v>
      </c>
      <c r="C336" s="126">
        <v>2020</v>
      </c>
    </row>
    <row r="337" spans="1:3" x14ac:dyDescent="0.35">
      <c r="A337" s="126" t="s">
        <v>26644</v>
      </c>
      <c r="B337" s="126" t="s">
        <v>26645</v>
      </c>
      <c r="C337" s="126">
        <v>2023</v>
      </c>
    </row>
    <row r="338" spans="1:3" x14ac:dyDescent="0.35">
      <c r="A338" s="126" t="s">
        <v>26646</v>
      </c>
      <c r="B338" s="126" t="s">
        <v>26642</v>
      </c>
      <c r="C338" s="126">
        <v>2023</v>
      </c>
    </row>
    <row r="339" spans="1:3" x14ac:dyDescent="0.35">
      <c r="A339" s="126" t="s">
        <v>26647</v>
      </c>
      <c r="B339" s="126" t="s">
        <v>26642</v>
      </c>
      <c r="C339" s="126">
        <v>2023</v>
      </c>
    </row>
    <row r="340" spans="1:3" x14ac:dyDescent="0.35">
      <c r="A340" s="126" t="s">
        <v>26648</v>
      </c>
      <c r="B340" s="126" t="s">
        <v>26649</v>
      </c>
      <c r="C340" s="126">
        <v>2023</v>
      </c>
    </row>
    <row r="341" spans="1:3" x14ac:dyDescent="0.35">
      <c r="A341" s="126" t="s">
        <v>26650</v>
      </c>
      <c r="B341" s="126" t="s">
        <v>6052</v>
      </c>
      <c r="C341" s="126">
        <v>2020</v>
      </c>
    </row>
    <row r="342" spans="1:3" x14ac:dyDescent="0.35">
      <c r="A342" s="126" t="s">
        <v>26651</v>
      </c>
      <c r="B342" s="126" t="s">
        <v>26652</v>
      </c>
      <c r="C342" s="126">
        <v>2018</v>
      </c>
    </row>
    <row r="343" spans="1:3" x14ac:dyDescent="0.35">
      <c r="A343" s="126" t="s">
        <v>26653</v>
      </c>
      <c r="B343" s="126" t="s">
        <v>26654</v>
      </c>
      <c r="C343" s="126">
        <v>2018</v>
      </c>
    </row>
    <row r="344" spans="1:3" x14ac:dyDescent="0.35">
      <c r="A344" s="126" t="s">
        <v>6824</v>
      </c>
      <c r="B344" s="126" t="s">
        <v>26655</v>
      </c>
      <c r="C344" s="126">
        <v>2018</v>
      </c>
    </row>
    <row r="345" spans="1:3" x14ac:dyDescent="0.35">
      <c r="A345" s="126" t="s">
        <v>26656</v>
      </c>
      <c r="B345" s="126" t="s">
        <v>26657</v>
      </c>
      <c r="C345" s="126">
        <v>2018</v>
      </c>
    </row>
    <row r="346" spans="1:3" x14ac:dyDescent="0.35">
      <c r="A346" s="126" t="s">
        <v>26658</v>
      </c>
      <c r="B346" s="126" t="s">
        <v>26659</v>
      </c>
      <c r="C346" s="126">
        <v>2020</v>
      </c>
    </row>
    <row r="347" spans="1:3" x14ac:dyDescent="0.35">
      <c r="A347" s="126" t="s">
        <v>26660</v>
      </c>
      <c r="B347" s="126" t="s">
        <v>26661</v>
      </c>
      <c r="C347" s="126">
        <v>2018</v>
      </c>
    </row>
    <row r="348" spans="1:3" x14ac:dyDescent="0.35">
      <c r="A348" s="126" t="s">
        <v>26662</v>
      </c>
      <c r="B348" s="126" t="s">
        <v>26663</v>
      </c>
      <c r="C348" s="126">
        <v>2018</v>
      </c>
    </row>
    <row r="349" spans="1:3" x14ac:dyDescent="0.35">
      <c r="A349" s="126" t="s">
        <v>26664</v>
      </c>
      <c r="B349" s="126" t="s">
        <v>26665</v>
      </c>
      <c r="C349" s="126">
        <v>2018</v>
      </c>
    </row>
    <row r="350" spans="1:3" x14ac:dyDescent="0.35">
      <c r="A350" s="126" t="s">
        <v>26659</v>
      </c>
      <c r="B350" s="126" t="s">
        <v>26659</v>
      </c>
      <c r="C350" s="126">
        <v>2020</v>
      </c>
    </row>
    <row r="351" spans="1:3" x14ac:dyDescent="0.35">
      <c r="A351" s="126" t="s">
        <v>26666</v>
      </c>
      <c r="B351" s="126" t="s">
        <v>7113</v>
      </c>
      <c r="C351" s="126">
        <v>2023</v>
      </c>
    </row>
    <row r="352" spans="1:3" x14ac:dyDescent="0.35">
      <c r="A352" s="126" t="s">
        <v>26667</v>
      </c>
      <c r="B352" s="126" t="s">
        <v>26668</v>
      </c>
      <c r="C352" s="126">
        <v>2020</v>
      </c>
    </row>
    <row r="353" spans="1:3" x14ac:dyDescent="0.35">
      <c r="A353" s="126" t="s">
        <v>26669</v>
      </c>
      <c r="B353" s="126" t="s">
        <v>26397</v>
      </c>
      <c r="C353" s="126">
        <v>2023</v>
      </c>
    </row>
    <row r="354" spans="1:3" x14ac:dyDescent="0.35">
      <c r="A354" s="126" t="s">
        <v>26670</v>
      </c>
      <c r="B354" s="126" t="s">
        <v>26670</v>
      </c>
      <c r="C354" s="126">
        <v>2023</v>
      </c>
    </row>
    <row r="355" spans="1:3" x14ac:dyDescent="0.35">
      <c r="A355" s="126" t="s">
        <v>26671</v>
      </c>
      <c r="B355" s="126" t="s">
        <v>26672</v>
      </c>
      <c r="C355" s="126">
        <v>2020</v>
      </c>
    </row>
    <row r="356" spans="1:3" x14ac:dyDescent="0.35">
      <c r="A356" s="126" t="s">
        <v>26673</v>
      </c>
      <c r="B356" s="126" t="s">
        <v>26674</v>
      </c>
      <c r="C356" s="126">
        <v>2020</v>
      </c>
    </row>
    <row r="357" spans="1:3" x14ac:dyDescent="0.35">
      <c r="A357" s="126" t="s">
        <v>26675</v>
      </c>
      <c r="B357" s="126" t="s">
        <v>26675</v>
      </c>
      <c r="C357" s="126">
        <v>2020</v>
      </c>
    </row>
    <row r="358" spans="1:3" x14ac:dyDescent="0.35">
      <c r="A358" s="126" t="s">
        <v>26676</v>
      </c>
      <c r="B358" s="126" t="s">
        <v>26676</v>
      </c>
      <c r="C358" s="126">
        <v>2023</v>
      </c>
    </row>
    <row r="359" spans="1:3" x14ac:dyDescent="0.35">
      <c r="A359" s="126" t="s">
        <v>26677</v>
      </c>
      <c r="B359" s="126" t="s">
        <v>6825</v>
      </c>
      <c r="C359" s="126">
        <v>2020</v>
      </c>
    </row>
    <row r="360" spans="1:3" x14ac:dyDescent="0.35">
      <c r="A360" s="126" t="s">
        <v>6825</v>
      </c>
      <c r="B360" s="126" t="s">
        <v>6825</v>
      </c>
      <c r="C360" s="126">
        <v>2020</v>
      </c>
    </row>
    <row r="361" spans="1:3" x14ac:dyDescent="0.35">
      <c r="A361" s="126" t="s">
        <v>26678</v>
      </c>
      <c r="B361" s="126" t="s">
        <v>6052</v>
      </c>
      <c r="C361" s="126">
        <v>2020</v>
      </c>
    </row>
    <row r="362" spans="1:3" x14ac:dyDescent="0.35">
      <c r="A362" s="126" t="s">
        <v>26679</v>
      </c>
      <c r="B362" s="126" t="s">
        <v>26361</v>
      </c>
      <c r="C362" s="126">
        <v>2023</v>
      </c>
    </row>
    <row r="363" spans="1:3" x14ac:dyDescent="0.35">
      <c r="A363" s="126" t="s">
        <v>26680</v>
      </c>
      <c r="B363" s="126" t="s">
        <v>26680</v>
      </c>
      <c r="C363" s="126">
        <v>2018</v>
      </c>
    </row>
    <row r="364" spans="1:3" x14ac:dyDescent="0.35">
      <c r="A364" s="126" t="s">
        <v>26681</v>
      </c>
      <c r="B364" s="126" t="s">
        <v>26682</v>
      </c>
      <c r="C364" s="126">
        <v>2023</v>
      </c>
    </row>
    <row r="365" spans="1:3" x14ac:dyDescent="0.35">
      <c r="A365" s="126" t="s">
        <v>26682</v>
      </c>
      <c r="B365" s="126" t="s">
        <v>26682</v>
      </c>
      <c r="C365" s="126">
        <v>2018</v>
      </c>
    </row>
    <row r="366" spans="1:3" x14ac:dyDescent="0.35">
      <c r="A366" s="126" t="s">
        <v>26683</v>
      </c>
      <c r="B366" s="126" t="s">
        <v>26684</v>
      </c>
      <c r="C366" s="126">
        <v>2023</v>
      </c>
    </row>
    <row r="367" spans="1:3" x14ac:dyDescent="0.35">
      <c r="A367" s="126" t="s">
        <v>26685</v>
      </c>
      <c r="B367" s="126" t="s">
        <v>26685</v>
      </c>
      <c r="C367" s="126">
        <v>2018</v>
      </c>
    </row>
    <row r="368" spans="1:3" x14ac:dyDescent="0.35">
      <c r="A368" s="126" t="s">
        <v>26686</v>
      </c>
      <c r="B368" s="126" t="s">
        <v>26687</v>
      </c>
      <c r="C368" s="126">
        <v>2023</v>
      </c>
    </row>
    <row r="369" spans="1:3" x14ac:dyDescent="0.35">
      <c r="A369" s="126" t="s">
        <v>26688</v>
      </c>
      <c r="B369" s="126"/>
      <c r="C369" s="126">
        <v>2023</v>
      </c>
    </row>
    <row r="370" spans="1:3" x14ac:dyDescent="0.35">
      <c r="A370" s="126" t="s">
        <v>26689</v>
      </c>
      <c r="B370" s="126" t="s">
        <v>26689</v>
      </c>
      <c r="C370" s="126">
        <v>2018</v>
      </c>
    </row>
    <row r="371" spans="1:3" x14ac:dyDescent="0.35">
      <c r="A371" s="126" t="s">
        <v>26690</v>
      </c>
      <c r="B371" s="126" t="s">
        <v>26691</v>
      </c>
      <c r="C371" s="126">
        <v>2018</v>
      </c>
    </row>
    <row r="372" spans="1:3" x14ac:dyDescent="0.35">
      <c r="A372" s="126" t="s">
        <v>26692</v>
      </c>
      <c r="B372" s="126" t="s">
        <v>26693</v>
      </c>
      <c r="C372" s="126">
        <v>2023</v>
      </c>
    </row>
    <row r="373" spans="1:3" x14ac:dyDescent="0.35">
      <c r="A373" s="126" t="s">
        <v>26694</v>
      </c>
      <c r="B373" s="126" t="s">
        <v>26694</v>
      </c>
      <c r="C373" s="126">
        <v>2018</v>
      </c>
    </row>
    <row r="374" spans="1:3" x14ac:dyDescent="0.35">
      <c r="A374" s="126" t="s">
        <v>26695</v>
      </c>
      <c r="B374" s="126" t="s">
        <v>26695</v>
      </c>
      <c r="C374" s="126">
        <v>2018</v>
      </c>
    </row>
    <row r="375" spans="1:3" x14ac:dyDescent="0.35">
      <c r="A375" s="126" t="s">
        <v>26696</v>
      </c>
      <c r="B375" s="126" t="s">
        <v>26696</v>
      </c>
      <c r="C375" s="126">
        <v>2023</v>
      </c>
    </row>
    <row r="376" spans="1:3" x14ac:dyDescent="0.35">
      <c r="A376" s="126" t="s">
        <v>26697</v>
      </c>
      <c r="B376" s="126" t="s">
        <v>26697</v>
      </c>
      <c r="C376" s="126">
        <v>2018</v>
      </c>
    </row>
    <row r="377" spans="1:3" x14ac:dyDescent="0.35">
      <c r="A377" s="126" t="s">
        <v>26698</v>
      </c>
      <c r="B377" s="126"/>
      <c r="C377" s="126">
        <v>2023</v>
      </c>
    </row>
    <row r="378" spans="1:3" x14ac:dyDescent="0.35">
      <c r="A378" s="126" t="s">
        <v>26699</v>
      </c>
      <c r="B378" s="126"/>
      <c r="C378" s="126">
        <v>2023</v>
      </c>
    </row>
    <row r="379" spans="1:3" x14ac:dyDescent="0.35">
      <c r="A379" s="126" t="s">
        <v>26700</v>
      </c>
      <c r="B379" s="126" t="s">
        <v>26701</v>
      </c>
      <c r="C379" s="126">
        <v>2018</v>
      </c>
    </row>
    <row r="380" spans="1:3" x14ac:dyDescent="0.35">
      <c r="A380" s="126" t="s">
        <v>26702</v>
      </c>
      <c r="B380" s="126"/>
      <c r="C380" s="126">
        <v>2023</v>
      </c>
    </row>
    <row r="381" spans="1:3" x14ac:dyDescent="0.35">
      <c r="A381" s="126" t="s">
        <v>26703</v>
      </c>
      <c r="B381" s="126" t="s">
        <v>26699</v>
      </c>
      <c r="C381" s="126">
        <v>2018</v>
      </c>
    </row>
    <row r="382" spans="1:3" x14ac:dyDescent="0.35">
      <c r="A382" s="126" t="s">
        <v>26704</v>
      </c>
      <c r="B382" s="126" t="s">
        <v>26705</v>
      </c>
      <c r="C382" s="126">
        <v>2018</v>
      </c>
    </row>
    <row r="383" spans="1:3" x14ac:dyDescent="0.35">
      <c r="A383" s="126" t="s">
        <v>26706</v>
      </c>
      <c r="B383" s="126" t="s">
        <v>26707</v>
      </c>
      <c r="C383" s="126">
        <v>2018</v>
      </c>
    </row>
    <row r="384" spans="1:3" x14ac:dyDescent="0.35">
      <c r="A384" s="126" t="s">
        <v>26708</v>
      </c>
      <c r="B384" s="126"/>
      <c r="C384" s="126">
        <v>2023</v>
      </c>
    </row>
    <row r="385" spans="1:3" x14ac:dyDescent="0.35">
      <c r="A385" s="126" t="s">
        <v>26709</v>
      </c>
      <c r="B385" s="126" t="s">
        <v>26709</v>
      </c>
      <c r="C385" s="126">
        <v>2020</v>
      </c>
    </row>
    <row r="386" spans="1:3" x14ac:dyDescent="0.35">
      <c r="A386" s="126" t="s">
        <v>26710</v>
      </c>
      <c r="B386" s="126"/>
      <c r="C386" s="126">
        <v>2023</v>
      </c>
    </row>
    <row r="387" spans="1:3" x14ac:dyDescent="0.35">
      <c r="A387" s="126" t="s">
        <v>26711</v>
      </c>
      <c r="B387" s="126"/>
      <c r="C387" s="126">
        <v>2023</v>
      </c>
    </row>
    <row r="388" spans="1:3" x14ac:dyDescent="0.35">
      <c r="A388" s="126" t="s">
        <v>26712</v>
      </c>
      <c r="B388" s="126" t="s">
        <v>26712</v>
      </c>
      <c r="C388" s="126">
        <v>2018</v>
      </c>
    </row>
    <row r="389" spans="1:3" x14ac:dyDescent="0.35">
      <c r="A389" s="126" t="s">
        <v>26713</v>
      </c>
      <c r="B389" s="126" t="s">
        <v>26713</v>
      </c>
      <c r="C389" s="126">
        <v>2018</v>
      </c>
    </row>
    <row r="390" spans="1:3" x14ac:dyDescent="0.35">
      <c r="A390" s="126" t="s">
        <v>26714</v>
      </c>
      <c r="B390" s="126" t="s">
        <v>26714</v>
      </c>
      <c r="C390" s="126">
        <v>2018</v>
      </c>
    </row>
    <row r="391" spans="1:3" x14ac:dyDescent="0.35">
      <c r="A391" s="126" t="s">
        <v>26715</v>
      </c>
      <c r="B391" s="126" t="s">
        <v>26716</v>
      </c>
      <c r="C391" s="126">
        <v>2023</v>
      </c>
    </row>
    <row r="392" spans="1:3" x14ac:dyDescent="0.35">
      <c r="A392" s="126" t="s">
        <v>26717</v>
      </c>
      <c r="B392" s="126" t="s">
        <v>7478</v>
      </c>
      <c r="C392" s="126">
        <v>2023</v>
      </c>
    </row>
    <row r="393" spans="1:3" x14ac:dyDescent="0.35">
      <c r="A393" s="126" t="s">
        <v>26718</v>
      </c>
      <c r="B393" s="126" t="s">
        <v>7456</v>
      </c>
      <c r="C393" s="126">
        <v>2023</v>
      </c>
    </row>
    <row r="394" spans="1:3" x14ac:dyDescent="0.35">
      <c r="A394" s="126" t="s">
        <v>26719</v>
      </c>
      <c r="B394" s="126" t="s">
        <v>26720</v>
      </c>
      <c r="C394" s="126">
        <v>2023</v>
      </c>
    </row>
    <row r="395" spans="1:3" x14ac:dyDescent="0.35">
      <c r="A395" s="126" t="s">
        <v>26721</v>
      </c>
      <c r="B395" s="126" t="s">
        <v>7429</v>
      </c>
      <c r="C395" s="126">
        <v>2023</v>
      </c>
    </row>
    <row r="396" spans="1:3" x14ac:dyDescent="0.35">
      <c r="A396" s="126" t="s">
        <v>26722</v>
      </c>
      <c r="B396" s="126" t="s">
        <v>7429</v>
      </c>
      <c r="C396" s="126">
        <v>2023</v>
      </c>
    </row>
    <row r="397" spans="1:3" x14ac:dyDescent="0.35">
      <c r="A397" s="126" t="s">
        <v>26723</v>
      </c>
      <c r="B397" s="126" t="s">
        <v>26723</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26724</v>
      </c>
      <c r="B400" s="126" t="s">
        <v>7429</v>
      </c>
      <c r="C400" s="126">
        <v>2023</v>
      </c>
    </row>
    <row r="401" spans="1:3" x14ac:dyDescent="0.35">
      <c r="A401" s="126" t="s">
        <v>26725</v>
      </c>
      <c r="B401" s="126" t="s">
        <v>26725</v>
      </c>
      <c r="C401" s="126">
        <v>2023</v>
      </c>
    </row>
    <row r="402" spans="1:3" x14ac:dyDescent="0.35">
      <c r="A402" s="126" t="s">
        <v>26726</v>
      </c>
      <c r="B402" s="126" t="s">
        <v>7429</v>
      </c>
      <c r="C402" s="126">
        <v>2023</v>
      </c>
    </row>
    <row r="403" spans="1:3" x14ac:dyDescent="0.35">
      <c r="A403" s="126" t="s">
        <v>7456</v>
      </c>
      <c r="B403" s="126" t="s">
        <v>7456</v>
      </c>
      <c r="C403" s="126">
        <v>2018</v>
      </c>
    </row>
    <row r="404" spans="1:3" x14ac:dyDescent="0.35">
      <c r="A404" s="126" t="s">
        <v>26727</v>
      </c>
      <c r="B404" s="126" t="s">
        <v>7456</v>
      </c>
      <c r="C404" s="126">
        <v>2023</v>
      </c>
    </row>
    <row r="405" spans="1:3" x14ac:dyDescent="0.35">
      <c r="A405" s="126" t="s">
        <v>26728</v>
      </c>
      <c r="B405" s="126" t="s">
        <v>26729</v>
      </c>
      <c r="C405" s="126">
        <v>2023</v>
      </c>
    </row>
    <row r="406" spans="1:3" x14ac:dyDescent="0.35">
      <c r="A406" s="126" t="s">
        <v>26730</v>
      </c>
      <c r="B406" s="126" t="s">
        <v>7429</v>
      </c>
      <c r="C406" s="126">
        <v>2020</v>
      </c>
    </row>
    <row r="407" spans="1:3" x14ac:dyDescent="0.35">
      <c r="A407" s="126" t="s">
        <v>26731</v>
      </c>
      <c r="B407" s="126" t="s">
        <v>7429</v>
      </c>
      <c r="C407" s="126">
        <v>2023</v>
      </c>
    </row>
    <row r="408" spans="1:3" x14ac:dyDescent="0.35">
      <c r="A408" s="126" t="s">
        <v>26732</v>
      </c>
      <c r="B408" s="126" t="s">
        <v>26723</v>
      </c>
      <c r="C408" s="126">
        <v>2023</v>
      </c>
    </row>
    <row r="409" spans="1:3" x14ac:dyDescent="0.35">
      <c r="A409" s="126" t="s">
        <v>26733</v>
      </c>
      <c r="B409" s="126" t="s">
        <v>26734</v>
      </c>
      <c r="C409" s="126">
        <v>2018</v>
      </c>
    </row>
    <row r="410" spans="1:3" x14ac:dyDescent="0.35">
      <c r="A410" s="126" t="s">
        <v>26735</v>
      </c>
      <c r="B410" s="126" t="s">
        <v>26736</v>
      </c>
      <c r="C410" s="126">
        <v>2018</v>
      </c>
    </row>
    <row r="411" spans="1:3" x14ac:dyDescent="0.35">
      <c r="A411" s="126" t="s">
        <v>26737</v>
      </c>
      <c r="B411" s="126" t="s">
        <v>26738</v>
      </c>
      <c r="C411" s="126">
        <v>2023</v>
      </c>
    </row>
    <row r="412" spans="1:3" x14ac:dyDescent="0.35">
      <c r="A412" s="126" t="s">
        <v>26739</v>
      </c>
      <c r="B412" s="126" t="s">
        <v>26740</v>
      </c>
      <c r="C412" s="126">
        <v>2023</v>
      </c>
    </row>
    <row r="413" spans="1:3" x14ac:dyDescent="0.35">
      <c r="A413" s="126" t="s">
        <v>26741</v>
      </c>
      <c r="B413" s="126" t="s">
        <v>26741</v>
      </c>
      <c r="C413" s="126">
        <v>2018</v>
      </c>
    </row>
    <row r="414" spans="1:3" x14ac:dyDescent="0.35">
      <c r="A414" s="126" t="s">
        <v>26742</v>
      </c>
      <c r="B414" s="126" t="s">
        <v>26743</v>
      </c>
      <c r="C414" s="126">
        <v>2023</v>
      </c>
    </row>
    <row r="415" spans="1:3" x14ac:dyDescent="0.35">
      <c r="A415" s="126" t="s">
        <v>26744</v>
      </c>
      <c r="B415" s="126" t="s">
        <v>26743</v>
      </c>
      <c r="C415" s="126">
        <v>2023</v>
      </c>
    </row>
    <row r="416" spans="1:3" x14ac:dyDescent="0.35">
      <c r="A416" s="126" t="s">
        <v>26745</v>
      </c>
      <c r="B416" s="126" t="s">
        <v>26746</v>
      </c>
      <c r="C416" s="126">
        <v>2023</v>
      </c>
    </row>
    <row r="417" spans="1:3" x14ac:dyDescent="0.35">
      <c r="A417" s="126" t="s">
        <v>26747</v>
      </c>
      <c r="B417" s="126" t="s">
        <v>26748</v>
      </c>
      <c r="C417" s="126">
        <v>2023</v>
      </c>
    </row>
    <row r="418" spans="1:3" x14ac:dyDescent="0.35">
      <c r="A418" s="126" t="s">
        <v>26749</v>
      </c>
      <c r="B418" s="126" t="s">
        <v>26749</v>
      </c>
      <c r="C418" s="126">
        <v>2023</v>
      </c>
    </row>
    <row r="419" spans="1:3" x14ac:dyDescent="0.35">
      <c r="A419" s="126" t="s">
        <v>26748</v>
      </c>
      <c r="B419" s="126" t="s">
        <v>26748</v>
      </c>
      <c r="C419" s="126">
        <v>2023</v>
      </c>
    </row>
    <row r="420" spans="1:3" x14ac:dyDescent="0.35">
      <c r="A420" s="126" t="s">
        <v>26750</v>
      </c>
      <c r="B420" s="126"/>
      <c r="C420" s="126">
        <v>2023</v>
      </c>
    </row>
    <row r="421" spans="1:3" x14ac:dyDescent="0.35">
      <c r="A421" s="126" t="s">
        <v>26751</v>
      </c>
      <c r="B421" s="126"/>
      <c r="C421" s="126">
        <v>2023</v>
      </c>
    </row>
    <row r="422" spans="1:3" x14ac:dyDescent="0.35">
      <c r="A422" s="126" t="s">
        <v>26752</v>
      </c>
      <c r="B422" s="126"/>
      <c r="C422" s="126">
        <v>2023</v>
      </c>
    </row>
    <row r="423" spans="1:3" x14ac:dyDescent="0.35">
      <c r="A423" s="126" t="s">
        <v>26753</v>
      </c>
      <c r="B423" s="126"/>
      <c r="C423" s="126">
        <v>2023</v>
      </c>
    </row>
    <row r="424" spans="1:3" x14ac:dyDescent="0.35">
      <c r="A424" s="126" t="s">
        <v>26754</v>
      </c>
      <c r="B424" s="126"/>
      <c r="C424" s="126">
        <v>2023</v>
      </c>
    </row>
    <row r="425" spans="1:3" x14ac:dyDescent="0.35">
      <c r="A425" s="126" t="s">
        <v>26755</v>
      </c>
      <c r="B425" s="126"/>
      <c r="C425" s="126">
        <v>2023</v>
      </c>
    </row>
    <row r="426" spans="1:3" x14ac:dyDescent="0.35">
      <c r="A426" s="126" t="s">
        <v>26756</v>
      </c>
      <c r="B426" s="126"/>
      <c r="C426" s="126">
        <v>2023</v>
      </c>
    </row>
    <row r="427" spans="1:3" x14ac:dyDescent="0.35">
      <c r="A427" s="126" t="s">
        <v>26757</v>
      </c>
      <c r="B427" s="126"/>
      <c r="C427" s="126">
        <v>2023</v>
      </c>
    </row>
    <row r="428" spans="1:3" x14ac:dyDescent="0.35">
      <c r="A428" s="126" t="s">
        <v>26758</v>
      </c>
      <c r="B428" s="126"/>
      <c r="C428" s="126">
        <v>2023</v>
      </c>
    </row>
    <row r="429" spans="1:3" x14ac:dyDescent="0.35">
      <c r="A429" s="126" t="s">
        <v>26759</v>
      </c>
      <c r="B429" s="126"/>
      <c r="C429" s="126">
        <v>2023</v>
      </c>
    </row>
    <row r="430" spans="1:3" x14ac:dyDescent="0.35">
      <c r="A430" s="126" t="s">
        <v>26760</v>
      </c>
      <c r="B430" s="126"/>
      <c r="C430" s="126">
        <v>2023</v>
      </c>
    </row>
    <row r="431" spans="1:3" x14ac:dyDescent="0.35">
      <c r="A431" s="126" t="s">
        <v>26761</v>
      </c>
      <c r="B431" s="126"/>
      <c r="C431" s="126">
        <v>2023</v>
      </c>
    </row>
    <row r="432" spans="1:3" x14ac:dyDescent="0.35">
      <c r="A432" s="126" t="s">
        <v>26762</v>
      </c>
      <c r="B432" s="126" t="s">
        <v>26763</v>
      </c>
      <c r="C432" s="126">
        <v>2018</v>
      </c>
    </row>
    <row r="433" spans="1:3" x14ac:dyDescent="0.35">
      <c r="A433" s="126" t="s">
        <v>26764</v>
      </c>
      <c r="B433" s="126" t="s">
        <v>26361</v>
      </c>
      <c r="C433" s="126">
        <v>2018</v>
      </c>
    </row>
    <row r="434" spans="1:3" x14ac:dyDescent="0.35">
      <c r="A434" s="126" t="s">
        <v>26765</v>
      </c>
      <c r="B434" s="126" t="s">
        <v>26766</v>
      </c>
      <c r="C434" s="126">
        <v>2018</v>
      </c>
    </row>
    <row r="435" spans="1:3" x14ac:dyDescent="0.35">
      <c r="A435" s="126" t="s">
        <v>26767</v>
      </c>
      <c r="B435" s="126" t="s">
        <v>26768</v>
      </c>
      <c r="C435" s="126">
        <v>2018</v>
      </c>
    </row>
    <row r="436" spans="1:3" x14ac:dyDescent="0.35">
      <c r="A436" s="126" t="s">
        <v>26769</v>
      </c>
      <c r="B436" s="126" t="s">
        <v>26361</v>
      </c>
      <c r="C436" s="126">
        <v>2018</v>
      </c>
    </row>
    <row r="437" spans="1:3" x14ac:dyDescent="0.35">
      <c r="A437" s="126" t="s">
        <v>26770</v>
      </c>
      <c r="B437" s="126" t="s">
        <v>26771</v>
      </c>
      <c r="C437" s="126">
        <v>2018</v>
      </c>
    </row>
    <row r="438" spans="1:3" x14ac:dyDescent="0.35">
      <c r="A438" s="126" t="s">
        <v>26772</v>
      </c>
      <c r="B438" s="126" t="s">
        <v>6847</v>
      </c>
      <c r="C438" s="126">
        <v>2023</v>
      </c>
    </row>
    <row r="439" spans="1:3" x14ac:dyDescent="0.35">
      <c r="A439" s="126" t="s">
        <v>26773</v>
      </c>
      <c r="B439" s="126" t="s">
        <v>26774</v>
      </c>
      <c r="C439" s="126">
        <v>2018</v>
      </c>
    </row>
    <row r="440" spans="1:3" x14ac:dyDescent="0.35">
      <c r="A440" s="126" t="s">
        <v>26775</v>
      </c>
      <c r="B440" s="126" t="s">
        <v>26776</v>
      </c>
      <c r="C440" s="126">
        <v>2018</v>
      </c>
    </row>
    <row r="441" spans="1:3" x14ac:dyDescent="0.35">
      <c r="A441" s="126" t="s">
        <v>26777</v>
      </c>
      <c r="B441" s="126" t="s">
        <v>6670</v>
      </c>
      <c r="C441" s="126">
        <v>2018</v>
      </c>
    </row>
    <row r="442" spans="1:3" x14ac:dyDescent="0.35">
      <c r="A442" s="126" t="s">
        <v>26778</v>
      </c>
      <c r="B442" s="126" t="s">
        <v>26779</v>
      </c>
      <c r="C442" s="126">
        <v>2018</v>
      </c>
    </row>
    <row r="443" spans="1:3" x14ac:dyDescent="0.35">
      <c r="A443" s="126" t="s">
        <v>26780</v>
      </c>
      <c r="B443" s="126"/>
      <c r="C443" s="126">
        <v>2023</v>
      </c>
    </row>
    <row r="444" spans="1:3" x14ac:dyDescent="0.35">
      <c r="A444" s="126" t="s">
        <v>26781</v>
      </c>
      <c r="B444" s="126"/>
      <c r="C444" s="126">
        <v>2023</v>
      </c>
    </row>
    <row r="445" spans="1:3" x14ac:dyDescent="0.35">
      <c r="A445" s="126" t="s">
        <v>26782</v>
      </c>
      <c r="B445" s="126"/>
      <c r="C445" s="126">
        <v>2023</v>
      </c>
    </row>
    <row r="446" spans="1:3" x14ac:dyDescent="0.35">
      <c r="A446" s="126" t="s">
        <v>26783</v>
      </c>
      <c r="B446" s="126" t="s">
        <v>26784</v>
      </c>
      <c r="C446" s="126">
        <v>2018</v>
      </c>
    </row>
    <row r="447" spans="1:3" x14ac:dyDescent="0.35">
      <c r="A447" s="126" t="s">
        <v>26785</v>
      </c>
      <c r="B447" s="126" t="s">
        <v>26786</v>
      </c>
      <c r="C447" s="126">
        <v>2018</v>
      </c>
    </row>
    <row r="448" spans="1:3" x14ac:dyDescent="0.35">
      <c r="A448" s="126" t="s">
        <v>26787</v>
      </c>
      <c r="B448" s="126" t="s">
        <v>26788</v>
      </c>
      <c r="C448" s="126">
        <v>2020</v>
      </c>
    </row>
    <row r="449" spans="1:3" x14ac:dyDescent="0.35">
      <c r="A449" s="126" t="s">
        <v>26789</v>
      </c>
      <c r="B449" s="126" t="s">
        <v>26790</v>
      </c>
      <c r="C449" s="126">
        <v>2018</v>
      </c>
    </row>
    <row r="450" spans="1:3" x14ac:dyDescent="0.35">
      <c r="A450" s="126" t="s">
        <v>26791</v>
      </c>
      <c r="B450" s="126" t="s">
        <v>6052</v>
      </c>
      <c r="C450" s="126">
        <v>2020</v>
      </c>
    </row>
    <row r="451" spans="1:3" x14ac:dyDescent="0.35">
      <c r="A451" s="126" t="s">
        <v>26792</v>
      </c>
      <c r="B451" s="126" t="s">
        <v>26793</v>
      </c>
      <c r="C451" s="126">
        <v>2020</v>
      </c>
    </row>
    <row r="452" spans="1:3" x14ac:dyDescent="0.35">
      <c r="A452" s="126" t="s">
        <v>26794</v>
      </c>
      <c r="B452" s="126" t="s">
        <v>26795</v>
      </c>
      <c r="C452" s="126">
        <v>2018</v>
      </c>
    </row>
    <row r="453" spans="1:3" x14ac:dyDescent="0.35">
      <c r="A453" s="126" t="s">
        <v>26796</v>
      </c>
      <c r="B453" s="126" t="s">
        <v>26797</v>
      </c>
      <c r="C453" s="126">
        <v>2020</v>
      </c>
    </row>
    <row r="454" spans="1:3" x14ac:dyDescent="0.35">
      <c r="A454" s="126" t="s">
        <v>26798</v>
      </c>
      <c r="B454" s="126" t="s">
        <v>26798</v>
      </c>
      <c r="C454" s="126">
        <v>2020</v>
      </c>
    </row>
    <row r="455" spans="1:3" x14ac:dyDescent="0.35">
      <c r="A455" s="126" t="s">
        <v>26799</v>
      </c>
      <c r="B455" s="126" t="s">
        <v>26798</v>
      </c>
      <c r="C455" s="126">
        <v>2020</v>
      </c>
    </row>
    <row r="456" spans="1:3" x14ac:dyDescent="0.35">
      <c r="A456" s="126" t="s">
        <v>26799</v>
      </c>
      <c r="B456" s="126" t="s">
        <v>26798</v>
      </c>
      <c r="C456" s="126">
        <v>2020</v>
      </c>
    </row>
    <row r="457" spans="1:3" x14ac:dyDescent="0.35">
      <c r="A457" s="126" t="s">
        <v>26800</v>
      </c>
      <c r="B457" s="126" t="s">
        <v>26801</v>
      </c>
      <c r="C457" s="126">
        <v>2020</v>
      </c>
    </row>
    <row r="458" spans="1:3" x14ac:dyDescent="0.35">
      <c r="A458" s="126" t="s">
        <v>26802</v>
      </c>
      <c r="B458" s="126"/>
      <c r="C458" s="126">
        <v>2023</v>
      </c>
    </row>
    <row r="459" spans="1:3" x14ac:dyDescent="0.35">
      <c r="A459" s="126" t="s">
        <v>6581</v>
      </c>
      <c r="B459" s="126"/>
      <c r="C459" s="126">
        <v>2023</v>
      </c>
    </row>
    <row r="460" spans="1:3" x14ac:dyDescent="0.35">
      <c r="A460" s="126" t="s">
        <v>26803</v>
      </c>
      <c r="B460" s="126" t="s">
        <v>26803</v>
      </c>
      <c r="C460" s="126">
        <v>2020</v>
      </c>
    </row>
    <row r="461" spans="1:3" x14ac:dyDescent="0.35">
      <c r="A461" s="126" t="s">
        <v>26804</v>
      </c>
      <c r="B461" s="126" t="s">
        <v>26803</v>
      </c>
      <c r="C461" s="126">
        <v>2020</v>
      </c>
    </row>
    <row r="462" spans="1:3" x14ac:dyDescent="0.35">
      <c r="A462" s="126" t="s">
        <v>6224</v>
      </c>
      <c r="B462" s="126" t="s">
        <v>26803</v>
      </c>
      <c r="C462" s="126">
        <v>2020</v>
      </c>
    </row>
    <row r="463" spans="1:3" x14ac:dyDescent="0.35">
      <c r="A463" s="126" t="s">
        <v>26805</v>
      </c>
      <c r="B463" s="126" t="s">
        <v>26803</v>
      </c>
      <c r="C463" s="126">
        <v>2023</v>
      </c>
    </row>
    <row r="464" spans="1:3" x14ac:dyDescent="0.35">
      <c r="A464" s="126" t="s">
        <v>26806</v>
      </c>
      <c r="B464" s="126" t="s">
        <v>6052</v>
      </c>
      <c r="C464" s="126">
        <v>2020</v>
      </c>
    </row>
    <row r="465" spans="1:3" x14ac:dyDescent="0.35">
      <c r="A465" s="126" t="s">
        <v>6052</v>
      </c>
      <c r="B465" s="126" t="s">
        <v>6052</v>
      </c>
      <c r="C465" s="126">
        <v>2020</v>
      </c>
    </row>
    <row r="466" spans="1:3" x14ac:dyDescent="0.35">
      <c r="A466" s="126" t="s">
        <v>26807</v>
      </c>
      <c r="B466" s="126"/>
      <c r="C466" s="126">
        <v>2023</v>
      </c>
    </row>
    <row r="467" spans="1:3" x14ac:dyDescent="0.35">
      <c r="A467" s="126" t="s">
        <v>26808</v>
      </c>
      <c r="B467" s="126" t="s">
        <v>26361</v>
      </c>
      <c r="C467" s="126">
        <v>2020</v>
      </c>
    </row>
    <row r="468" spans="1:3" x14ac:dyDescent="0.35">
      <c r="A468" s="126" t="s">
        <v>26809</v>
      </c>
      <c r="B468" s="128" t="s">
        <v>26810</v>
      </c>
      <c r="C468" s="126">
        <v>2018</v>
      </c>
    </row>
    <row r="469" spans="1:3" x14ac:dyDescent="0.35">
      <c r="A469" s="126" t="s">
        <v>26811</v>
      </c>
      <c r="B469" s="128" t="s">
        <v>26811</v>
      </c>
      <c r="C469" s="126">
        <v>2018</v>
      </c>
    </row>
    <row r="470" spans="1:3" x14ac:dyDescent="0.35">
      <c r="A470" s="126" t="s">
        <v>26812</v>
      </c>
      <c r="B470" s="128" t="s">
        <v>26812</v>
      </c>
      <c r="C470" s="126">
        <v>2018</v>
      </c>
    </row>
    <row r="471" spans="1:3" x14ac:dyDescent="0.35">
      <c r="A471" s="126" t="s">
        <v>26813</v>
      </c>
      <c r="B471" s="126" t="s">
        <v>26813</v>
      </c>
      <c r="C471" s="126">
        <v>2023</v>
      </c>
    </row>
    <row r="472" spans="1:3" x14ac:dyDescent="0.35">
      <c r="A472" s="126" t="s">
        <v>26814</v>
      </c>
      <c r="B472" s="126" t="s">
        <v>26815</v>
      </c>
      <c r="C472" s="126">
        <v>2018</v>
      </c>
    </row>
    <row r="473" spans="1:3" x14ac:dyDescent="0.35">
      <c r="A473" s="126" t="s">
        <v>26361</v>
      </c>
      <c r="B473" s="126" t="s">
        <v>26361</v>
      </c>
      <c r="C473" s="126">
        <v>2020</v>
      </c>
    </row>
    <row r="474" spans="1:3" x14ac:dyDescent="0.35">
      <c r="A474" s="126" t="s">
        <v>26816</v>
      </c>
      <c r="B474" s="126" t="s">
        <v>26361</v>
      </c>
      <c r="C474" s="126">
        <v>2023</v>
      </c>
    </row>
    <row r="475" spans="1:3" x14ac:dyDescent="0.35">
      <c r="A475" s="126" t="s">
        <v>26817</v>
      </c>
      <c r="B475" s="126" t="s">
        <v>26817</v>
      </c>
      <c r="C475" s="126">
        <v>2018</v>
      </c>
    </row>
    <row r="476" spans="1:3" x14ac:dyDescent="0.35">
      <c r="A476" s="126" t="s">
        <v>26818</v>
      </c>
      <c r="B476" s="126" t="s">
        <v>26361</v>
      </c>
      <c r="C476" s="126">
        <v>2020</v>
      </c>
    </row>
    <row r="477" spans="1:3" x14ac:dyDescent="0.35">
      <c r="A477" s="126" t="s">
        <v>26819</v>
      </c>
      <c r="B477" s="126" t="s">
        <v>26820</v>
      </c>
      <c r="C477" s="126">
        <v>2020</v>
      </c>
    </row>
    <row r="478" spans="1:3" x14ac:dyDescent="0.35">
      <c r="A478" s="126" t="s">
        <v>26820</v>
      </c>
      <c r="B478" s="126" t="s">
        <v>26820</v>
      </c>
      <c r="C478" s="126">
        <v>2020</v>
      </c>
    </row>
    <row r="479" spans="1:3" x14ac:dyDescent="0.35">
      <c r="A479" s="126" t="s">
        <v>26821</v>
      </c>
      <c r="B479" s="126" t="s">
        <v>26822</v>
      </c>
      <c r="C479" s="126">
        <v>2018</v>
      </c>
    </row>
    <row r="480" spans="1:3" x14ac:dyDescent="0.35">
      <c r="A480" s="126" t="s">
        <v>7087</v>
      </c>
      <c r="B480" s="126" t="s">
        <v>7087</v>
      </c>
      <c r="C480" s="126">
        <v>2020</v>
      </c>
    </row>
    <row r="481" spans="1:3" x14ac:dyDescent="0.35">
      <c r="A481" s="126" t="s">
        <v>26823</v>
      </c>
      <c r="B481" s="126" t="s">
        <v>6847</v>
      </c>
      <c r="C481" s="126">
        <v>2020</v>
      </c>
    </row>
    <row r="482" spans="1:3" x14ac:dyDescent="0.35">
      <c r="A482" s="126" t="s">
        <v>6847</v>
      </c>
      <c r="B482" s="126" t="s">
        <v>6847</v>
      </c>
      <c r="C482" s="126">
        <v>2020</v>
      </c>
    </row>
    <row r="483" spans="1:3" x14ac:dyDescent="0.35">
      <c r="A483" s="126" t="s">
        <v>26824</v>
      </c>
      <c r="B483" s="126" t="s">
        <v>26824</v>
      </c>
      <c r="C483" s="126">
        <v>2023</v>
      </c>
    </row>
    <row r="484" spans="1:3" x14ac:dyDescent="0.35">
      <c r="A484" s="126" t="s">
        <v>26825</v>
      </c>
      <c r="B484" s="126" t="s">
        <v>26776</v>
      </c>
      <c r="C484" s="126">
        <v>2023</v>
      </c>
    </row>
    <row r="485" spans="1:3" x14ac:dyDescent="0.35">
      <c r="A485" s="126" t="s">
        <v>26826</v>
      </c>
      <c r="B485" s="126" t="s">
        <v>26826</v>
      </c>
      <c r="C485" s="126">
        <v>2023</v>
      </c>
    </row>
    <row r="486" spans="1:3" x14ac:dyDescent="0.35">
      <c r="A486" s="126" t="s">
        <v>26827</v>
      </c>
      <c r="B486" s="126" t="s">
        <v>26827</v>
      </c>
      <c r="C486" s="126">
        <v>2023</v>
      </c>
    </row>
    <row r="487" spans="1:3" x14ac:dyDescent="0.35">
      <c r="A487" s="126" t="s">
        <v>26828</v>
      </c>
      <c r="B487" s="126" t="s">
        <v>26776</v>
      </c>
      <c r="C487" s="126">
        <v>2020</v>
      </c>
    </row>
    <row r="488" spans="1:3" x14ac:dyDescent="0.35">
      <c r="A488" s="126" t="s">
        <v>26829</v>
      </c>
      <c r="B488" s="126" t="s">
        <v>26830</v>
      </c>
      <c r="C488" s="126">
        <v>2018</v>
      </c>
    </row>
    <row r="489" spans="1:3" x14ac:dyDescent="0.35">
      <c r="A489" s="126" t="s">
        <v>26831</v>
      </c>
      <c r="B489" s="126" t="s">
        <v>26832</v>
      </c>
      <c r="C489" s="126">
        <v>2020</v>
      </c>
    </row>
    <row r="490" spans="1:3" x14ac:dyDescent="0.35">
      <c r="A490" s="126" t="s">
        <v>26832</v>
      </c>
      <c r="B490" s="126" t="s">
        <v>26832</v>
      </c>
      <c r="C490" s="126">
        <v>2020</v>
      </c>
    </row>
    <row r="491" spans="1:3" x14ac:dyDescent="0.35">
      <c r="A491" s="126" t="s">
        <v>6670</v>
      </c>
      <c r="B491" s="126" t="s">
        <v>6670</v>
      </c>
      <c r="C491" s="126">
        <v>2020</v>
      </c>
    </row>
    <row r="492" spans="1:3" x14ac:dyDescent="0.35">
      <c r="A492" s="126" t="s">
        <v>26833</v>
      </c>
      <c r="B492" s="126" t="s">
        <v>6670</v>
      </c>
      <c r="C492" s="126">
        <v>2023</v>
      </c>
    </row>
    <row r="493" spans="1:3" x14ac:dyDescent="0.35">
      <c r="A493" s="126" t="s">
        <v>26834</v>
      </c>
      <c r="B493" s="126" t="s">
        <v>26834</v>
      </c>
      <c r="C493" s="126">
        <v>2023</v>
      </c>
    </row>
    <row r="494" spans="1:3" x14ac:dyDescent="0.35">
      <c r="A494" s="126" t="s">
        <v>26779</v>
      </c>
      <c r="B494" s="126" t="s">
        <v>26779</v>
      </c>
      <c r="C494" s="126">
        <v>2020</v>
      </c>
    </row>
    <row r="495" spans="1:3" x14ac:dyDescent="0.35">
      <c r="A495" s="126" t="s">
        <v>26835</v>
      </c>
      <c r="B495" s="126" t="s">
        <v>26835</v>
      </c>
      <c r="C495" s="126">
        <v>2018</v>
      </c>
    </row>
    <row r="496" spans="1:3" x14ac:dyDescent="0.35">
      <c r="A496" s="126" t="s">
        <v>26836</v>
      </c>
      <c r="B496" s="126" t="s">
        <v>26837</v>
      </c>
      <c r="C496" s="126">
        <v>2020</v>
      </c>
    </row>
    <row r="497" spans="1:3" x14ac:dyDescent="0.35">
      <c r="A497" s="126" t="s">
        <v>26838</v>
      </c>
      <c r="B497" s="126" t="s">
        <v>26838</v>
      </c>
      <c r="C497" s="126">
        <v>2020</v>
      </c>
    </row>
    <row r="498" spans="1:3" x14ac:dyDescent="0.35">
      <c r="A498" s="126" t="s">
        <v>7028</v>
      </c>
      <c r="B498" s="126" t="s">
        <v>7028</v>
      </c>
      <c r="C498" s="126">
        <v>2018</v>
      </c>
    </row>
    <row r="499" spans="1:3" x14ac:dyDescent="0.35">
      <c r="A499" s="126" t="s">
        <v>26839</v>
      </c>
      <c r="B499" s="126" t="s">
        <v>26839</v>
      </c>
      <c r="C499" s="126">
        <v>2020</v>
      </c>
    </row>
    <row r="500" spans="1:3" x14ac:dyDescent="0.35">
      <c r="A500" s="126" t="s">
        <v>26840</v>
      </c>
      <c r="B500" s="126" t="s">
        <v>26840</v>
      </c>
      <c r="C500" s="126">
        <v>2018</v>
      </c>
    </row>
    <row r="501" spans="1:3" x14ac:dyDescent="0.35">
      <c r="A501" s="126" t="s">
        <v>26841</v>
      </c>
      <c r="B501" s="126" t="s">
        <v>26842</v>
      </c>
      <c r="C501" s="126">
        <v>2018</v>
      </c>
    </row>
    <row r="502" spans="1:3" x14ac:dyDescent="0.35">
      <c r="A502" s="126" t="s">
        <v>26842</v>
      </c>
      <c r="B502" s="126" t="s">
        <v>26842</v>
      </c>
      <c r="C502" s="126">
        <v>2018</v>
      </c>
    </row>
    <row r="503" spans="1:3" x14ac:dyDescent="0.35">
      <c r="A503" s="126" t="s">
        <v>26843</v>
      </c>
      <c r="B503" s="126" t="s">
        <v>26843</v>
      </c>
      <c r="C503" s="126">
        <v>2018</v>
      </c>
    </row>
    <row r="504" spans="1:3" x14ac:dyDescent="0.35">
      <c r="A504" s="126" t="s">
        <v>26844</v>
      </c>
      <c r="B504" s="126" t="s">
        <v>26844</v>
      </c>
      <c r="C504" s="126">
        <v>2018</v>
      </c>
    </row>
    <row r="505" spans="1:3" x14ac:dyDescent="0.35">
      <c r="A505" s="126" t="s">
        <v>26845</v>
      </c>
      <c r="B505" s="126"/>
      <c r="C505" s="126">
        <v>2023</v>
      </c>
    </row>
    <row r="506" spans="1:3" x14ac:dyDescent="0.35">
      <c r="A506" s="126" t="s">
        <v>26846</v>
      </c>
      <c r="B506" s="126"/>
      <c r="C506" s="126">
        <v>2023</v>
      </c>
    </row>
    <row r="507" spans="1:3" x14ac:dyDescent="0.35">
      <c r="A507" s="126" t="s">
        <v>26847</v>
      </c>
      <c r="B507" s="126"/>
      <c r="C507" s="126">
        <v>2023</v>
      </c>
    </row>
    <row r="508" spans="1:3" x14ac:dyDescent="0.35">
      <c r="A508" s="126" t="s">
        <v>26848</v>
      </c>
      <c r="B508" s="126" t="s">
        <v>6052</v>
      </c>
      <c r="C508" s="126">
        <v>2020</v>
      </c>
    </row>
    <row r="509" spans="1:3" x14ac:dyDescent="0.35">
      <c r="A509" s="126" t="s">
        <v>26849</v>
      </c>
      <c r="B509" s="126" t="s">
        <v>26675</v>
      </c>
      <c r="C509" s="126">
        <v>2018</v>
      </c>
    </row>
    <row r="510" spans="1:3" x14ac:dyDescent="0.35">
      <c r="A510" s="126" t="s">
        <v>26850</v>
      </c>
      <c r="B510" s="126" t="s">
        <v>26675</v>
      </c>
      <c r="C510" s="126">
        <v>2018</v>
      </c>
    </row>
    <row r="511" spans="1:3" x14ac:dyDescent="0.35">
      <c r="A511" s="126" t="s">
        <v>26851</v>
      </c>
      <c r="B511" s="126" t="s">
        <v>26852</v>
      </c>
      <c r="C511" s="126">
        <v>2018</v>
      </c>
    </row>
    <row r="512" spans="1:3" x14ac:dyDescent="0.35">
      <c r="A512" s="126" t="s">
        <v>26853</v>
      </c>
      <c r="B512" s="126" t="s">
        <v>26676</v>
      </c>
      <c r="C512" s="126">
        <v>2018</v>
      </c>
    </row>
    <row r="513" spans="1:3" x14ac:dyDescent="0.35">
      <c r="A513" s="126" t="s">
        <v>26854</v>
      </c>
      <c r="B513" s="126" t="s">
        <v>26855</v>
      </c>
      <c r="C513" s="126">
        <v>2018</v>
      </c>
    </row>
    <row r="514" spans="1:3" x14ac:dyDescent="0.35">
      <c r="A514" s="126" t="s">
        <v>26856</v>
      </c>
      <c r="B514" s="126" t="s">
        <v>26857</v>
      </c>
      <c r="C514" s="126">
        <v>2018</v>
      </c>
    </row>
    <row r="515" spans="1:3" x14ac:dyDescent="0.35">
      <c r="A515" s="126" t="s">
        <v>26858</v>
      </c>
      <c r="B515" s="126" t="s">
        <v>26859</v>
      </c>
      <c r="C515" s="126">
        <v>2018</v>
      </c>
    </row>
    <row r="516" spans="1:3" x14ac:dyDescent="0.35">
      <c r="A516" s="126" t="s">
        <v>6272</v>
      </c>
      <c r="B516" s="126" t="s">
        <v>6272</v>
      </c>
      <c r="C516" s="126">
        <v>2018</v>
      </c>
    </row>
    <row r="517" spans="1:3" x14ac:dyDescent="0.35">
      <c r="A517" s="126" t="s">
        <v>26860</v>
      </c>
      <c r="B517" s="126" t="s">
        <v>26861</v>
      </c>
      <c r="C517" s="126">
        <v>2020</v>
      </c>
    </row>
    <row r="518" spans="1:3" x14ac:dyDescent="0.35">
      <c r="A518" s="126" t="s">
        <v>26862</v>
      </c>
      <c r="B518" s="126" t="s">
        <v>26862</v>
      </c>
      <c r="C518" s="126">
        <v>2020</v>
      </c>
    </row>
    <row r="519" spans="1:3" x14ac:dyDescent="0.35">
      <c r="A519" s="126" t="s">
        <v>26863</v>
      </c>
      <c r="B519" s="126" t="s">
        <v>26862</v>
      </c>
      <c r="C519" s="126">
        <v>2020</v>
      </c>
    </row>
    <row r="520" spans="1:3" x14ac:dyDescent="0.35">
      <c r="A520" s="126" t="s">
        <v>26864</v>
      </c>
      <c r="B520" s="126" t="s">
        <v>26862</v>
      </c>
      <c r="C520" s="126">
        <v>2018</v>
      </c>
    </row>
    <row r="521" spans="1:3" x14ac:dyDescent="0.35">
      <c r="A521" s="126" t="s">
        <v>26865</v>
      </c>
      <c r="B521" s="126" t="s">
        <v>26865</v>
      </c>
      <c r="C521" s="126">
        <v>2018</v>
      </c>
    </row>
    <row r="522" spans="1:3" x14ac:dyDescent="0.35">
      <c r="A522" s="126" t="s">
        <v>26866</v>
      </c>
      <c r="B522" s="126" t="s">
        <v>26867</v>
      </c>
      <c r="C522" s="126">
        <v>2018</v>
      </c>
    </row>
    <row r="523" spans="1:3" x14ac:dyDescent="0.35">
      <c r="A523" s="126" t="s">
        <v>26868</v>
      </c>
      <c r="B523" s="126" t="s">
        <v>26869</v>
      </c>
      <c r="C523" s="126">
        <v>2018</v>
      </c>
    </row>
    <row r="524" spans="1:3" x14ac:dyDescent="0.35">
      <c r="A524" s="126" t="s">
        <v>26870</v>
      </c>
      <c r="B524" s="126" t="s">
        <v>6242</v>
      </c>
      <c r="C524" s="126">
        <v>2020</v>
      </c>
    </row>
    <row r="525" spans="1:3" x14ac:dyDescent="0.35">
      <c r="A525" s="126" t="s">
        <v>6242</v>
      </c>
      <c r="B525" s="126" t="s">
        <v>6242</v>
      </c>
      <c r="C525" s="126">
        <v>2020</v>
      </c>
    </row>
    <row r="526" spans="1:3" x14ac:dyDescent="0.35">
      <c r="A526" s="126" t="s">
        <v>26871</v>
      </c>
      <c r="B526" s="126" t="s">
        <v>26871</v>
      </c>
      <c r="C526" s="126">
        <v>2020</v>
      </c>
    </row>
    <row r="527" spans="1:3" x14ac:dyDescent="0.35">
      <c r="A527" s="126" t="s">
        <v>26872</v>
      </c>
      <c r="B527" s="126" t="s">
        <v>26873</v>
      </c>
      <c r="C527" s="126">
        <v>2018</v>
      </c>
    </row>
    <row r="528" spans="1:3" x14ac:dyDescent="0.35">
      <c r="A528" s="126" t="s">
        <v>26874</v>
      </c>
      <c r="B528" s="126" t="s">
        <v>26875</v>
      </c>
      <c r="C528" s="126">
        <v>2018</v>
      </c>
    </row>
    <row r="529" spans="1:3" x14ac:dyDescent="0.35">
      <c r="A529" s="126" t="s">
        <v>26876</v>
      </c>
      <c r="B529" s="126" t="s">
        <v>26877</v>
      </c>
      <c r="C529" s="126">
        <v>2018</v>
      </c>
    </row>
    <row r="530" spans="1:3" x14ac:dyDescent="0.35">
      <c r="A530" s="126" t="s">
        <v>26878</v>
      </c>
      <c r="B530" s="126" t="s">
        <v>26879</v>
      </c>
      <c r="C530" s="126">
        <v>2020</v>
      </c>
    </row>
    <row r="531" spans="1:3" x14ac:dyDescent="0.35">
      <c r="A531" s="126" t="s">
        <v>7070</v>
      </c>
      <c r="B531" s="126" t="s">
        <v>7071</v>
      </c>
      <c r="C531" s="126">
        <v>2020</v>
      </c>
    </row>
    <row r="532" spans="1:3" x14ac:dyDescent="0.35">
      <c r="A532" s="126" t="s">
        <v>26880</v>
      </c>
      <c r="B532" s="126" t="s">
        <v>26881</v>
      </c>
      <c r="C532" s="126">
        <v>2020</v>
      </c>
    </row>
    <row r="533" spans="1:3" x14ac:dyDescent="0.35">
      <c r="A533" s="126" t="s">
        <v>26882</v>
      </c>
      <c r="B533" s="126" t="s">
        <v>26883</v>
      </c>
      <c r="C533" s="126">
        <v>2020</v>
      </c>
    </row>
    <row r="534" spans="1:3" x14ac:dyDescent="0.35">
      <c r="A534" s="126" t="s">
        <v>7071</v>
      </c>
      <c r="B534" s="126" t="s">
        <v>7071</v>
      </c>
      <c r="C534" s="126">
        <v>2020</v>
      </c>
    </row>
    <row r="535" spans="1:3" x14ac:dyDescent="0.35">
      <c r="A535" s="126" t="s">
        <v>26884</v>
      </c>
      <c r="B535" s="126" t="s">
        <v>6272</v>
      </c>
      <c r="C535" s="126">
        <v>2020</v>
      </c>
    </row>
    <row r="536" spans="1:3" x14ac:dyDescent="0.35">
      <c r="A536" s="126" t="s">
        <v>26885</v>
      </c>
      <c r="B536" s="126" t="s">
        <v>26861</v>
      </c>
      <c r="C536" s="126">
        <v>2020</v>
      </c>
    </row>
    <row r="537" spans="1:3" x14ac:dyDescent="0.35">
      <c r="A537" s="126" t="s">
        <v>26886</v>
      </c>
      <c r="B537" s="126" t="s">
        <v>6272</v>
      </c>
      <c r="C537" s="126">
        <v>2020</v>
      </c>
    </row>
    <row r="538" spans="1:3" x14ac:dyDescent="0.35">
      <c r="A538" s="126" t="s">
        <v>26887</v>
      </c>
      <c r="B538" s="126" t="s">
        <v>26888</v>
      </c>
      <c r="C538" s="126">
        <v>2020</v>
      </c>
    </row>
    <row r="539" spans="1:3" x14ac:dyDescent="0.35">
      <c r="A539" s="126" t="s">
        <v>26889</v>
      </c>
      <c r="B539" s="126"/>
      <c r="C539" s="126">
        <v>2023</v>
      </c>
    </row>
    <row r="540" spans="1:3" x14ac:dyDescent="0.35">
      <c r="A540" s="126" t="s">
        <v>26890</v>
      </c>
      <c r="B540" s="126" t="s">
        <v>26891</v>
      </c>
      <c r="C540" s="126">
        <v>2020</v>
      </c>
    </row>
    <row r="541" spans="1:3" x14ac:dyDescent="0.35">
      <c r="A541" s="126" t="s">
        <v>26892</v>
      </c>
      <c r="B541" s="126" t="s">
        <v>26893</v>
      </c>
      <c r="C541" s="126">
        <v>2020</v>
      </c>
    </row>
    <row r="542" spans="1:3" x14ac:dyDescent="0.35">
      <c r="A542" s="126" t="s">
        <v>26894</v>
      </c>
      <c r="B542" s="126" t="s">
        <v>26895</v>
      </c>
      <c r="C542" s="126">
        <v>2020</v>
      </c>
    </row>
    <row r="543" spans="1:3" x14ac:dyDescent="0.35">
      <c r="A543" s="126" t="s">
        <v>26896</v>
      </c>
      <c r="B543" s="126" t="s">
        <v>26897</v>
      </c>
      <c r="C543" s="126">
        <v>2020</v>
      </c>
    </row>
    <row r="544" spans="1:3" x14ac:dyDescent="0.35">
      <c r="A544" s="126" t="s">
        <v>26898</v>
      </c>
      <c r="B544" s="126" t="s">
        <v>26899</v>
      </c>
      <c r="C544" s="126">
        <v>2018</v>
      </c>
    </row>
    <row r="545" spans="1:3" x14ac:dyDescent="0.35">
      <c r="A545" s="126" t="s">
        <v>26900</v>
      </c>
      <c r="B545" s="126" t="s">
        <v>26901</v>
      </c>
      <c r="C545" s="126">
        <v>2018</v>
      </c>
    </row>
    <row r="546" spans="1:3" x14ac:dyDescent="0.35">
      <c r="A546" s="126" t="s">
        <v>26902</v>
      </c>
      <c r="B546" s="126" t="s">
        <v>26902</v>
      </c>
      <c r="C546" s="126">
        <v>2018</v>
      </c>
    </row>
    <row r="547" spans="1:3" x14ac:dyDescent="0.35">
      <c r="A547" s="126" t="s">
        <v>26903</v>
      </c>
      <c r="B547" s="126" t="s">
        <v>26903</v>
      </c>
      <c r="C547" s="126">
        <v>2018</v>
      </c>
    </row>
    <row r="548" spans="1:3" x14ac:dyDescent="0.35">
      <c r="A548" s="126" t="s">
        <v>26904</v>
      </c>
      <c r="B548" s="126" t="s">
        <v>26904</v>
      </c>
      <c r="C548" s="126">
        <v>2018</v>
      </c>
    </row>
    <row r="549" spans="1:3" x14ac:dyDescent="0.35">
      <c r="A549" s="126" t="s">
        <v>26905</v>
      </c>
      <c r="B549" s="126" t="s">
        <v>26905</v>
      </c>
      <c r="C549" s="126">
        <v>2018</v>
      </c>
    </row>
    <row r="550" spans="1:3" x14ac:dyDescent="0.35">
      <c r="A550" s="126" t="s">
        <v>26906</v>
      </c>
      <c r="B550" s="126" t="s">
        <v>26906</v>
      </c>
      <c r="C550" s="126">
        <v>2018</v>
      </c>
    </row>
    <row r="551" spans="1:3" x14ac:dyDescent="0.35">
      <c r="A551" s="126" t="s">
        <v>26907</v>
      </c>
      <c r="B551" s="126" t="s">
        <v>26907</v>
      </c>
      <c r="C551" s="126">
        <v>2018</v>
      </c>
    </row>
    <row r="552" spans="1:3" x14ac:dyDescent="0.35">
      <c r="A552" s="126" t="s">
        <v>26908</v>
      </c>
      <c r="B552" s="126" t="s">
        <v>26909</v>
      </c>
      <c r="C552" s="126">
        <v>2018</v>
      </c>
    </row>
    <row r="553" spans="1:3" x14ac:dyDescent="0.35">
      <c r="A553" s="126" t="s">
        <v>26910</v>
      </c>
      <c r="B553" s="126" t="s">
        <v>26910</v>
      </c>
      <c r="C553" s="126">
        <v>2018</v>
      </c>
    </row>
    <row r="554" spans="1:3" x14ac:dyDescent="0.35">
      <c r="A554" s="126" t="s">
        <v>26911</v>
      </c>
      <c r="B554" s="126" t="s">
        <v>26911</v>
      </c>
      <c r="C554" s="126">
        <v>2018</v>
      </c>
    </row>
    <row r="555" spans="1:3" x14ac:dyDescent="0.35">
      <c r="A555" s="126" t="s">
        <v>26912</v>
      </c>
      <c r="B555" s="126" t="s">
        <v>26912</v>
      </c>
      <c r="C555" s="126">
        <v>2018</v>
      </c>
    </row>
    <row r="556" spans="1:3" x14ac:dyDescent="0.35">
      <c r="A556" s="126" t="s">
        <v>26913</v>
      </c>
      <c r="B556" s="126" t="s">
        <v>26913</v>
      </c>
      <c r="C556" s="126">
        <v>2018</v>
      </c>
    </row>
    <row r="557" spans="1:3" x14ac:dyDescent="0.35">
      <c r="A557" s="126" t="s">
        <v>26914</v>
      </c>
      <c r="B557" s="126" t="s">
        <v>26914</v>
      </c>
      <c r="C557" s="126">
        <v>2018</v>
      </c>
    </row>
    <row r="558" spans="1:3" x14ac:dyDescent="0.35">
      <c r="A558" s="126" t="s">
        <v>26915</v>
      </c>
      <c r="B558" s="126" t="s">
        <v>26915</v>
      </c>
      <c r="C558" s="126">
        <v>2018</v>
      </c>
    </row>
    <row r="559" spans="1:3" x14ac:dyDescent="0.35">
      <c r="A559" s="126" t="s">
        <v>26916</v>
      </c>
      <c r="B559" s="126" t="s">
        <v>26916</v>
      </c>
      <c r="C559" s="126">
        <v>2018</v>
      </c>
    </row>
    <row r="560" spans="1:3" x14ac:dyDescent="0.35">
      <c r="A560" s="126" t="s">
        <v>26917</v>
      </c>
      <c r="B560" s="126" t="s">
        <v>26917</v>
      </c>
      <c r="C560" s="126">
        <v>2018</v>
      </c>
    </row>
    <row r="561" spans="1:3" x14ac:dyDescent="0.35">
      <c r="A561" s="126" t="s">
        <v>26918</v>
      </c>
      <c r="B561" s="126" t="s">
        <v>26918</v>
      </c>
      <c r="C561" s="126">
        <v>2020</v>
      </c>
    </row>
    <row r="562" spans="1:3" x14ac:dyDescent="0.35">
      <c r="A562" s="126" t="s">
        <v>6227</v>
      </c>
      <c r="B562" s="126" t="s">
        <v>6227</v>
      </c>
      <c r="C562" s="126">
        <v>2020</v>
      </c>
    </row>
    <row r="563" spans="1:3" x14ac:dyDescent="0.35">
      <c r="A563" s="126" t="s">
        <v>26919</v>
      </c>
      <c r="B563" s="126" t="s">
        <v>26920</v>
      </c>
      <c r="C563" s="126">
        <v>2020</v>
      </c>
    </row>
    <row r="564" spans="1:3" x14ac:dyDescent="0.35">
      <c r="A564" s="126" t="s">
        <v>26921</v>
      </c>
      <c r="B564" s="126" t="s">
        <v>26921</v>
      </c>
      <c r="C564" s="126">
        <v>2018</v>
      </c>
    </row>
    <row r="565" spans="1:3" x14ac:dyDescent="0.35">
      <c r="A565" s="126" t="s">
        <v>26922</v>
      </c>
      <c r="B565" s="126" t="s">
        <v>26922</v>
      </c>
      <c r="C565" s="126">
        <v>2020</v>
      </c>
    </row>
    <row r="566" spans="1:3" x14ac:dyDescent="0.35">
      <c r="A566" s="126" t="s">
        <v>26923</v>
      </c>
      <c r="B566" s="126" t="s">
        <v>26923</v>
      </c>
      <c r="C566" s="126">
        <v>2018</v>
      </c>
    </row>
    <row r="567" spans="1:3" x14ac:dyDescent="0.35">
      <c r="A567" s="126" t="s">
        <v>26923</v>
      </c>
      <c r="B567" s="126" t="s">
        <v>26923</v>
      </c>
      <c r="C567" s="126">
        <v>2018</v>
      </c>
    </row>
    <row r="568" spans="1:3" x14ac:dyDescent="0.35">
      <c r="A568" s="126" t="s">
        <v>26924</v>
      </c>
      <c r="B568" s="126" t="s">
        <v>26924</v>
      </c>
      <c r="C568" s="126">
        <v>2018</v>
      </c>
    </row>
    <row r="569" spans="1:3" x14ac:dyDescent="0.35">
      <c r="A569" s="126" t="s">
        <v>26925</v>
      </c>
      <c r="B569" s="126" t="s">
        <v>26925</v>
      </c>
      <c r="C569" s="126">
        <v>2018</v>
      </c>
    </row>
    <row r="570" spans="1:3" x14ac:dyDescent="0.35">
      <c r="A570" s="126" t="s">
        <v>26926</v>
      </c>
      <c r="B570" s="126" t="s">
        <v>26926</v>
      </c>
      <c r="C570" s="126">
        <v>2018</v>
      </c>
    </row>
    <row r="571" spans="1:3" x14ac:dyDescent="0.35">
      <c r="A571" s="126" t="s">
        <v>26926</v>
      </c>
      <c r="B571" s="126" t="s">
        <v>26926</v>
      </c>
      <c r="C571" s="126">
        <v>2018</v>
      </c>
    </row>
    <row r="572" spans="1:3" x14ac:dyDescent="0.35">
      <c r="A572" s="126" t="s">
        <v>26927</v>
      </c>
      <c r="B572" s="126" t="s">
        <v>26927</v>
      </c>
      <c r="C572" s="126">
        <v>2018</v>
      </c>
    </row>
    <row r="573" spans="1:3" x14ac:dyDescent="0.35">
      <c r="A573" s="126" t="s">
        <v>26928</v>
      </c>
      <c r="B573" s="126" t="s">
        <v>26928</v>
      </c>
      <c r="C573" s="126">
        <v>2018</v>
      </c>
    </row>
    <row r="574" spans="1:3" x14ac:dyDescent="0.35">
      <c r="A574" s="126" t="s">
        <v>26929</v>
      </c>
      <c r="B574" s="126" t="s">
        <v>26929</v>
      </c>
      <c r="C574" s="126">
        <v>2018</v>
      </c>
    </row>
    <row r="575" spans="1:3" x14ac:dyDescent="0.35">
      <c r="A575" s="126" t="s">
        <v>26929</v>
      </c>
      <c r="B575" s="126" t="s">
        <v>26929</v>
      </c>
      <c r="C575" s="126">
        <v>2018</v>
      </c>
    </row>
    <row r="576" spans="1:3" x14ac:dyDescent="0.35">
      <c r="A576" s="126" t="s">
        <v>26930</v>
      </c>
      <c r="B576" s="126" t="s">
        <v>26930</v>
      </c>
      <c r="C576" s="126">
        <v>2018</v>
      </c>
    </row>
    <row r="577" spans="1:3" x14ac:dyDescent="0.35">
      <c r="A577" s="126" t="s">
        <v>26930</v>
      </c>
      <c r="B577" s="126" t="s">
        <v>26930</v>
      </c>
      <c r="C577" s="126">
        <v>2018</v>
      </c>
    </row>
    <row r="578" spans="1:3" x14ac:dyDescent="0.35">
      <c r="A578" s="126" t="s">
        <v>26931</v>
      </c>
      <c r="B578" s="126" t="s">
        <v>26931</v>
      </c>
      <c r="C578" s="126">
        <v>2018</v>
      </c>
    </row>
    <row r="579" spans="1:3" x14ac:dyDescent="0.35">
      <c r="A579" s="126" t="s">
        <v>26931</v>
      </c>
      <c r="B579" s="126" t="s">
        <v>26931</v>
      </c>
      <c r="C579" s="126">
        <v>2018</v>
      </c>
    </row>
    <row r="580" spans="1:3" x14ac:dyDescent="0.35">
      <c r="A580" s="126" t="s">
        <v>26932</v>
      </c>
      <c r="B580" s="126" t="s">
        <v>26932</v>
      </c>
      <c r="C580" s="126">
        <v>2018</v>
      </c>
    </row>
    <row r="581" spans="1:3" x14ac:dyDescent="0.35">
      <c r="A581" s="126" t="s">
        <v>26932</v>
      </c>
      <c r="B581" s="126" t="s">
        <v>26932</v>
      </c>
      <c r="C581" s="126">
        <v>2018</v>
      </c>
    </row>
    <row r="582" spans="1:3" x14ac:dyDescent="0.35">
      <c r="A582" s="126" t="s">
        <v>26933</v>
      </c>
      <c r="B582" s="126" t="s">
        <v>26922</v>
      </c>
      <c r="C582" s="126">
        <v>2020</v>
      </c>
    </row>
    <row r="583" spans="1:3" x14ac:dyDescent="0.35">
      <c r="A583" s="126" t="s">
        <v>26934</v>
      </c>
      <c r="B583" s="126" t="s">
        <v>26922</v>
      </c>
      <c r="C583" s="126">
        <v>2020</v>
      </c>
    </row>
    <row r="584" spans="1:3" x14ac:dyDescent="0.35">
      <c r="A584" s="126" t="s">
        <v>26935</v>
      </c>
      <c r="B584" s="126" t="s">
        <v>26922</v>
      </c>
      <c r="C584" s="126">
        <v>2020</v>
      </c>
    </row>
    <row r="585" spans="1:3" x14ac:dyDescent="0.35">
      <c r="A585" s="126" t="s">
        <v>26936</v>
      </c>
      <c r="B585" s="126" t="s">
        <v>26922</v>
      </c>
      <c r="C585" s="126">
        <v>2020</v>
      </c>
    </row>
    <row r="586" spans="1:3" x14ac:dyDescent="0.35">
      <c r="A586" s="126" t="s">
        <v>26937</v>
      </c>
      <c r="B586" s="126" t="s">
        <v>26922</v>
      </c>
      <c r="C586" s="126">
        <v>2020</v>
      </c>
    </row>
    <row r="587" spans="1:3" x14ac:dyDescent="0.35">
      <c r="A587" s="126" t="s">
        <v>26938</v>
      </c>
      <c r="B587" s="126" t="s">
        <v>26922</v>
      </c>
      <c r="C587" s="126">
        <v>2020</v>
      </c>
    </row>
    <row r="588" spans="1:3" x14ac:dyDescent="0.35">
      <c r="A588" s="126" t="s">
        <v>26939</v>
      </c>
      <c r="B588" s="126"/>
      <c r="C588" s="126">
        <v>2023</v>
      </c>
    </row>
    <row r="589" spans="1:3" x14ac:dyDescent="0.35">
      <c r="A589" s="126" t="s">
        <v>26940</v>
      </c>
      <c r="B589" s="126" t="s">
        <v>26940</v>
      </c>
      <c r="C589" s="126">
        <v>2020</v>
      </c>
    </row>
    <row r="590" spans="1:3" x14ac:dyDescent="0.35">
      <c r="A590" s="126" t="s">
        <v>26941</v>
      </c>
      <c r="B590" s="126" t="s">
        <v>26942</v>
      </c>
      <c r="C590" s="126">
        <v>2020</v>
      </c>
    </row>
    <row r="591" spans="1:3" x14ac:dyDescent="0.35">
      <c r="A591" s="126" t="s">
        <v>26943</v>
      </c>
      <c r="B591" s="126" t="s">
        <v>26944</v>
      </c>
      <c r="C591" s="126">
        <v>2023</v>
      </c>
    </row>
    <row r="592" spans="1:3" x14ac:dyDescent="0.35">
      <c r="A592" s="126" t="s">
        <v>26945</v>
      </c>
      <c r="B592" s="126" t="s">
        <v>26944</v>
      </c>
      <c r="C592" s="126">
        <v>2020</v>
      </c>
    </row>
    <row r="593" spans="1:3" x14ac:dyDescent="0.35">
      <c r="A593" s="126" t="s">
        <v>26946</v>
      </c>
      <c r="B593" s="126" t="s">
        <v>26947</v>
      </c>
      <c r="C593" s="126">
        <v>2023</v>
      </c>
    </row>
    <row r="594" spans="1:3" x14ac:dyDescent="0.35">
      <c r="A594" s="126" t="s">
        <v>26948</v>
      </c>
      <c r="B594" s="126" t="s">
        <v>26949</v>
      </c>
      <c r="C594" s="126">
        <v>2020</v>
      </c>
    </row>
    <row r="595" spans="1:3" x14ac:dyDescent="0.35">
      <c r="A595" s="126" t="s">
        <v>26950</v>
      </c>
      <c r="B595" s="126" t="s">
        <v>26397</v>
      </c>
      <c r="C595" s="126">
        <v>2020</v>
      </c>
    </row>
    <row r="596" spans="1:3" x14ac:dyDescent="0.35">
      <c r="A596" s="126" t="s">
        <v>26951</v>
      </c>
      <c r="B596" s="126" t="s">
        <v>26483</v>
      </c>
      <c r="C596" s="126">
        <v>2020</v>
      </c>
    </row>
    <row r="597" spans="1:3" x14ac:dyDescent="0.35">
      <c r="A597" s="126" t="s">
        <v>26952</v>
      </c>
      <c r="B597" s="126" t="s">
        <v>26953</v>
      </c>
      <c r="C597" s="126">
        <v>2018</v>
      </c>
    </row>
    <row r="598" spans="1:3" x14ac:dyDescent="0.35">
      <c r="A598" s="126" t="s">
        <v>26954</v>
      </c>
      <c r="B598" s="126" t="s">
        <v>26955</v>
      </c>
      <c r="C598" s="126">
        <v>2023</v>
      </c>
    </row>
    <row r="599" spans="1:3" x14ac:dyDescent="0.35">
      <c r="A599" s="126" t="s">
        <v>26956</v>
      </c>
      <c r="B599" s="126" t="s">
        <v>26955</v>
      </c>
      <c r="C599" s="126">
        <v>2023</v>
      </c>
    </row>
    <row r="600" spans="1:3" x14ac:dyDescent="0.35">
      <c r="A600" s="126" t="s">
        <v>26957</v>
      </c>
      <c r="B600" s="126" t="s">
        <v>26955</v>
      </c>
      <c r="C600" s="126">
        <v>2023</v>
      </c>
    </row>
    <row r="601" spans="1:3" x14ac:dyDescent="0.35">
      <c r="A601" s="126" t="s">
        <v>6590</v>
      </c>
      <c r="B601" s="126" t="s">
        <v>26955</v>
      </c>
      <c r="C601" s="126">
        <v>2020</v>
      </c>
    </row>
    <row r="602" spans="1:3" x14ac:dyDescent="0.35">
      <c r="A602" s="126" t="s">
        <v>26958</v>
      </c>
      <c r="B602" s="126" t="s">
        <v>26959</v>
      </c>
      <c r="C602" s="126">
        <v>2020</v>
      </c>
    </row>
    <row r="603" spans="1:3" x14ac:dyDescent="0.35">
      <c r="A603" s="126" t="s">
        <v>26960</v>
      </c>
      <c r="B603" s="126"/>
      <c r="C603" s="126">
        <v>2023</v>
      </c>
    </row>
    <row r="604" spans="1:3" x14ac:dyDescent="0.35">
      <c r="A604" s="128" t="s">
        <v>26961</v>
      </c>
      <c r="B604" s="126"/>
      <c r="C604" s="126">
        <v>2023</v>
      </c>
    </row>
    <row r="605" spans="1:3" x14ac:dyDescent="0.35">
      <c r="A605" s="126" t="s">
        <v>26962</v>
      </c>
      <c r="B605" s="126" t="s">
        <v>26963</v>
      </c>
      <c r="C605" s="126">
        <v>2023</v>
      </c>
    </row>
    <row r="606" spans="1:3" x14ac:dyDescent="0.35">
      <c r="A606" s="126" t="s">
        <v>26964</v>
      </c>
      <c r="B606" s="126" t="s">
        <v>26965</v>
      </c>
      <c r="C606" s="126">
        <v>2023</v>
      </c>
    </row>
    <row r="607" spans="1:3" x14ac:dyDescent="0.35">
      <c r="A607" s="126" t="s">
        <v>26966</v>
      </c>
      <c r="B607" s="126" t="s">
        <v>26963</v>
      </c>
      <c r="C607" s="126">
        <v>2023</v>
      </c>
    </row>
    <row r="608" spans="1:3" x14ac:dyDescent="0.35">
      <c r="A608" s="126" t="s">
        <v>26967</v>
      </c>
      <c r="B608" s="126" t="s">
        <v>26963</v>
      </c>
      <c r="C608" s="126">
        <v>2023</v>
      </c>
    </row>
    <row r="609" spans="1:3" x14ac:dyDescent="0.35">
      <c r="A609" s="126" t="s">
        <v>26963</v>
      </c>
      <c r="B609" s="126" t="s">
        <v>26963</v>
      </c>
      <c r="C609" s="126">
        <v>2023</v>
      </c>
    </row>
    <row r="610" spans="1:3" x14ac:dyDescent="0.35">
      <c r="A610" s="126" t="s">
        <v>26968</v>
      </c>
      <c r="B610" s="126" t="s">
        <v>26963</v>
      </c>
      <c r="C610" s="126">
        <v>2023</v>
      </c>
    </row>
    <row r="611" spans="1:3" x14ac:dyDescent="0.35">
      <c r="A611" s="126" t="s">
        <v>26965</v>
      </c>
      <c r="B611" s="126" t="s">
        <v>26965</v>
      </c>
      <c r="C611" s="126">
        <v>2020</v>
      </c>
    </row>
    <row r="612" spans="1:3" x14ac:dyDescent="0.35">
      <c r="A612" s="126" t="s">
        <v>26969</v>
      </c>
      <c r="B612" s="126" t="s">
        <v>26969</v>
      </c>
      <c r="C612" s="126">
        <v>2018</v>
      </c>
    </row>
    <row r="613" spans="1:3" x14ac:dyDescent="0.35">
      <c r="A613" s="126" t="s">
        <v>26970</v>
      </c>
      <c r="B613" s="126" t="s">
        <v>26970</v>
      </c>
      <c r="C613" s="126">
        <v>2018</v>
      </c>
    </row>
    <row r="614" spans="1:3" x14ac:dyDescent="0.35">
      <c r="A614" s="126" t="s">
        <v>26971</v>
      </c>
      <c r="B614" s="126" t="s">
        <v>26971</v>
      </c>
      <c r="C614" s="126">
        <v>2018</v>
      </c>
    </row>
    <row r="615" spans="1:3" x14ac:dyDescent="0.35">
      <c r="A615" s="126" t="s">
        <v>26972</v>
      </c>
      <c r="B615" s="126" t="s">
        <v>26972</v>
      </c>
      <c r="C615" s="126">
        <v>2020</v>
      </c>
    </row>
    <row r="616" spans="1:3" x14ac:dyDescent="0.35">
      <c r="A616" s="126" t="s">
        <v>26973</v>
      </c>
      <c r="B616" s="126" t="s">
        <v>26973</v>
      </c>
      <c r="C616" s="126">
        <v>2018</v>
      </c>
    </row>
    <row r="617" spans="1:3" x14ac:dyDescent="0.35">
      <c r="A617" s="126" t="s">
        <v>26974</v>
      </c>
      <c r="B617" s="126" t="s">
        <v>26974</v>
      </c>
      <c r="C617" s="126">
        <v>2018</v>
      </c>
    </row>
    <row r="618" spans="1:3" x14ac:dyDescent="0.35">
      <c r="A618" s="126" t="s">
        <v>26975</v>
      </c>
      <c r="B618" s="126" t="s">
        <v>26975</v>
      </c>
      <c r="C618" s="126">
        <v>2018</v>
      </c>
    </row>
    <row r="619" spans="1:3" x14ac:dyDescent="0.35">
      <c r="A619" s="126" t="s">
        <v>26976</v>
      </c>
      <c r="B619" s="126" t="s">
        <v>26977</v>
      </c>
      <c r="C619" s="126">
        <v>2020</v>
      </c>
    </row>
    <row r="620" spans="1:3" x14ac:dyDescent="0.35">
      <c r="A620" s="126" t="s">
        <v>26978</v>
      </c>
      <c r="B620" s="126" t="s">
        <v>26978</v>
      </c>
      <c r="C620" s="126">
        <v>2020</v>
      </c>
    </row>
    <row r="621" spans="1:3" x14ac:dyDescent="0.35">
      <c r="A621" s="126" t="s">
        <v>26979</v>
      </c>
      <c r="B621" s="126" t="s">
        <v>26978</v>
      </c>
      <c r="C621" s="126">
        <v>2023</v>
      </c>
    </row>
    <row r="622" spans="1:3" x14ac:dyDescent="0.35">
      <c r="A622" s="126" t="s">
        <v>26980</v>
      </c>
      <c r="B622" s="126" t="s">
        <v>6086</v>
      </c>
      <c r="C622" s="126">
        <v>2023</v>
      </c>
    </row>
    <row r="623" spans="1:3" x14ac:dyDescent="0.35">
      <c r="A623" s="126" t="s">
        <v>26981</v>
      </c>
      <c r="B623" s="126" t="s">
        <v>6229</v>
      </c>
      <c r="C623" s="126">
        <v>2023</v>
      </c>
    </row>
    <row r="624" spans="1:3" x14ac:dyDescent="0.35">
      <c r="A624" s="126" t="s">
        <v>26982</v>
      </c>
      <c r="B624" s="126"/>
      <c r="C624" s="126">
        <v>2023</v>
      </c>
    </row>
    <row r="625" spans="1:3" x14ac:dyDescent="0.35">
      <c r="A625" s="126" t="s">
        <v>26983</v>
      </c>
      <c r="B625" s="126" t="s">
        <v>26983</v>
      </c>
      <c r="C625" s="126">
        <v>2023</v>
      </c>
    </row>
    <row r="626" spans="1:3" x14ac:dyDescent="0.35">
      <c r="A626" s="126" t="s">
        <v>26984</v>
      </c>
      <c r="B626" s="126" t="s">
        <v>26983</v>
      </c>
      <c r="C626" s="126">
        <v>2023</v>
      </c>
    </row>
    <row r="627" spans="1:3" x14ac:dyDescent="0.35">
      <c r="A627" s="126" t="s">
        <v>26985</v>
      </c>
      <c r="B627" s="126" t="s">
        <v>26985</v>
      </c>
      <c r="C627" s="126">
        <v>2023</v>
      </c>
    </row>
    <row r="628" spans="1:3" x14ac:dyDescent="0.35">
      <c r="A628" s="126" t="s">
        <v>26986</v>
      </c>
      <c r="B628" s="126" t="s">
        <v>26985</v>
      </c>
      <c r="C628" s="126">
        <v>2023</v>
      </c>
    </row>
    <row r="629" spans="1:3" x14ac:dyDescent="0.35">
      <c r="A629" s="126" t="s">
        <v>26987</v>
      </c>
      <c r="B629" s="126" t="s">
        <v>26987</v>
      </c>
      <c r="C629" s="126">
        <v>2023</v>
      </c>
    </row>
    <row r="630" spans="1:3" x14ac:dyDescent="0.35">
      <c r="A630" s="126" t="s">
        <v>26988</v>
      </c>
      <c r="B630" s="126" t="s">
        <v>26988</v>
      </c>
      <c r="C630" s="126">
        <v>2018</v>
      </c>
    </row>
    <row r="631" spans="1:3" x14ac:dyDescent="0.35">
      <c r="A631" s="126" t="s">
        <v>26989</v>
      </c>
      <c r="B631" s="126" t="s">
        <v>26990</v>
      </c>
      <c r="C631" s="126">
        <v>2018</v>
      </c>
    </row>
    <row r="632" spans="1:3" x14ac:dyDescent="0.35">
      <c r="A632" s="126" t="s">
        <v>26991</v>
      </c>
      <c r="B632" s="126" t="s">
        <v>26992</v>
      </c>
      <c r="C632" s="126">
        <v>2020</v>
      </c>
    </row>
    <row r="633" spans="1:3" x14ac:dyDescent="0.35">
      <c r="A633" s="126" t="s">
        <v>26993</v>
      </c>
      <c r="B633" s="126" t="s">
        <v>26994</v>
      </c>
      <c r="C633" s="126">
        <v>2018</v>
      </c>
    </row>
    <row r="634" spans="1:3" x14ac:dyDescent="0.35">
      <c r="A634" s="126" t="s">
        <v>26995</v>
      </c>
      <c r="B634" s="126" t="s">
        <v>26995</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26996</v>
      </c>
      <c r="B637" s="126" t="s">
        <v>26996</v>
      </c>
      <c r="C637" s="126">
        <v>2018</v>
      </c>
    </row>
    <row r="638" spans="1:3" x14ac:dyDescent="0.35">
      <c r="A638" s="126" t="s">
        <v>26997</v>
      </c>
      <c r="B638" s="126"/>
      <c r="C638" s="126">
        <v>2023</v>
      </c>
    </row>
    <row r="639" spans="1:3" x14ac:dyDescent="0.35">
      <c r="A639" s="126" t="s">
        <v>26998</v>
      </c>
      <c r="B639" s="126" t="s">
        <v>26999</v>
      </c>
      <c r="C639" s="126">
        <v>2020</v>
      </c>
    </row>
    <row r="640" spans="1:3" x14ac:dyDescent="0.35">
      <c r="A640" s="126" t="s">
        <v>27000</v>
      </c>
      <c r="B640" s="126" t="s">
        <v>27000</v>
      </c>
      <c r="C640" s="126">
        <v>2020</v>
      </c>
    </row>
    <row r="641" spans="1:3" x14ac:dyDescent="0.35">
      <c r="A641" s="126" t="s">
        <v>5998</v>
      </c>
      <c r="B641" s="126" t="s">
        <v>5998</v>
      </c>
      <c r="C641" s="126">
        <v>2020</v>
      </c>
    </row>
    <row r="642" spans="1:3" x14ac:dyDescent="0.35">
      <c r="A642" s="126" t="s">
        <v>27001</v>
      </c>
      <c r="B642" s="126" t="s">
        <v>27001</v>
      </c>
      <c r="C642" s="126">
        <v>2018</v>
      </c>
    </row>
    <row r="643" spans="1:3" x14ac:dyDescent="0.35">
      <c r="A643" s="126" t="s">
        <v>27002</v>
      </c>
      <c r="B643" s="126" t="s">
        <v>27003</v>
      </c>
      <c r="C643" s="126">
        <v>2018</v>
      </c>
    </row>
    <row r="644" spans="1:3" x14ac:dyDescent="0.35">
      <c r="A644" s="126" t="s">
        <v>27004</v>
      </c>
      <c r="B644" s="126" t="s">
        <v>27005</v>
      </c>
      <c r="C644" s="126">
        <v>2018</v>
      </c>
    </row>
    <row r="645" spans="1:3" x14ac:dyDescent="0.35">
      <c r="A645" s="126" t="s">
        <v>27006</v>
      </c>
      <c r="B645" s="126" t="s">
        <v>27006</v>
      </c>
      <c r="C645" s="126">
        <v>2018</v>
      </c>
    </row>
    <row r="646" spans="1:3" x14ac:dyDescent="0.35">
      <c r="A646" s="126" t="s">
        <v>27007</v>
      </c>
      <c r="B646" s="126" t="s">
        <v>27008</v>
      </c>
      <c r="C646" s="126">
        <v>2018</v>
      </c>
    </row>
    <row r="647" spans="1:3" x14ac:dyDescent="0.35">
      <c r="A647" s="126" t="s">
        <v>27009</v>
      </c>
      <c r="B647" s="126" t="s">
        <v>27008</v>
      </c>
      <c r="C647" s="126">
        <v>2018</v>
      </c>
    </row>
    <row r="648" spans="1:3" x14ac:dyDescent="0.35">
      <c r="A648" s="126" t="s">
        <v>27010</v>
      </c>
      <c r="B648" s="126" t="s">
        <v>27010</v>
      </c>
      <c r="C648" s="126">
        <v>2020</v>
      </c>
    </row>
    <row r="649" spans="1:3" x14ac:dyDescent="0.35">
      <c r="A649" s="126" t="s">
        <v>27011</v>
      </c>
      <c r="B649" s="126" t="s">
        <v>27011</v>
      </c>
      <c r="C649" s="126">
        <v>2020</v>
      </c>
    </row>
    <row r="650" spans="1:3" x14ac:dyDescent="0.35">
      <c r="A650" s="128" t="s">
        <v>27012</v>
      </c>
      <c r="B650" s="128" t="s">
        <v>27012</v>
      </c>
      <c r="C650" s="126">
        <v>2018</v>
      </c>
    </row>
    <row r="651" spans="1:3" x14ac:dyDescent="0.35">
      <c r="A651" s="126" t="s">
        <v>27013</v>
      </c>
      <c r="B651" s="126" t="s">
        <v>27013</v>
      </c>
      <c r="C651" s="126">
        <v>2020</v>
      </c>
    </row>
    <row r="652" spans="1:3" x14ac:dyDescent="0.35">
      <c r="A652" s="126" t="s">
        <v>27014</v>
      </c>
      <c r="B652" s="126"/>
      <c r="C652" s="126">
        <v>2023</v>
      </c>
    </row>
    <row r="653" spans="1:3" x14ac:dyDescent="0.35">
      <c r="A653" s="126" t="s">
        <v>27015</v>
      </c>
      <c r="B653" s="126" t="s">
        <v>27015</v>
      </c>
      <c r="C653" s="126">
        <v>2018</v>
      </c>
    </row>
    <row r="654" spans="1:3" x14ac:dyDescent="0.35">
      <c r="A654" s="126" t="s">
        <v>27016</v>
      </c>
      <c r="B654" s="126"/>
      <c r="C654" s="126">
        <v>2023</v>
      </c>
    </row>
    <row r="655" spans="1:3" x14ac:dyDescent="0.35">
      <c r="A655" s="126" t="s">
        <v>27017</v>
      </c>
      <c r="B655" s="126" t="s">
        <v>27018</v>
      </c>
      <c r="C655" s="126">
        <v>2020</v>
      </c>
    </row>
    <row r="656" spans="1:3" x14ac:dyDescent="0.35">
      <c r="A656" s="126" t="s">
        <v>27019</v>
      </c>
      <c r="B656" s="126" t="s">
        <v>26983</v>
      </c>
      <c r="C656" s="126">
        <v>2023</v>
      </c>
    </row>
    <row r="657" spans="1:3" x14ac:dyDescent="0.35">
      <c r="A657" s="126" t="s">
        <v>27020</v>
      </c>
      <c r="B657" s="126" t="s">
        <v>27021</v>
      </c>
      <c r="C657" s="126">
        <v>2023</v>
      </c>
    </row>
    <row r="658" spans="1:3" x14ac:dyDescent="0.35">
      <c r="A658" s="126" t="s">
        <v>27022</v>
      </c>
      <c r="B658" s="126" t="s">
        <v>27023</v>
      </c>
      <c r="C658" s="126">
        <v>2023</v>
      </c>
    </row>
    <row r="659" spans="1:3" x14ac:dyDescent="0.35">
      <c r="A659" s="126" t="s">
        <v>27024</v>
      </c>
      <c r="B659" s="126" t="s">
        <v>27025</v>
      </c>
      <c r="C659" s="126">
        <v>2023</v>
      </c>
    </row>
    <row r="660" spans="1:3" x14ac:dyDescent="0.35">
      <c r="A660" s="126" t="s">
        <v>27026</v>
      </c>
      <c r="B660" s="126"/>
      <c r="C660" s="126">
        <v>2023</v>
      </c>
    </row>
    <row r="661" spans="1:3" x14ac:dyDescent="0.35">
      <c r="A661" s="126" t="s">
        <v>27027</v>
      </c>
      <c r="B661" s="126"/>
      <c r="C661" s="126">
        <v>2023</v>
      </c>
    </row>
    <row r="662" spans="1:3" x14ac:dyDescent="0.35">
      <c r="A662" s="126" t="s">
        <v>27028</v>
      </c>
      <c r="B662" s="126" t="s">
        <v>27029</v>
      </c>
      <c r="C662" s="126">
        <v>2018</v>
      </c>
    </row>
    <row r="663" spans="1:3" x14ac:dyDescent="0.35">
      <c r="A663" s="126" t="s">
        <v>27030</v>
      </c>
      <c r="B663" s="126" t="s">
        <v>27031</v>
      </c>
      <c r="C663" s="126">
        <v>2018</v>
      </c>
    </row>
    <row r="664" spans="1:3" x14ac:dyDescent="0.35">
      <c r="A664" s="126" t="s">
        <v>27032</v>
      </c>
      <c r="B664" s="126" t="s">
        <v>27033</v>
      </c>
      <c r="C664" s="126">
        <v>2018</v>
      </c>
    </row>
    <row r="665" spans="1:3" x14ac:dyDescent="0.35">
      <c r="A665" s="126" t="s">
        <v>27034</v>
      </c>
      <c r="B665" s="126" t="s">
        <v>27035</v>
      </c>
      <c r="C665" s="126">
        <v>2018</v>
      </c>
    </row>
    <row r="666" spans="1:3" x14ac:dyDescent="0.35">
      <c r="A666" s="126" t="s">
        <v>27036</v>
      </c>
      <c r="B666" s="126" t="s">
        <v>27037</v>
      </c>
      <c r="C666" s="126">
        <v>2018</v>
      </c>
    </row>
    <row r="667" spans="1:3" x14ac:dyDescent="0.35">
      <c r="A667" s="126" t="s">
        <v>27038</v>
      </c>
      <c r="B667" s="126" t="s">
        <v>27038</v>
      </c>
      <c r="C667" s="126">
        <v>2018</v>
      </c>
    </row>
    <row r="668" spans="1:3" x14ac:dyDescent="0.35">
      <c r="A668" s="126" t="s">
        <v>27039</v>
      </c>
      <c r="B668" s="126" t="s">
        <v>27040</v>
      </c>
      <c r="C668" s="126">
        <v>2020</v>
      </c>
    </row>
    <row r="669" spans="1:3" x14ac:dyDescent="0.35">
      <c r="A669" s="126" t="s">
        <v>27041</v>
      </c>
      <c r="B669" s="126" t="s">
        <v>27040</v>
      </c>
      <c r="C669" s="126">
        <v>2020</v>
      </c>
    </row>
    <row r="670" spans="1:3" x14ac:dyDescent="0.35">
      <c r="A670" s="126" t="s">
        <v>27042</v>
      </c>
      <c r="B670" s="126" t="s">
        <v>27042</v>
      </c>
      <c r="C670" s="126">
        <v>2018</v>
      </c>
    </row>
    <row r="671" spans="1:3" x14ac:dyDescent="0.35">
      <c r="A671" s="126" t="s">
        <v>27043</v>
      </c>
      <c r="B671" s="126" t="s">
        <v>27044</v>
      </c>
      <c r="C671" s="126">
        <v>2018</v>
      </c>
    </row>
    <row r="672" spans="1:3" x14ac:dyDescent="0.35">
      <c r="A672" s="126" t="s">
        <v>27045</v>
      </c>
      <c r="B672" s="126" t="s">
        <v>27045</v>
      </c>
      <c r="C672" s="126">
        <v>2018</v>
      </c>
    </row>
    <row r="673" spans="1:3" x14ac:dyDescent="0.35">
      <c r="A673" s="126" t="s">
        <v>27046</v>
      </c>
      <c r="B673" s="126" t="s">
        <v>27046</v>
      </c>
      <c r="C673" s="126">
        <v>2018</v>
      </c>
    </row>
    <row r="674" spans="1:3" x14ac:dyDescent="0.35">
      <c r="A674" s="126" t="s">
        <v>27047</v>
      </c>
      <c r="B674" s="126" t="s">
        <v>27048</v>
      </c>
      <c r="C674" s="126">
        <v>2018</v>
      </c>
    </row>
    <row r="675" spans="1:3" x14ac:dyDescent="0.35">
      <c r="A675" s="126" t="s">
        <v>27049</v>
      </c>
      <c r="B675" s="126" t="s">
        <v>27049</v>
      </c>
      <c r="C675" s="126">
        <v>2018</v>
      </c>
    </row>
    <row r="676" spans="1:3" x14ac:dyDescent="0.35">
      <c r="A676" s="126" t="s">
        <v>27050</v>
      </c>
      <c r="B676" s="126" t="s">
        <v>27050</v>
      </c>
      <c r="C676" s="126">
        <v>2020</v>
      </c>
    </row>
    <row r="677" spans="1:3" x14ac:dyDescent="0.35">
      <c r="A677" s="126" t="s">
        <v>6270</v>
      </c>
      <c r="B677" s="126" t="s">
        <v>6270</v>
      </c>
      <c r="C677" s="126">
        <v>2020</v>
      </c>
    </row>
    <row r="678" spans="1:3" x14ac:dyDescent="0.35">
      <c r="A678" s="126" t="s">
        <v>27051</v>
      </c>
      <c r="B678" s="126" t="s">
        <v>27051</v>
      </c>
      <c r="C678" s="126">
        <v>2018</v>
      </c>
    </row>
    <row r="679" spans="1:3" x14ac:dyDescent="0.35">
      <c r="A679" s="126" t="s">
        <v>27052</v>
      </c>
      <c r="B679" s="126" t="s">
        <v>6270</v>
      </c>
      <c r="C679" s="126">
        <v>2023</v>
      </c>
    </row>
    <row r="680" spans="1:3" x14ac:dyDescent="0.35">
      <c r="A680" s="126" t="s">
        <v>27053</v>
      </c>
      <c r="B680" s="126" t="s">
        <v>27054</v>
      </c>
      <c r="C680" s="126">
        <v>2023</v>
      </c>
    </row>
    <row r="681" spans="1:3" x14ac:dyDescent="0.35">
      <c r="A681" s="126" t="s">
        <v>27055</v>
      </c>
      <c r="B681" s="126" t="s">
        <v>27055</v>
      </c>
      <c r="C681" s="126">
        <v>2018</v>
      </c>
    </row>
    <row r="682" spans="1:3" x14ac:dyDescent="0.35">
      <c r="A682" s="126" t="s">
        <v>27056</v>
      </c>
      <c r="B682" s="126" t="s">
        <v>27056</v>
      </c>
      <c r="C682" s="126">
        <v>2018</v>
      </c>
    </row>
    <row r="683" spans="1:3" x14ac:dyDescent="0.35">
      <c r="A683" s="126" t="s">
        <v>27057</v>
      </c>
      <c r="B683" s="126" t="s">
        <v>27057</v>
      </c>
      <c r="C683" s="126">
        <v>2018</v>
      </c>
    </row>
    <row r="684" spans="1:3" x14ac:dyDescent="0.35">
      <c r="A684" s="126" t="s">
        <v>6276</v>
      </c>
      <c r="B684" s="126" t="s">
        <v>27058</v>
      </c>
      <c r="C684" s="126">
        <v>2020</v>
      </c>
    </row>
    <row r="685" spans="1:3" x14ac:dyDescent="0.35">
      <c r="A685" s="126" t="s">
        <v>27059</v>
      </c>
      <c r="B685" s="126" t="s">
        <v>27059</v>
      </c>
      <c r="C685" s="126">
        <v>2018</v>
      </c>
    </row>
    <row r="686" spans="1:3" x14ac:dyDescent="0.35">
      <c r="A686" s="126" t="s">
        <v>6283</v>
      </c>
      <c r="B686" s="126" t="s">
        <v>6283</v>
      </c>
      <c r="C686" s="126">
        <v>2020</v>
      </c>
    </row>
    <row r="687" spans="1:3" x14ac:dyDescent="0.35">
      <c r="A687" s="126" t="s">
        <v>27060</v>
      </c>
      <c r="B687" s="126" t="s">
        <v>27060</v>
      </c>
      <c r="C687" s="126">
        <v>2018</v>
      </c>
    </row>
    <row r="688" spans="1:3" x14ac:dyDescent="0.35">
      <c r="A688" s="126" t="s">
        <v>27061</v>
      </c>
      <c r="B688" s="126" t="s">
        <v>27062</v>
      </c>
      <c r="C688" s="126">
        <v>2018</v>
      </c>
    </row>
    <row r="689" spans="1:3" x14ac:dyDescent="0.35">
      <c r="A689" s="126" t="s">
        <v>27062</v>
      </c>
      <c r="B689" s="126" t="s">
        <v>27062</v>
      </c>
      <c r="C689" s="126">
        <v>2020</v>
      </c>
    </row>
    <row r="690" spans="1:3" x14ac:dyDescent="0.35">
      <c r="A690" s="126" t="s">
        <v>27063</v>
      </c>
      <c r="B690" s="126" t="s">
        <v>6283</v>
      </c>
      <c r="C690" s="126">
        <v>2020</v>
      </c>
    </row>
    <row r="691" spans="1:3" x14ac:dyDescent="0.35">
      <c r="A691" s="126" t="s">
        <v>27064</v>
      </c>
      <c r="B691" s="126"/>
      <c r="C691" s="126">
        <v>2023</v>
      </c>
    </row>
    <row r="692" spans="1:3" x14ac:dyDescent="0.35">
      <c r="A692" s="126" t="s">
        <v>27065</v>
      </c>
      <c r="B692" s="126" t="s">
        <v>27065</v>
      </c>
      <c r="C692" s="126">
        <v>2020</v>
      </c>
    </row>
    <row r="693" spans="1:3" x14ac:dyDescent="0.35">
      <c r="A693" s="126" t="s">
        <v>27066</v>
      </c>
      <c r="B693" s="126" t="s">
        <v>27066</v>
      </c>
      <c r="C693" s="126">
        <v>2020</v>
      </c>
    </row>
    <row r="694" spans="1:3" x14ac:dyDescent="0.35">
      <c r="A694" s="126" t="s">
        <v>27067</v>
      </c>
      <c r="B694" s="126" t="s">
        <v>27067</v>
      </c>
      <c r="C694" s="126">
        <v>2020</v>
      </c>
    </row>
    <row r="695" spans="1:3" x14ac:dyDescent="0.35">
      <c r="A695" s="126" t="s">
        <v>27068</v>
      </c>
      <c r="B695" s="126" t="s">
        <v>27068</v>
      </c>
      <c r="C695" s="126">
        <v>2018</v>
      </c>
    </row>
    <row r="696" spans="1:3" x14ac:dyDescent="0.35">
      <c r="A696" s="126" t="s">
        <v>27069</v>
      </c>
      <c r="B696" s="126" t="s">
        <v>27070</v>
      </c>
      <c r="C696" s="126">
        <v>2018</v>
      </c>
    </row>
    <row r="697" spans="1:3" x14ac:dyDescent="0.35">
      <c r="A697" s="126" t="s">
        <v>27070</v>
      </c>
      <c r="B697" s="126" t="s">
        <v>27070</v>
      </c>
      <c r="C697" s="126">
        <v>2020</v>
      </c>
    </row>
    <row r="698" spans="1:3" x14ac:dyDescent="0.35">
      <c r="A698" s="126" t="s">
        <v>27071</v>
      </c>
      <c r="B698" s="126" t="s">
        <v>27071</v>
      </c>
      <c r="C698" s="126">
        <v>2018</v>
      </c>
    </row>
    <row r="699" spans="1:3" x14ac:dyDescent="0.35">
      <c r="A699" s="126" t="s">
        <v>27072</v>
      </c>
      <c r="B699" s="126" t="s">
        <v>27072</v>
      </c>
      <c r="C699" s="126">
        <v>2018</v>
      </c>
    </row>
    <row r="700" spans="1:3" x14ac:dyDescent="0.35">
      <c r="A700" s="126" t="s">
        <v>27073</v>
      </c>
      <c r="B700" s="126" t="s">
        <v>27073</v>
      </c>
      <c r="C700" s="126">
        <v>2018</v>
      </c>
    </row>
    <row r="701" spans="1:3" x14ac:dyDescent="0.35">
      <c r="A701" s="126" t="s">
        <v>27074</v>
      </c>
      <c r="B701" s="126" t="s">
        <v>27074</v>
      </c>
      <c r="C701" s="126">
        <v>2018</v>
      </c>
    </row>
    <row r="702" spans="1:3" x14ac:dyDescent="0.35">
      <c r="A702" s="126" t="s">
        <v>6592</v>
      </c>
      <c r="B702" s="126" t="s">
        <v>6592</v>
      </c>
      <c r="C702" s="126">
        <v>2020</v>
      </c>
    </row>
    <row r="703" spans="1:3" x14ac:dyDescent="0.35">
      <c r="A703" s="126" t="s">
        <v>27075</v>
      </c>
      <c r="B703" s="126" t="s">
        <v>27075</v>
      </c>
      <c r="C703" s="126">
        <v>2018</v>
      </c>
    </row>
    <row r="704" spans="1:3" x14ac:dyDescent="0.35">
      <c r="A704" s="126" t="s">
        <v>27076</v>
      </c>
      <c r="B704" s="126" t="s">
        <v>27077</v>
      </c>
      <c r="C704" s="126">
        <v>2023</v>
      </c>
    </row>
    <row r="705" spans="1:3" x14ac:dyDescent="0.35">
      <c r="A705" s="126" t="s">
        <v>27077</v>
      </c>
      <c r="B705" s="126" t="s">
        <v>27077</v>
      </c>
      <c r="C705" s="126">
        <v>2023</v>
      </c>
    </row>
    <row r="706" spans="1:3" x14ac:dyDescent="0.35">
      <c r="A706" s="126" t="s">
        <v>27078</v>
      </c>
      <c r="B706" s="126" t="s">
        <v>27078</v>
      </c>
      <c r="C706" s="126">
        <v>2023</v>
      </c>
    </row>
    <row r="707" spans="1:3" x14ac:dyDescent="0.35">
      <c r="A707" s="126" t="s">
        <v>27079</v>
      </c>
      <c r="B707" s="126" t="s">
        <v>27080</v>
      </c>
      <c r="C707" s="126">
        <v>2023</v>
      </c>
    </row>
    <row r="708" spans="1:3" x14ac:dyDescent="0.35">
      <c r="A708" s="126" t="s">
        <v>27081</v>
      </c>
      <c r="B708" s="126" t="s">
        <v>27082</v>
      </c>
      <c r="C708" s="126">
        <v>2023</v>
      </c>
    </row>
    <row r="709" spans="1:3" x14ac:dyDescent="0.35">
      <c r="A709" s="126" t="s">
        <v>7260</v>
      </c>
      <c r="B709" s="126" t="s">
        <v>7260</v>
      </c>
      <c r="C709" s="126">
        <v>2020</v>
      </c>
    </row>
    <row r="710" spans="1:3" x14ac:dyDescent="0.35">
      <c r="A710" s="126" t="s">
        <v>27083</v>
      </c>
      <c r="B710" s="126"/>
      <c r="C710" s="126">
        <v>2023</v>
      </c>
    </row>
    <row r="711" spans="1:3" x14ac:dyDescent="0.35">
      <c r="A711" s="126" t="s">
        <v>6596</v>
      </c>
      <c r="B711" s="126" t="s">
        <v>6596</v>
      </c>
      <c r="C711" s="126">
        <v>2020</v>
      </c>
    </row>
    <row r="712" spans="1:3" x14ac:dyDescent="0.35">
      <c r="A712" s="126" t="s">
        <v>27084</v>
      </c>
      <c r="B712" s="126" t="s">
        <v>27084</v>
      </c>
      <c r="C712" s="126">
        <v>2020</v>
      </c>
    </row>
    <row r="713" spans="1:3" x14ac:dyDescent="0.35">
      <c r="A713" s="126" t="s">
        <v>27085</v>
      </c>
      <c r="B713" s="126" t="s">
        <v>27084</v>
      </c>
      <c r="C713" s="126">
        <v>2020</v>
      </c>
    </row>
    <row r="714" spans="1:3" x14ac:dyDescent="0.35">
      <c r="A714" s="126" t="s">
        <v>27086</v>
      </c>
      <c r="B714" s="126" t="s">
        <v>27086</v>
      </c>
      <c r="C714" s="126">
        <v>2020</v>
      </c>
    </row>
    <row r="715" spans="1:3" x14ac:dyDescent="0.35">
      <c r="A715" s="126" t="s">
        <v>27087</v>
      </c>
      <c r="B715" s="126" t="s">
        <v>27087</v>
      </c>
      <c r="C715" s="126">
        <v>2018</v>
      </c>
    </row>
    <row r="716" spans="1:3" x14ac:dyDescent="0.35">
      <c r="A716" s="126" t="s">
        <v>27088</v>
      </c>
      <c r="B716" s="126" t="s">
        <v>27089</v>
      </c>
      <c r="C716" s="126">
        <v>2018</v>
      </c>
    </row>
    <row r="717" spans="1:3" x14ac:dyDescent="0.35">
      <c r="A717" s="126" t="s">
        <v>27090</v>
      </c>
      <c r="B717" s="126"/>
      <c r="C717" s="126">
        <v>2023</v>
      </c>
    </row>
    <row r="718" spans="1:3" x14ac:dyDescent="0.35">
      <c r="A718" s="126" t="s">
        <v>27091</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27092</v>
      </c>
      <c r="B721" s="126" t="s">
        <v>27093</v>
      </c>
      <c r="C721" s="126">
        <v>2018</v>
      </c>
    </row>
    <row r="722" spans="1:3" x14ac:dyDescent="0.35">
      <c r="A722" s="126" t="s">
        <v>27094</v>
      </c>
      <c r="B722" s="126" t="s">
        <v>27095</v>
      </c>
      <c r="C722" s="126">
        <v>2018</v>
      </c>
    </row>
    <row r="723" spans="1:3" x14ac:dyDescent="0.35">
      <c r="A723" s="126" t="s">
        <v>27096</v>
      </c>
      <c r="B723" s="126" t="s">
        <v>27097</v>
      </c>
      <c r="C723" s="126">
        <v>2018</v>
      </c>
    </row>
    <row r="724" spans="1:3" x14ac:dyDescent="0.35">
      <c r="A724" s="126" t="s">
        <v>27098</v>
      </c>
      <c r="B724" s="126" t="s">
        <v>27099</v>
      </c>
      <c r="C724" s="126">
        <v>2018</v>
      </c>
    </row>
    <row r="725" spans="1:3" x14ac:dyDescent="0.35">
      <c r="A725" s="126" t="s">
        <v>27100</v>
      </c>
      <c r="B725" s="126" t="s">
        <v>27101</v>
      </c>
      <c r="C725" s="126">
        <v>2018</v>
      </c>
    </row>
    <row r="726" spans="1:3" x14ac:dyDescent="0.35">
      <c r="A726" s="126" t="s">
        <v>27102</v>
      </c>
      <c r="B726" s="126" t="s">
        <v>27103</v>
      </c>
      <c r="C726" s="126">
        <v>2018</v>
      </c>
    </row>
    <row r="727" spans="1:3" x14ac:dyDescent="0.35">
      <c r="A727" s="126" t="s">
        <v>27104</v>
      </c>
      <c r="B727" s="126" t="s">
        <v>27105</v>
      </c>
      <c r="C727" s="126">
        <v>2018</v>
      </c>
    </row>
    <row r="728" spans="1:3" x14ac:dyDescent="0.35">
      <c r="A728" s="126" t="s">
        <v>27106</v>
      </c>
      <c r="B728" s="126" t="s">
        <v>27107</v>
      </c>
      <c r="C728" s="126">
        <v>2018</v>
      </c>
    </row>
    <row r="729" spans="1:3" x14ac:dyDescent="0.35">
      <c r="A729" s="126" t="s">
        <v>27108</v>
      </c>
      <c r="B729" s="126" t="s">
        <v>27109</v>
      </c>
      <c r="C729" s="126">
        <v>2018</v>
      </c>
    </row>
    <row r="730" spans="1:3" x14ac:dyDescent="0.35">
      <c r="A730" s="126" t="s">
        <v>27110</v>
      </c>
      <c r="B730" s="126" t="s">
        <v>27111</v>
      </c>
      <c r="C730" s="126">
        <v>2018</v>
      </c>
    </row>
    <row r="731" spans="1:3" x14ac:dyDescent="0.35">
      <c r="A731" s="126" t="s">
        <v>27112</v>
      </c>
      <c r="B731" s="126" t="s">
        <v>27113</v>
      </c>
      <c r="C731" s="126">
        <v>2018</v>
      </c>
    </row>
    <row r="732" spans="1:3" x14ac:dyDescent="0.35">
      <c r="A732" s="126" t="s">
        <v>27114</v>
      </c>
      <c r="B732" s="126" t="s">
        <v>27115</v>
      </c>
      <c r="C732" s="126">
        <v>2018</v>
      </c>
    </row>
    <row r="733" spans="1:3" x14ac:dyDescent="0.35">
      <c r="A733" s="126" t="s">
        <v>27116</v>
      </c>
      <c r="B733" s="126" t="s">
        <v>27117</v>
      </c>
      <c r="C733" s="126">
        <v>2018</v>
      </c>
    </row>
    <row r="734" spans="1:3" x14ac:dyDescent="0.35">
      <c r="A734" s="126" t="s">
        <v>27118</v>
      </c>
      <c r="B734" s="126" t="s">
        <v>27093</v>
      </c>
      <c r="C734" s="126">
        <v>2018</v>
      </c>
    </row>
    <row r="735" spans="1:3" x14ac:dyDescent="0.35">
      <c r="A735" s="126" t="s">
        <v>27119</v>
      </c>
      <c r="B735" s="126" t="s">
        <v>27120</v>
      </c>
      <c r="C735" s="126">
        <v>2018</v>
      </c>
    </row>
    <row r="736" spans="1:3" x14ac:dyDescent="0.35">
      <c r="A736" s="126" t="s">
        <v>27121</v>
      </c>
      <c r="B736" s="126" t="s">
        <v>27122</v>
      </c>
      <c r="C736" s="126">
        <v>2018</v>
      </c>
    </row>
    <row r="737" spans="1:3" x14ac:dyDescent="0.35">
      <c r="A737" s="126" t="s">
        <v>27123</v>
      </c>
      <c r="B737" s="126" t="s">
        <v>27124</v>
      </c>
      <c r="C737" s="126">
        <v>2018</v>
      </c>
    </row>
    <row r="738" spans="1:3" x14ac:dyDescent="0.35">
      <c r="A738" s="126" t="s">
        <v>27125</v>
      </c>
      <c r="B738" s="126" t="s">
        <v>27126</v>
      </c>
      <c r="C738" s="126">
        <v>2018</v>
      </c>
    </row>
    <row r="739" spans="1:3" x14ac:dyDescent="0.35">
      <c r="A739" s="126" t="s">
        <v>27127</v>
      </c>
      <c r="B739" s="126" t="s">
        <v>27128</v>
      </c>
      <c r="C739" s="126">
        <v>2018</v>
      </c>
    </row>
    <row r="740" spans="1:3" x14ac:dyDescent="0.35">
      <c r="A740" s="126" t="s">
        <v>27129</v>
      </c>
      <c r="B740" s="126" t="s">
        <v>27130</v>
      </c>
      <c r="C740" s="126">
        <v>2018</v>
      </c>
    </row>
    <row r="741" spans="1:3" x14ac:dyDescent="0.35">
      <c r="A741" s="126" t="s">
        <v>27131</v>
      </c>
      <c r="B741" s="126" t="s">
        <v>27132</v>
      </c>
      <c r="C741" s="126">
        <v>2018</v>
      </c>
    </row>
    <row r="742" spans="1:3" x14ac:dyDescent="0.35">
      <c r="A742" s="126" t="s">
        <v>27133</v>
      </c>
      <c r="B742" s="126" t="s">
        <v>27134</v>
      </c>
      <c r="C742" s="126">
        <v>2018</v>
      </c>
    </row>
    <row r="743" spans="1:3" x14ac:dyDescent="0.35">
      <c r="A743" s="126" t="s">
        <v>27135</v>
      </c>
      <c r="B743" s="126" t="s">
        <v>27136</v>
      </c>
      <c r="C743" s="126">
        <v>2018</v>
      </c>
    </row>
    <row r="744" spans="1:3" x14ac:dyDescent="0.35">
      <c r="A744" s="126" t="s">
        <v>27137</v>
      </c>
      <c r="B744" s="126" t="s">
        <v>27138</v>
      </c>
      <c r="C744" s="126">
        <v>2018</v>
      </c>
    </row>
    <row r="745" spans="1:3" x14ac:dyDescent="0.35">
      <c r="A745" s="126" t="s">
        <v>27139</v>
      </c>
      <c r="B745" s="126" t="s">
        <v>27140</v>
      </c>
      <c r="C745" s="126">
        <v>2018</v>
      </c>
    </row>
    <row r="746" spans="1:3" x14ac:dyDescent="0.35">
      <c r="A746" s="126" t="s">
        <v>27141</v>
      </c>
      <c r="B746" s="126" t="s">
        <v>27142</v>
      </c>
      <c r="C746" s="126">
        <v>2018</v>
      </c>
    </row>
    <row r="747" spans="1:3" x14ac:dyDescent="0.35">
      <c r="A747" s="126" t="s">
        <v>27143</v>
      </c>
      <c r="B747" s="126" t="s">
        <v>27144</v>
      </c>
      <c r="C747" s="126">
        <v>2018</v>
      </c>
    </row>
    <row r="748" spans="1:3" x14ac:dyDescent="0.35">
      <c r="A748" s="126" t="s">
        <v>27145</v>
      </c>
      <c r="B748" s="126" t="s">
        <v>27146</v>
      </c>
      <c r="C748" s="126">
        <v>2018</v>
      </c>
    </row>
    <row r="749" spans="1:3" x14ac:dyDescent="0.35">
      <c r="A749" s="126" t="s">
        <v>27147</v>
      </c>
      <c r="B749" s="126" t="s">
        <v>27148</v>
      </c>
      <c r="C749" s="126">
        <v>2018</v>
      </c>
    </row>
    <row r="750" spans="1:3" x14ac:dyDescent="0.35">
      <c r="A750" s="126" t="s">
        <v>27149</v>
      </c>
      <c r="B750" s="126" t="s">
        <v>27150</v>
      </c>
      <c r="C750" s="126">
        <v>2018</v>
      </c>
    </row>
    <row r="751" spans="1:3" x14ac:dyDescent="0.35">
      <c r="A751" s="126" t="s">
        <v>27151</v>
      </c>
      <c r="B751" s="126" t="s">
        <v>27152</v>
      </c>
      <c r="C751" s="126">
        <v>2018</v>
      </c>
    </row>
    <row r="752" spans="1:3" x14ac:dyDescent="0.35">
      <c r="A752" s="126" t="s">
        <v>27153</v>
      </c>
      <c r="B752" s="126" t="s">
        <v>27154</v>
      </c>
      <c r="C752" s="126">
        <v>2018</v>
      </c>
    </row>
    <row r="753" spans="1:3" x14ac:dyDescent="0.35">
      <c r="A753" s="126" t="s">
        <v>27153</v>
      </c>
      <c r="B753" s="126" t="s">
        <v>27154</v>
      </c>
      <c r="C753" s="126">
        <v>2018</v>
      </c>
    </row>
    <row r="754" spans="1:3" x14ac:dyDescent="0.35">
      <c r="A754" s="126" t="s">
        <v>27155</v>
      </c>
      <c r="B754" s="126" t="s">
        <v>27156</v>
      </c>
      <c r="C754" s="126">
        <v>2018</v>
      </c>
    </row>
    <row r="755" spans="1:3" x14ac:dyDescent="0.35">
      <c r="A755" s="126" t="s">
        <v>27157</v>
      </c>
      <c r="B755" s="126" t="s">
        <v>27158</v>
      </c>
      <c r="C755" s="126">
        <v>2020</v>
      </c>
    </row>
    <row r="756" spans="1:3" x14ac:dyDescent="0.35">
      <c r="A756" s="126" t="s">
        <v>27159</v>
      </c>
      <c r="B756" s="126" t="s">
        <v>27160</v>
      </c>
      <c r="C756" s="126">
        <v>2018</v>
      </c>
    </row>
    <row r="757" spans="1:3" x14ac:dyDescent="0.35">
      <c r="A757" s="126" t="s">
        <v>27161</v>
      </c>
      <c r="B757" s="126" t="s">
        <v>27162</v>
      </c>
      <c r="C757" s="126">
        <v>2018</v>
      </c>
    </row>
    <row r="758" spans="1:3" x14ac:dyDescent="0.35">
      <c r="A758" s="126" t="s">
        <v>27163</v>
      </c>
      <c r="B758" s="126" t="s">
        <v>27164</v>
      </c>
      <c r="C758" s="126">
        <v>2018</v>
      </c>
    </row>
    <row r="759" spans="1:3" x14ac:dyDescent="0.35">
      <c r="A759" s="126" t="s">
        <v>27165</v>
      </c>
      <c r="B759" s="126" t="s">
        <v>27166</v>
      </c>
      <c r="C759" s="126">
        <v>2018</v>
      </c>
    </row>
    <row r="760" spans="1:3" x14ac:dyDescent="0.35">
      <c r="A760" s="126" t="s">
        <v>27167</v>
      </c>
      <c r="B760" s="126"/>
      <c r="C760" s="126">
        <v>2023</v>
      </c>
    </row>
    <row r="761" spans="1:3" x14ac:dyDescent="0.35">
      <c r="A761" s="126" t="s">
        <v>27168</v>
      </c>
      <c r="B761" s="126"/>
      <c r="C761" s="126">
        <v>2023</v>
      </c>
    </row>
    <row r="762" spans="1:3" x14ac:dyDescent="0.35">
      <c r="A762" s="126" t="s">
        <v>27169</v>
      </c>
      <c r="B762" s="126" t="s">
        <v>27170</v>
      </c>
      <c r="C762" s="126">
        <v>2018</v>
      </c>
    </row>
    <row r="763" spans="1:3" x14ac:dyDescent="0.35">
      <c r="A763" s="126" t="s">
        <v>27171</v>
      </c>
      <c r="B763" s="126" t="s">
        <v>27172</v>
      </c>
      <c r="C763" s="126">
        <v>2018</v>
      </c>
    </row>
    <row r="764" spans="1:3" x14ac:dyDescent="0.35">
      <c r="A764" s="126" t="s">
        <v>27173</v>
      </c>
      <c r="B764" s="126" t="s">
        <v>27174</v>
      </c>
      <c r="C764" s="126">
        <v>2018</v>
      </c>
    </row>
    <row r="765" spans="1:3" x14ac:dyDescent="0.35">
      <c r="A765" s="126" t="s">
        <v>27175</v>
      </c>
      <c r="B765" s="126" t="s">
        <v>27176</v>
      </c>
      <c r="C765" s="126">
        <v>2018</v>
      </c>
    </row>
    <row r="766" spans="1:3" x14ac:dyDescent="0.35">
      <c r="A766" s="126" t="s">
        <v>27177</v>
      </c>
      <c r="B766" s="126" t="s">
        <v>27172</v>
      </c>
      <c r="C766" s="126">
        <v>2018</v>
      </c>
    </row>
    <row r="767" spans="1:3" x14ac:dyDescent="0.35">
      <c r="A767" s="126" t="s">
        <v>27178</v>
      </c>
      <c r="B767" s="126" t="s">
        <v>27179</v>
      </c>
      <c r="C767" s="126">
        <v>2018</v>
      </c>
    </row>
    <row r="768" spans="1:3" x14ac:dyDescent="0.35">
      <c r="A768" s="126" t="s">
        <v>27180</v>
      </c>
      <c r="B768" s="126" t="s">
        <v>27181</v>
      </c>
      <c r="C768" s="126">
        <v>2018</v>
      </c>
    </row>
    <row r="769" spans="1:3" x14ac:dyDescent="0.35">
      <c r="A769" s="126" t="s">
        <v>27182</v>
      </c>
      <c r="B769" s="126" t="s">
        <v>27183</v>
      </c>
      <c r="C769" s="126">
        <v>2018</v>
      </c>
    </row>
    <row r="770" spans="1:3" x14ac:dyDescent="0.35">
      <c r="A770" s="126" t="s">
        <v>27184</v>
      </c>
      <c r="B770" s="126" t="s">
        <v>27095</v>
      </c>
      <c r="C770" s="126">
        <v>2018</v>
      </c>
    </row>
    <row r="771" spans="1:3" x14ac:dyDescent="0.35">
      <c r="A771" s="126" t="s">
        <v>27185</v>
      </c>
      <c r="B771" s="126" t="s">
        <v>27095</v>
      </c>
      <c r="C771" s="126">
        <v>2018</v>
      </c>
    </row>
    <row r="772" spans="1:3" x14ac:dyDescent="0.35">
      <c r="A772" s="126" t="s">
        <v>27186</v>
      </c>
      <c r="B772" s="126" t="s">
        <v>27187</v>
      </c>
      <c r="C772" s="126">
        <v>2018</v>
      </c>
    </row>
    <row r="773" spans="1:3" x14ac:dyDescent="0.35">
      <c r="A773" s="126" t="s">
        <v>27188</v>
      </c>
      <c r="B773" s="126" t="s">
        <v>27189</v>
      </c>
      <c r="C773" s="126">
        <v>2018</v>
      </c>
    </row>
    <row r="774" spans="1:3" x14ac:dyDescent="0.35">
      <c r="A774" s="126" t="s">
        <v>27190</v>
      </c>
      <c r="B774" s="126"/>
      <c r="C774" s="126">
        <v>2023</v>
      </c>
    </row>
    <row r="775" spans="1:3" x14ac:dyDescent="0.35">
      <c r="A775" s="126" t="s">
        <v>27191</v>
      </c>
      <c r="B775" s="126"/>
      <c r="C775" s="126">
        <v>2023</v>
      </c>
    </row>
    <row r="776" spans="1:3" x14ac:dyDescent="0.35">
      <c r="A776" s="126" t="s">
        <v>27192</v>
      </c>
      <c r="B776" s="126" t="s">
        <v>27193</v>
      </c>
      <c r="C776" s="126">
        <v>2018</v>
      </c>
    </row>
    <row r="777" spans="1:3" x14ac:dyDescent="0.35">
      <c r="A777" s="126" t="s">
        <v>27194</v>
      </c>
      <c r="B777" s="126" t="s">
        <v>27195</v>
      </c>
      <c r="C777" s="126">
        <v>2018</v>
      </c>
    </row>
    <row r="778" spans="1:3" x14ac:dyDescent="0.35">
      <c r="A778" s="126" t="s">
        <v>27196</v>
      </c>
      <c r="B778" s="126" t="s">
        <v>27197</v>
      </c>
      <c r="C778" s="126">
        <v>2018</v>
      </c>
    </row>
    <row r="779" spans="1:3" x14ac:dyDescent="0.35">
      <c r="A779" s="126" t="s">
        <v>27198</v>
      </c>
      <c r="B779" s="126" t="s">
        <v>27199</v>
      </c>
      <c r="C779" s="126">
        <v>2018</v>
      </c>
    </row>
    <row r="780" spans="1:3" x14ac:dyDescent="0.35">
      <c r="A780" s="126" t="s">
        <v>27200</v>
      </c>
      <c r="B780" s="126" t="s">
        <v>27201</v>
      </c>
      <c r="C780" s="126">
        <v>2018</v>
      </c>
    </row>
    <row r="781" spans="1:3" x14ac:dyDescent="0.35">
      <c r="A781" s="126" t="s">
        <v>27202</v>
      </c>
      <c r="B781" s="126" t="s">
        <v>27203</v>
      </c>
      <c r="C781" s="126">
        <v>2018</v>
      </c>
    </row>
    <row r="782" spans="1:3" x14ac:dyDescent="0.35">
      <c r="A782" s="126" t="s">
        <v>27204</v>
      </c>
      <c r="B782" s="126" t="s">
        <v>27205</v>
      </c>
      <c r="C782" s="126">
        <v>2018</v>
      </c>
    </row>
    <row r="783" spans="1:3" x14ac:dyDescent="0.35">
      <c r="A783" s="126" t="s">
        <v>27206</v>
      </c>
      <c r="B783" s="126" t="s">
        <v>27207</v>
      </c>
      <c r="C783" s="126">
        <v>2018</v>
      </c>
    </row>
    <row r="784" spans="1:3" x14ac:dyDescent="0.35">
      <c r="A784" s="126" t="s">
        <v>27208</v>
      </c>
      <c r="B784" s="126" t="s">
        <v>26672</v>
      </c>
      <c r="C784" s="126">
        <v>2018</v>
      </c>
    </row>
    <row r="785" spans="1:3" x14ac:dyDescent="0.35">
      <c r="A785" s="126" t="s">
        <v>27209</v>
      </c>
      <c r="B785" s="126"/>
      <c r="C785" s="126">
        <v>2023</v>
      </c>
    </row>
    <row r="786" spans="1:3" x14ac:dyDescent="0.35">
      <c r="A786" s="126" t="s">
        <v>27210</v>
      </c>
      <c r="B786" s="126"/>
      <c r="C786" s="126">
        <v>2023</v>
      </c>
    </row>
    <row r="787" spans="1:3" x14ac:dyDescent="0.35">
      <c r="A787" s="126" t="s">
        <v>27211</v>
      </c>
      <c r="B787" s="126"/>
      <c r="C787" s="126">
        <v>2023</v>
      </c>
    </row>
    <row r="788" spans="1:3" x14ac:dyDescent="0.35">
      <c r="A788" s="126" t="s">
        <v>26483</v>
      </c>
      <c r="B788" s="126" t="s">
        <v>26483</v>
      </c>
      <c r="C788" s="126">
        <v>2020</v>
      </c>
    </row>
    <row r="789" spans="1:3" x14ac:dyDescent="0.35">
      <c r="A789" s="126" t="s">
        <v>27212</v>
      </c>
      <c r="B789" s="126" t="s">
        <v>27212</v>
      </c>
      <c r="C789" s="126">
        <v>2018</v>
      </c>
    </row>
    <row r="790" spans="1:3" x14ac:dyDescent="0.35">
      <c r="A790" s="126" t="s">
        <v>27213</v>
      </c>
      <c r="B790" s="126"/>
      <c r="C790" s="126">
        <v>2023</v>
      </c>
    </row>
    <row r="791" spans="1:3" x14ac:dyDescent="0.35">
      <c r="A791" s="126" t="s">
        <v>27214</v>
      </c>
      <c r="B791" s="126"/>
      <c r="C791" s="126">
        <v>2023</v>
      </c>
    </row>
    <row r="792" spans="1:3" x14ac:dyDescent="0.35">
      <c r="A792" s="126" t="s">
        <v>27215</v>
      </c>
      <c r="B792" s="126"/>
      <c r="C792" s="126">
        <v>2023</v>
      </c>
    </row>
    <row r="793" spans="1:3" x14ac:dyDescent="0.35">
      <c r="A793" s="126" t="s">
        <v>27216</v>
      </c>
      <c r="B793" s="126" t="s">
        <v>27217</v>
      </c>
      <c r="C793" s="126">
        <v>2018</v>
      </c>
    </row>
    <row r="794" spans="1:3" x14ac:dyDescent="0.35">
      <c r="A794" s="126" t="s">
        <v>27218</v>
      </c>
      <c r="B794" s="126" t="s">
        <v>27218</v>
      </c>
      <c r="C794" s="126">
        <v>2018</v>
      </c>
    </row>
    <row r="795" spans="1:3" x14ac:dyDescent="0.35">
      <c r="A795" s="126" t="s">
        <v>33</v>
      </c>
      <c r="B795" s="126"/>
      <c r="C795" s="126">
        <v>2023</v>
      </c>
    </row>
    <row r="796" spans="1:3" x14ac:dyDescent="0.35">
      <c r="A796" s="126" t="s">
        <v>27219</v>
      </c>
      <c r="B796" s="126"/>
      <c r="C796" s="126">
        <v>2023</v>
      </c>
    </row>
    <row r="797" spans="1:3" x14ac:dyDescent="0.35">
      <c r="A797" s="126" t="s">
        <v>27220</v>
      </c>
      <c r="B797" s="126" t="s">
        <v>27220</v>
      </c>
      <c r="C797" s="126">
        <v>2020</v>
      </c>
    </row>
    <row r="798" spans="1:3" x14ac:dyDescent="0.35">
      <c r="A798" s="126" t="s">
        <v>27221</v>
      </c>
      <c r="B798" s="126" t="s">
        <v>27221</v>
      </c>
      <c r="C798" s="126">
        <v>2018</v>
      </c>
    </row>
    <row r="799" spans="1:3" x14ac:dyDescent="0.35">
      <c r="A799" s="126" t="s">
        <v>27222</v>
      </c>
      <c r="B799" s="126" t="s">
        <v>27223</v>
      </c>
      <c r="C799" s="126">
        <v>2018</v>
      </c>
    </row>
    <row r="800" spans="1:3" x14ac:dyDescent="0.35">
      <c r="A800" s="126" t="s">
        <v>27224</v>
      </c>
      <c r="B800" s="126" t="s">
        <v>27224</v>
      </c>
      <c r="C800" s="126">
        <v>2020</v>
      </c>
    </row>
    <row r="801" spans="1:3" x14ac:dyDescent="0.35">
      <c r="A801" s="126" t="s">
        <v>27225</v>
      </c>
      <c r="B801" s="126" t="s">
        <v>27226</v>
      </c>
      <c r="C801" s="126">
        <v>2018</v>
      </c>
    </row>
    <row r="802" spans="1:3" x14ac:dyDescent="0.35">
      <c r="A802" s="126" t="s">
        <v>27227</v>
      </c>
      <c r="B802" s="126" t="s">
        <v>27227</v>
      </c>
      <c r="C802" s="126">
        <v>2020</v>
      </c>
    </row>
    <row r="803" spans="1:3" x14ac:dyDescent="0.35">
      <c r="A803" s="126" t="s">
        <v>27228</v>
      </c>
      <c r="B803" s="126" t="s">
        <v>27228</v>
      </c>
      <c r="C803" s="126">
        <v>2020</v>
      </c>
    </row>
    <row r="804" spans="1:3" x14ac:dyDescent="0.35">
      <c r="A804" s="126" t="s">
        <v>27229</v>
      </c>
      <c r="B804" s="126" t="s">
        <v>27230</v>
      </c>
      <c r="C804" s="126">
        <v>2020</v>
      </c>
    </row>
    <row r="805" spans="1:3" x14ac:dyDescent="0.35">
      <c r="A805" s="126" t="s">
        <v>27231</v>
      </c>
      <c r="B805" s="126"/>
      <c r="C805" s="126">
        <v>2023</v>
      </c>
    </row>
    <row r="806" spans="1:3" x14ac:dyDescent="0.35">
      <c r="A806" s="126" t="s">
        <v>27232</v>
      </c>
      <c r="B806" s="126" t="s">
        <v>27232</v>
      </c>
      <c r="C806" s="126">
        <v>2020</v>
      </c>
    </row>
    <row r="807" spans="1:3" x14ac:dyDescent="0.35">
      <c r="A807" s="126" t="s">
        <v>27233</v>
      </c>
      <c r="B807" s="126" t="s">
        <v>27234</v>
      </c>
      <c r="C807" s="126">
        <v>2020</v>
      </c>
    </row>
    <row r="808" spans="1:3" x14ac:dyDescent="0.35">
      <c r="A808" s="126" t="s">
        <v>27235</v>
      </c>
      <c r="B808" s="126" t="s">
        <v>27236</v>
      </c>
      <c r="C808" s="126">
        <v>2020</v>
      </c>
    </row>
    <row r="809" spans="1:3" x14ac:dyDescent="0.35">
      <c r="A809" s="126" t="s">
        <v>27237</v>
      </c>
      <c r="B809" s="126" t="s">
        <v>27236</v>
      </c>
      <c r="C809" s="126">
        <v>2020</v>
      </c>
    </row>
    <row r="810" spans="1:3" x14ac:dyDescent="0.35">
      <c r="A810" s="126" t="s">
        <v>27238</v>
      </c>
      <c r="B810" s="126" t="s">
        <v>7113</v>
      </c>
      <c r="C810" s="126">
        <v>2020</v>
      </c>
    </row>
    <row r="811" spans="1:3" x14ac:dyDescent="0.35">
      <c r="A811" s="126" t="s">
        <v>27239</v>
      </c>
      <c r="B811" s="126" t="s">
        <v>7113</v>
      </c>
      <c r="C811" s="126">
        <v>2020</v>
      </c>
    </row>
    <row r="812" spans="1:3" x14ac:dyDescent="0.35">
      <c r="A812" s="126" t="s">
        <v>27240</v>
      </c>
      <c r="B812" s="126" t="s">
        <v>27241</v>
      </c>
      <c r="C812" s="126">
        <v>2020</v>
      </c>
    </row>
    <row r="813" spans="1:3" x14ac:dyDescent="0.35">
      <c r="A813" s="126" t="s">
        <v>27242</v>
      </c>
      <c r="B813" s="126" t="s">
        <v>27243</v>
      </c>
      <c r="C813" s="126">
        <v>2018</v>
      </c>
    </row>
    <row r="814" spans="1:3" x14ac:dyDescent="0.35">
      <c r="A814" s="126" t="s">
        <v>27244</v>
      </c>
      <c r="B814" s="126" t="s">
        <v>27245</v>
      </c>
      <c r="C814" s="126">
        <v>2020</v>
      </c>
    </row>
    <row r="815" spans="1:3" x14ac:dyDescent="0.35">
      <c r="A815" s="126" t="s">
        <v>27246</v>
      </c>
      <c r="B815" s="126" t="s">
        <v>27247</v>
      </c>
      <c r="C815" s="126">
        <v>2020</v>
      </c>
    </row>
    <row r="816" spans="1:3" x14ac:dyDescent="0.35">
      <c r="A816" s="126" t="s">
        <v>27248</v>
      </c>
      <c r="B816" s="126" t="s">
        <v>27249</v>
      </c>
      <c r="C816" s="126">
        <v>2020</v>
      </c>
    </row>
    <row r="817" spans="1:3" x14ac:dyDescent="0.35">
      <c r="A817" s="126" t="s">
        <v>27250</v>
      </c>
      <c r="B817" s="126" t="s">
        <v>26674</v>
      </c>
      <c r="C817" s="126">
        <v>2020</v>
      </c>
    </row>
    <row r="818" spans="1:3" x14ac:dyDescent="0.35">
      <c r="A818" s="126" t="s">
        <v>27251</v>
      </c>
      <c r="B818" s="126" t="s">
        <v>27252</v>
      </c>
      <c r="C818" s="126">
        <v>2020</v>
      </c>
    </row>
    <row r="819" spans="1:3" x14ac:dyDescent="0.35">
      <c r="A819" s="126" t="s">
        <v>27253</v>
      </c>
      <c r="B819" s="126" t="s">
        <v>26397</v>
      </c>
      <c r="C819" s="126">
        <v>2020</v>
      </c>
    </row>
    <row r="820" spans="1:3" x14ac:dyDescent="0.35">
      <c r="A820" s="126" t="s">
        <v>27254</v>
      </c>
      <c r="B820" s="126" t="s">
        <v>27255</v>
      </c>
      <c r="C820" s="126">
        <v>2020</v>
      </c>
    </row>
    <row r="821" spans="1:3" x14ac:dyDescent="0.35">
      <c r="A821" s="126" t="s">
        <v>27256</v>
      </c>
      <c r="B821" s="126"/>
      <c r="C821" s="126">
        <v>2023</v>
      </c>
    </row>
    <row r="822" spans="1:3" x14ac:dyDescent="0.35">
      <c r="A822" s="126" t="s">
        <v>27257</v>
      </c>
      <c r="B822" s="126" t="s">
        <v>26949</v>
      </c>
      <c r="C822" s="126">
        <v>2018</v>
      </c>
    </row>
    <row r="823" spans="1:3" x14ac:dyDescent="0.35">
      <c r="A823" s="126" t="s">
        <v>27257</v>
      </c>
      <c r="B823" s="126" t="s">
        <v>26949</v>
      </c>
      <c r="C823" s="126">
        <v>2018</v>
      </c>
    </row>
    <row r="824" spans="1:3" x14ac:dyDescent="0.35">
      <c r="A824" s="126" t="s">
        <v>27258</v>
      </c>
      <c r="B824" s="126" t="s">
        <v>26944</v>
      </c>
      <c r="C824" s="126">
        <v>2018</v>
      </c>
    </row>
    <row r="825" spans="1:3" x14ac:dyDescent="0.35">
      <c r="A825" s="126" t="s">
        <v>27259</v>
      </c>
      <c r="B825" s="126" t="s">
        <v>26944</v>
      </c>
      <c r="C825" s="126">
        <v>2018</v>
      </c>
    </row>
    <row r="826" spans="1:3" x14ac:dyDescent="0.35">
      <c r="A826" s="126" t="s">
        <v>27260</v>
      </c>
      <c r="B826" s="126" t="s">
        <v>27261</v>
      </c>
      <c r="C826" s="126">
        <v>2018</v>
      </c>
    </row>
    <row r="827" spans="1:3" x14ac:dyDescent="0.35">
      <c r="A827" s="126" t="s">
        <v>27262</v>
      </c>
      <c r="B827" s="126" t="s">
        <v>26944</v>
      </c>
      <c r="C827" s="126">
        <v>2020</v>
      </c>
    </row>
    <row r="828" spans="1:3" x14ac:dyDescent="0.35">
      <c r="A828" s="126" t="s">
        <v>27262</v>
      </c>
      <c r="B828" s="126" t="s">
        <v>26944</v>
      </c>
      <c r="C828" s="126">
        <v>2018</v>
      </c>
    </row>
    <row r="829" spans="1:3" x14ac:dyDescent="0.35">
      <c r="A829" s="126" t="s">
        <v>27263</v>
      </c>
      <c r="B829" s="126" t="s">
        <v>26947</v>
      </c>
      <c r="C829" s="126">
        <v>2018</v>
      </c>
    </row>
    <row r="830" spans="1:3" x14ac:dyDescent="0.35">
      <c r="A830" s="126" t="s">
        <v>27264</v>
      </c>
      <c r="B830" s="126" t="s">
        <v>27264</v>
      </c>
      <c r="C830" s="126">
        <v>2020</v>
      </c>
    </row>
    <row r="831" spans="1:3" x14ac:dyDescent="0.35">
      <c r="A831" s="126" t="s">
        <v>27265</v>
      </c>
      <c r="B831" s="126" t="s">
        <v>27266</v>
      </c>
      <c r="C831" s="126">
        <v>2020</v>
      </c>
    </row>
    <row r="832" spans="1:3" x14ac:dyDescent="0.35">
      <c r="A832" s="126" t="s">
        <v>6006</v>
      </c>
      <c r="B832" s="126" t="s">
        <v>6006</v>
      </c>
      <c r="C832" s="126">
        <v>2020</v>
      </c>
    </row>
    <row r="833" spans="1:3" x14ac:dyDescent="0.35">
      <c r="A833" s="126" t="s">
        <v>27267</v>
      </c>
      <c r="B833" s="126" t="s">
        <v>27267</v>
      </c>
      <c r="C833" s="126">
        <v>2018</v>
      </c>
    </row>
    <row r="834" spans="1:3" x14ac:dyDescent="0.35">
      <c r="A834" s="126" t="s">
        <v>27268</v>
      </c>
      <c r="B834" s="126" t="s">
        <v>27268</v>
      </c>
      <c r="C834" s="126">
        <v>2018</v>
      </c>
    </row>
    <row r="835" spans="1:3" x14ac:dyDescent="0.35">
      <c r="A835" s="126" t="s">
        <v>27269</v>
      </c>
      <c r="B835" s="126" t="s">
        <v>27270</v>
      </c>
      <c r="C835" s="126">
        <v>2018</v>
      </c>
    </row>
    <row r="836" spans="1:3" x14ac:dyDescent="0.35">
      <c r="A836" s="126" t="s">
        <v>27271</v>
      </c>
      <c r="B836" s="126"/>
      <c r="C836" s="126">
        <v>2023</v>
      </c>
    </row>
    <row r="837" spans="1:3" x14ac:dyDescent="0.35">
      <c r="A837" s="126" t="s">
        <v>27272</v>
      </c>
      <c r="B837" s="126"/>
      <c r="C837" s="126">
        <v>2023</v>
      </c>
    </row>
    <row r="838" spans="1:3" x14ac:dyDescent="0.35">
      <c r="A838" s="126" t="s">
        <v>27273</v>
      </c>
      <c r="B838" s="126"/>
      <c r="C838" s="126">
        <v>2023</v>
      </c>
    </row>
    <row r="839" spans="1:3" x14ac:dyDescent="0.35">
      <c r="A839" s="126" t="s">
        <v>27274</v>
      </c>
      <c r="B839" s="126"/>
      <c r="C839" s="126">
        <v>2023</v>
      </c>
    </row>
    <row r="840" spans="1:3" x14ac:dyDescent="0.35">
      <c r="A840" s="126" t="s">
        <v>27275</v>
      </c>
      <c r="B840" s="126" t="s">
        <v>27276</v>
      </c>
      <c r="C840" s="126">
        <v>2020</v>
      </c>
    </row>
    <row r="841" spans="1:3" x14ac:dyDescent="0.35">
      <c r="A841" s="126" t="s">
        <v>27277</v>
      </c>
      <c r="B841" s="126" t="s">
        <v>7071</v>
      </c>
      <c r="C841" s="126">
        <v>2020</v>
      </c>
    </row>
    <row r="842" spans="1:3" x14ac:dyDescent="0.35">
      <c r="A842" s="126" t="s">
        <v>27278</v>
      </c>
      <c r="B842" s="126" t="s">
        <v>27278</v>
      </c>
      <c r="C842" s="126">
        <v>2018</v>
      </c>
    </row>
    <row r="843" spans="1:3" x14ac:dyDescent="0.35">
      <c r="A843" s="126" t="s">
        <v>27279</v>
      </c>
      <c r="B843" s="126"/>
      <c r="C843" s="126">
        <v>2023</v>
      </c>
    </row>
    <row r="844" spans="1:3" x14ac:dyDescent="0.35">
      <c r="A844" s="126" t="s">
        <v>27280</v>
      </c>
      <c r="B844" s="126" t="s">
        <v>27280</v>
      </c>
      <c r="C844" s="126">
        <v>2018</v>
      </c>
    </row>
    <row r="845" spans="1:3" x14ac:dyDescent="0.35">
      <c r="A845" s="126" t="s">
        <v>27281</v>
      </c>
      <c r="B845" s="126" t="s">
        <v>27281</v>
      </c>
      <c r="C845" s="126">
        <v>2018</v>
      </c>
    </row>
    <row r="846" spans="1:3" x14ac:dyDescent="0.35">
      <c r="A846" s="126" t="s">
        <v>27282</v>
      </c>
      <c r="B846" s="126"/>
      <c r="C846" s="126">
        <v>2023</v>
      </c>
    </row>
    <row r="847" spans="1:3" x14ac:dyDescent="0.35">
      <c r="A847" s="126" t="s">
        <v>27283</v>
      </c>
      <c r="B847" s="126" t="s">
        <v>27283</v>
      </c>
      <c r="C847" s="126">
        <v>2018</v>
      </c>
    </row>
    <row r="848" spans="1:3" x14ac:dyDescent="0.35">
      <c r="A848" s="126" t="s">
        <v>27284</v>
      </c>
      <c r="B848" s="126" t="s">
        <v>27284</v>
      </c>
      <c r="C848" s="126">
        <v>2020</v>
      </c>
    </row>
    <row r="849" spans="1:3" x14ac:dyDescent="0.35">
      <c r="A849" s="126" t="s">
        <v>27285</v>
      </c>
      <c r="B849" s="126" t="s">
        <v>27285</v>
      </c>
      <c r="C849" s="126">
        <v>2018</v>
      </c>
    </row>
    <row r="850" spans="1:3" x14ac:dyDescent="0.35">
      <c r="A850" s="126" t="s">
        <v>8159</v>
      </c>
      <c r="B850" s="126"/>
      <c r="C850" s="126">
        <v>2023</v>
      </c>
    </row>
    <row r="851" spans="1:3" x14ac:dyDescent="0.35">
      <c r="A851" s="126" t="s">
        <v>27286</v>
      </c>
      <c r="B851" s="126" t="s">
        <v>27286</v>
      </c>
      <c r="C851" s="126">
        <v>2020</v>
      </c>
    </row>
    <row r="852" spans="1:3" x14ac:dyDescent="0.35">
      <c r="A852" s="126" t="s">
        <v>27287</v>
      </c>
      <c r="B852" s="126" t="s">
        <v>27287</v>
      </c>
      <c r="C852" s="126">
        <v>2020</v>
      </c>
    </row>
    <row r="853" spans="1:3" x14ac:dyDescent="0.35">
      <c r="A853" s="126" t="s">
        <v>27288</v>
      </c>
      <c r="B853" s="126" t="s">
        <v>27288</v>
      </c>
      <c r="C853" s="126">
        <v>2018</v>
      </c>
    </row>
    <row r="854" spans="1:3" x14ac:dyDescent="0.35">
      <c r="A854" s="126" t="s">
        <v>27289</v>
      </c>
      <c r="B854" s="126" t="s">
        <v>27289</v>
      </c>
      <c r="C854" s="126">
        <v>2018</v>
      </c>
    </row>
    <row r="855" spans="1:3" x14ac:dyDescent="0.35">
      <c r="A855" s="126" t="s">
        <v>27290</v>
      </c>
      <c r="B855" s="126" t="s">
        <v>27291</v>
      </c>
      <c r="C855" s="126">
        <v>2018</v>
      </c>
    </row>
    <row r="856" spans="1:3" x14ac:dyDescent="0.35">
      <c r="A856" s="126" t="s">
        <v>27292</v>
      </c>
      <c r="B856" s="126" t="s">
        <v>27293</v>
      </c>
      <c r="C856" s="126">
        <v>2018</v>
      </c>
    </row>
    <row r="857" spans="1:3" x14ac:dyDescent="0.35">
      <c r="A857" s="126" t="s">
        <v>27294</v>
      </c>
      <c r="B857" s="126" t="s">
        <v>27295</v>
      </c>
      <c r="C857" s="126">
        <v>2018</v>
      </c>
    </row>
    <row r="858" spans="1:3" x14ac:dyDescent="0.35">
      <c r="A858" s="126" t="s">
        <v>27296</v>
      </c>
      <c r="B858" s="126" t="s">
        <v>27296</v>
      </c>
      <c r="C858" s="126">
        <v>2018</v>
      </c>
    </row>
    <row r="859" spans="1:3" x14ac:dyDescent="0.35">
      <c r="A859" s="126" t="s">
        <v>27297</v>
      </c>
      <c r="B859" s="126" t="s">
        <v>26642</v>
      </c>
      <c r="C859" s="126">
        <v>2020</v>
      </c>
    </row>
    <row r="860" spans="1:3" x14ac:dyDescent="0.35">
      <c r="A860" s="126" t="s">
        <v>27298</v>
      </c>
      <c r="B860" s="126" t="s">
        <v>26642</v>
      </c>
      <c r="C860" s="126">
        <v>2020</v>
      </c>
    </row>
    <row r="861" spans="1:3" x14ac:dyDescent="0.35">
      <c r="A861" s="126" t="s">
        <v>27299</v>
      </c>
      <c r="B861" s="126" t="s">
        <v>26642</v>
      </c>
      <c r="C861" s="126">
        <v>2020</v>
      </c>
    </row>
    <row r="862" spans="1:3" x14ac:dyDescent="0.35">
      <c r="A862" s="126" t="s">
        <v>27300</v>
      </c>
      <c r="B862" s="126" t="s">
        <v>26642</v>
      </c>
      <c r="C862" s="126">
        <v>2018</v>
      </c>
    </row>
    <row r="863" spans="1:3" x14ac:dyDescent="0.35">
      <c r="A863" s="126" t="s">
        <v>27301</v>
      </c>
      <c r="B863" s="126" t="s">
        <v>27301</v>
      </c>
      <c r="C863" s="126">
        <v>2018</v>
      </c>
    </row>
    <row r="864" spans="1:3" x14ac:dyDescent="0.35">
      <c r="A864" s="126" t="s">
        <v>27302</v>
      </c>
      <c r="B864" s="126"/>
      <c r="C864" s="126">
        <v>2023</v>
      </c>
    </row>
    <row r="865" spans="1:3" x14ac:dyDescent="0.35">
      <c r="A865" s="126" t="s">
        <v>27303</v>
      </c>
      <c r="B865" s="126"/>
      <c r="C865" s="126">
        <v>2023</v>
      </c>
    </row>
    <row r="866" spans="1:3" x14ac:dyDescent="0.35">
      <c r="A866" s="126" t="s">
        <v>27304</v>
      </c>
      <c r="B866" s="126"/>
      <c r="C866" s="126">
        <v>2023</v>
      </c>
    </row>
    <row r="867" spans="1:3" x14ac:dyDescent="0.35">
      <c r="A867" s="126" t="s">
        <v>27305</v>
      </c>
      <c r="B867" s="126" t="s">
        <v>27305</v>
      </c>
      <c r="C867" s="126">
        <v>2018</v>
      </c>
    </row>
    <row r="868" spans="1:3" x14ac:dyDescent="0.35">
      <c r="A868" s="126" t="s">
        <v>27306</v>
      </c>
      <c r="B868" s="126" t="s">
        <v>27306</v>
      </c>
      <c r="C868" s="126">
        <v>2018</v>
      </c>
    </row>
    <row r="869" spans="1:3" ht="43.5" x14ac:dyDescent="0.35">
      <c r="A869" s="127" t="s">
        <v>27307</v>
      </c>
      <c r="B869" s="127" t="s">
        <v>27307</v>
      </c>
      <c r="C869" s="126">
        <v>2018</v>
      </c>
    </row>
    <row r="870" spans="1:3" x14ac:dyDescent="0.35">
      <c r="A870" s="126" t="s">
        <v>27308</v>
      </c>
      <c r="B870" s="126"/>
      <c r="C870" s="126">
        <v>2023</v>
      </c>
    </row>
    <row r="871" spans="1:3" x14ac:dyDescent="0.35">
      <c r="A871" s="126" t="s">
        <v>27309</v>
      </c>
      <c r="B871" s="126"/>
      <c r="C871" s="126">
        <v>2023</v>
      </c>
    </row>
    <row r="872" spans="1:3" x14ac:dyDescent="0.35">
      <c r="A872" s="126" t="s">
        <v>27310</v>
      </c>
      <c r="B872" s="126"/>
      <c r="C872" s="126">
        <v>2023</v>
      </c>
    </row>
    <row r="873" spans="1:3" x14ac:dyDescent="0.35">
      <c r="A873" s="126" t="s">
        <v>27311</v>
      </c>
      <c r="B873" s="126" t="s">
        <v>27311</v>
      </c>
      <c r="C873" s="126">
        <v>2018</v>
      </c>
    </row>
    <row r="874" spans="1:3" x14ac:dyDescent="0.35">
      <c r="A874" s="126" t="s">
        <v>489</v>
      </c>
      <c r="B874" s="126"/>
      <c r="C874" s="126">
        <v>2023</v>
      </c>
    </row>
    <row r="875" spans="1:3" x14ac:dyDescent="0.35">
      <c r="A875" s="126" t="s">
        <v>27312</v>
      </c>
      <c r="B875" s="126" t="s">
        <v>27313</v>
      </c>
      <c r="C875" s="126">
        <v>2020</v>
      </c>
    </row>
    <row r="876" spans="1:3" x14ac:dyDescent="0.35">
      <c r="A876" s="126" t="s">
        <v>27314</v>
      </c>
      <c r="B876" s="126" t="s">
        <v>27315</v>
      </c>
      <c r="C876" s="126">
        <v>2020</v>
      </c>
    </row>
    <row r="877" spans="1:3" x14ac:dyDescent="0.35">
      <c r="A877" s="126" t="s">
        <v>27316</v>
      </c>
      <c r="B877" s="126" t="s">
        <v>27317</v>
      </c>
      <c r="C877" s="126">
        <v>2020</v>
      </c>
    </row>
    <row r="878" spans="1:3" x14ac:dyDescent="0.35">
      <c r="A878" s="126" t="s">
        <v>27318</v>
      </c>
      <c r="B878" s="126" t="s">
        <v>27319</v>
      </c>
      <c r="C878" s="126">
        <v>2020</v>
      </c>
    </row>
    <row r="879" spans="1:3" x14ac:dyDescent="0.35">
      <c r="A879" s="126" t="s">
        <v>27320</v>
      </c>
      <c r="B879" s="126" t="s">
        <v>27320</v>
      </c>
      <c r="C879" s="126">
        <v>2018</v>
      </c>
    </row>
    <row r="880" spans="1:3" x14ac:dyDescent="0.35">
      <c r="A880" s="126" t="s">
        <v>27321</v>
      </c>
      <c r="B880" s="126" t="s">
        <v>8301</v>
      </c>
      <c r="C880" s="126">
        <v>2018</v>
      </c>
    </row>
    <row r="881" spans="1:3" x14ac:dyDescent="0.35">
      <c r="A881" s="126" t="s">
        <v>27322</v>
      </c>
      <c r="B881" s="126" t="s">
        <v>6229</v>
      </c>
      <c r="C881" s="126">
        <v>2020</v>
      </c>
    </row>
    <row r="882" spans="1:3" x14ac:dyDescent="0.35">
      <c r="A882" s="126" t="s">
        <v>27323</v>
      </c>
      <c r="B882" s="126" t="s">
        <v>26965</v>
      </c>
      <c r="C882" s="126">
        <v>2023</v>
      </c>
    </row>
    <row r="883" spans="1:3" x14ac:dyDescent="0.35">
      <c r="A883" s="126" t="s">
        <v>27324</v>
      </c>
      <c r="B883" s="126" t="s">
        <v>27325</v>
      </c>
      <c r="C883" s="126">
        <v>2020</v>
      </c>
    </row>
    <row r="884" spans="1:3" x14ac:dyDescent="0.35">
      <c r="A884" s="126" t="s">
        <v>7560</v>
      </c>
      <c r="B884" s="126" t="s">
        <v>27326</v>
      </c>
      <c r="C884" s="126">
        <v>2020</v>
      </c>
    </row>
    <row r="885" spans="1:3" x14ac:dyDescent="0.35">
      <c r="A885" s="126" t="s">
        <v>27327</v>
      </c>
      <c r="B885" s="126" t="s">
        <v>26997</v>
      </c>
      <c r="C885" s="126">
        <v>2023</v>
      </c>
    </row>
    <row r="886" spans="1:3" x14ac:dyDescent="0.35">
      <c r="A886" s="126" t="s">
        <v>27328</v>
      </c>
      <c r="B886" s="126" t="s">
        <v>27329</v>
      </c>
      <c r="C886" s="126">
        <v>2023</v>
      </c>
    </row>
    <row r="887" spans="1:3" x14ac:dyDescent="0.35">
      <c r="A887" s="126" t="s">
        <v>27330</v>
      </c>
      <c r="B887" s="126" t="s">
        <v>27331</v>
      </c>
      <c r="C887" s="126">
        <v>2023</v>
      </c>
    </row>
    <row r="888" spans="1:3" x14ac:dyDescent="0.35">
      <c r="A888" s="126" t="s">
        <v>27332</v>
      </c>
      <c r="B888" s="126" t="s">
        <v>27333</v>
      </c>
      <c r="C888" s="126">
        <v>2018</v>
      </c>
    </row>
    <row r="889" spans="1:3" x14ac:dyDescent="0.35">
      <c r="A889" s="126" t="s">
        <v>27334</v>
      </c>
      <c r="B889" s="126" t="s">
        <v>27335</v>
      </c>
      <c r="C889" s="126">
        <v>2018</v>
      </c>
    </row>
    <row r="890" spans="1:3" x14ac:dyDescent="0.35">
      <c r="A890" s="126" t="s">
        <v>27336</v>
      </c>
      <c r="B890" s="126" t="s">
        <v>6229</v>
      </c>
      <c r="C890" s="126">
        <v>2023</v>
      </c>
    </row>
    <row r="891" spans="1:3" x14ac:dyDescent="0.35">
      <c r="A891" s="126" t="s">
        <v>27337</v>
      </c>
      <c r="B891" s="126" t="s">
        <v>6229</v>
      </c>
      <c r="C891" s="126">
        <v>2023</v>
      </c>
    </row>
    <row r="892" spans="1:3" x14ac:dyDescent="0.35">
      <c r="A892" s="126" t="s">
        <v>27338</v>
      </c>
      <c r="B892" s="126" t="s">
        <v>27339</v>
      </c>
      <c r="C892" s="126">
        <v>2023</v>
      </c>
    </row>
    <row r="893" spans="1:3" x14ac:dyDescent="0.35">
      <c r="A893" s="126" t="s">
        <v>27340</v>
      </c>
      <c r="B893" s="126" t="s">
        <v>27341</v>
      </c>
      <c r="C893" s="126">
        <v>2023</v>
      </c>
    </row>
    <row r="894" spans="1:3" x14ac:dyDescent="0.35">
      <c r="A894" s="126" t="s">
        <v>27342</v>
      </c>
      <c r="B894" s="126" t="s">
        <v>26995</v>
      </c>
      <c r="C894" s="126">
        <v>2020</v>
      </c>
    </row>
    <row r="895" spans="1:3" x14ac:dyDescent="0.35">
      <c r="A895" s="126" t="s">
        <v>27343</v>
      </c>
      <c r="B895" s="126" t="s">
        <v>26995</v>
      </c>
      <c r="C895" s="126">
        <v>2023</v>
      </c>
    </row>
    <row r="896" spans="1:3" x14ac:dyDescent="0.35">
      <c r="A896" s="126" t="s">
        <v>27344</v>
      </c>
      <c r="B896" s="126" t="s">
        <v>26995</v>
      </c>
      <c r="C896" s="126">
        <v>2023</v>
      </c>
    </row>
    <row r="897" spans="1:3" x14ac:dyDescent="0.35">
      <c r="A897" s="126" t="s">
        <v>27345</v>
      </c>
      <c r="B897" s="126" t="s">
        <v>26995</v>
      </c>
      <c r="C897" s="126">
        <v>2020</v>
      </c>
    </row>
    <row r="898" spans="1:3" x14ac:dyDescent="0.35">
      <c r="A898" s="126" t="s">
        <v>6235</v>
      </c>
      <c r="B898" s="126" t="s">
        <v>6229</v>
      </c>
      <c r="C898" s="126">
        <v>2020</v>
      </c>
    </row>
    <row r="899" spans="1:3" x14ac:dyDescent="0.35">
      <c r="A899" s="126" t="s">
        <v>27346</v>
      </c>
      <c r="B899" s="126" t="s">
        <v>26997</v>
      </c>
      <c r="C899" s="126">
        <v>2023</v>
      </c>
    </row>
    <row r="900" spans="1:3" x14ac:dyDescent="0.35">
      <c r="A900" s="126" t="s">
        <v>27347</v>
      </c>
      <c r="B900" s="126" t="s">
        <v>26997</v>
      </c>
      <c r="C900" s="126">
        <v>2020</v>
      </c>
    </row>
    <row r="901" spans="1:3" x14ac:dyDescent="0.35">
      <c r="A901" s="126" t="s">
        <v>27348</v>
      </c>
      <c r="B901" s="126" t="s">
        <v>27329</v>
      </c>
      <c r="C901" s="126">
        <v>2023</v>
      </c>
    </row>
    <row r="902" spans="1:3" x14ac:dyDescent="0.35">
      <c r="A902" s="126" t="s">
        <v>27349</v>
      </c>
      <c r="B902" s="126" t="s">
        <v>27329</v>
      </c>
      <c r="C902" s="126">
        <v>2023</v>
      </c>
    </row>
    <row r="903" spans="1:3" x14ac:dyDescent="0.35">
      <c r="A903" s="126" t="s">
        <v>27350</v>
      </c>
      <c r="B903" s="126" t="s">
        <v>27335</v>
      </c>
      <c r="C903" s="126">
        <v>2018</v>
      </c>
    </row>
    <row r="904" spans="1:3" x14ac:dyDescent="0.35">
      <c r="A904" s="126" t="s">
        <v>27351</v>
      </c>
      <c r="B904" s="126" t="s">
        <v>27352</v>
      </c>
      <c r="C904" s="126">
        <v>2018</v>
      </c>
    </row>
    <row r="905" spans="1:3" x14ac:dyDescent="0.35">
      <c r="A905" s="126" t="s">
        <v>27353</v>
      </c>
      <c r="B905" s="126" t="s">
        <v>26999</v>
      </c>
      <c r="C905" s="126">
        <v>2020</v>
      </c>
    </row>
    <row r="906" spans="1:3" x14ac:dyDescent="0.35">
      <c r="A906" s="126" t="s">
        <v>27354</v>
      </c>
      <c r="B906" s="126" t="s">
        <v>26999</v>
      </c>
      <c r="C906" s="126">
        <v>2020</v>
      </c>
    </row>
    <row r="907" spans="1:3" x14ac:dyDescent="0.35">
      <c r="A907" s="126" t="s">
        <v>27355</v>
      </c>
      <c r="B907" s="126" t="s">
        <v>27356</v>
      </c>
      <c r="C907" s="126">
        <v>2018</v>
      </c>
    </row>
    <row r="908" spans="1:3" x14ac:dyDescent="0.35">
      <c r="A908" s="126" t="s">
        <v>27357</v>
      </c>
      <c r="B908" s="126" t="s">
        <v>27358</v>
      </c>
      <c r="C908" s="126">
        <v>2020</v>
      </c>
    </row>
    <row r="909" spans="1:3" x14ac:dyDescent="0.35">
      <c r="A909" s="126" t="s">
        <v>27359</v>
      </c>
      <c r="B909" s="126" t="s">
        <v>6229</v>
      </c>
      <c r="C909" s="126">
        <v>2023</v>
      </c>
    </row>
    <row r="910" spans="1:3" x14ac:dyDescent="0.35">
      <c r="A910" s="126" t="s">
        <v>27360</v>
      </c>
      <c r="B910" s="126"/>
      <c r="C910" s="126">
        <v>2023</v>
      </c>
    </row>
    <row r="911" spans="1:3" x14ac:dyDescent="0.35">
      <c r="A911" s="126" t="s">
        <v>27361</v>
      </c>
      <c r="B911" s="126" t="s">
        <v>26965</v>
      </c>
      <c r="C911" s="126">
        <v>2023</v>
      </c>
    </row>
    <row r="912" spans="1:3" x14ac:dyDescent="0.35">
      <c r="A912" s="126" t="s">
        <v>27362</v>
      </c>
      <c r="B912" s="126" t="s">
        <v>26997</v>
      </c>
      <c r="C912" s="126">
        <v>2023</v>
      </c>
    </row>
    <row r="913" spans="1:3" x14ac:dyDescent="0.35">
      <c r="A913" s="126" t="s">
        <v>27363</v>
      </c>
      <c r="B913" s="126" t="s">
        <v>6229</v>
      </c>
      <c r="C913" s="126">
        <v>2020</v>
      </c>
    </row>
    <row r="914" spans="1:3" x14ac:dyDescent="0.35">
      <c r="A914" s="126" t="s">
        <v>27364</v>
      </c>
      <c r="B914" s="126" t="s">
        <v>27364</v>
      </c>
      <c r="C914" s="126">
        <v>2018</v>
      </c>
    </row>
    <row r="915" spans="1:3" x14ac:dyDescent="0.35">
      <c r="A915" s="126" t="s">
        <v>27365</v>
      </c>
      <c r="B915" s="126" t="s">
        <v>26995</v>
      </c>
      <c r="C915" s="126">
        <v>2020</v>
      </c>
    </row>
    <row r="916" spans="1:3" x14ac:dyDescent="0.35">
      <c r="A916" s="126" t="s">
        <v>27366</v>
      </c>
      <c r="B916" s="126" t="s">
        <v>6229</v>
      </c>
      <c r="C916" s="126">
        <v>2020</v>
      </c>
    </row>
    <row r="917" spans="1:3" x14ac:dyDescent="0.35">
      <c r="A917" s="126" t="s">
        <v>27367</v>
      </c>
      <c r="B917" s="126" t="s">
        <v>27352</v>
      </c>
      <c r="C917" s="126">
        <v>2020</v>
      </c>
    </row>
    <row r="918" spans="1:3" x14ac:dyDescent="0.35">
      <c r="A918" s="126" t="s">
        <v>27368</v>
      </c>
      <c r="B918" s="126" t="s">
        <v>6577</v>
      </c>
      <c r="C918" s="126">
        <v>2020</v>
      </c>
    </row>
    <row r="919" spans="1:3" x14ac:dyDescent="0.35">
      <c r="A919" s="126" t="s">
        <v>27369</v>
      </c>
      <c r="B919" s="126" t="s">
        <v>6229</v>
      </c>
      <c r="C919" s="126">
        <v>2020</v>
      </c>
    </row>
    <row r="920" spans="1:3" x14ac:dyDescent="0.35">
      <c r="A920" s="126" t="s">
        <v>27370</v>
      </c>
      <c r="B920" s="126" t="s">
        <v>27371</v>
      </c>
      <c r="C920" s="126">
        <v>2020</v>
      </c>
    </row>
    <row r="921" spans="1:3" x14ac:dyDescent="0.35">
      <c r="A921" s="126" t="s">
        <v>27372</v>
      </c>
      <c r="B921" s="126" t="s">
        <v>27372</v>
      </c>
      <c r="C921" s="126">
        <v>2020</v>
      </c>
    </row>
    <row r="922" spans="1:3" x14ac:dyDescent="0.35">
      <c r="A922" s="126" t="s">
        <v>27373</v>
      </c>
      <c r="B922" s="126" t="s">
        <v>27374</v>
      </c>
      <c r="C922" s="126">
        <v>2018</v>
      </c>
    </row>
    <row r="923" spans="1:3" x14ac:dyDescent="0.35">
      <c r="A923" s="126" t="s">
        <v>27375</v>
      </c>
      <c r="B923" s="126" t="s">
        <v>27375</v>
      </c>
      <c r="C923" s="126">
        <v>2018</v>
      </c>
    </row>
    <row r="924" spans="1:3" x14ac:dyDescent="0.35">
      <c r="A924" s="126" t="s">
        <v>27376</v>
      </c>
      <c r="B924" s="126" t="s">
        <v>27376</v>
      </c>
      <c r="C924" s="126">
        <v>2023</v>
      </c>
    </row>
    <row r="925" spans="1:3" x14ac:dyDescent="0.35">
      <c r="A925" s="126" t="s">
        <v>27377</v>
      </c>
      <c r="B925" s="126" t="s">
        <v>27378</v>
      </c>
      <c r="C925" s="126">
        <v>2020</v>
      </c>
    </row>
    <row r="926" spans="1:3" x14ac:dyDescent="0.35">
      <c r="A926" s="126" t="s">
        <v>27379</v>
      </c>
      <c r="B926" s="126" t="s">
        <v>27379</v>
      </c>
      <c r="C926" s="126">
        <v>2018</v>
      </c>
    </row>
    <row r="927" spans="1:3" x14ac:dyDescent="0.35">
      <c r="A927" s="126" t="s">
        <v>27380</v>
      </c>
      <c r="B927" s="126" t="s">
        <v>7177</v>
      </c>
      <c r="C927" s="126">
        <v>2020</v>
      </c>
    </row>
    <row r="928" spans="1:3" x14ac:dyDescent="0.35">
      <c r="A928" s="126" t="s">
        <v>27381</v>
      </c>
      <c r="B928" s="126" t="s">
        <v>7140</v>
      </c>
      <c r="C928" s="126">
        <v>2020</v>
      </c>
    </row>
    <row r="929" spans="1:3" x14ac:dyDescent="0.35">
      <c r="A929" s="126" t="s">
        <v>7177</v>
      </c>
      <c r="B929" s="126" t="s">
        <v>7177</v>
      </c>
      <c r="C929" s="126">
        <v>2020</v>
      </c>
    </row>
    <row r="930" spans="1:3" x14ac:dyDescent="0.35">
      <c r="A930" s="126" t="s">
        <v>27382</v>
      </c>
      <c r="B930" s="126" t="s">
        <v>7140</v>
      </c>
      <c r="C930" s="126">
        <v>2023</v>
      </c>
    </row>
    <row r="931" spans="1:3" x14ac:dyDescent="0.35">
      <c r="A931" s="126" t="s">
        <v>27383</v>
      </c>
      <c r="B931" s="126" t="s">
        <v>27384</v>
      </c>
      <c r="C931" s="126">
        <v>2018</v>
      </c>
    </row>
    <row r="932" spans="1:3" x14ac:dyDescent="0.35">
      <c r="A932" s="126" t="s">
        <v>27385</v>
      </c>
      <c r="B932" s="126" t="s">
        <v>27386</v>
      </c>
      <c r="C932" s="126">
        <v>2018</v>
      </c>
    </row>
    <row r="933" spans="1:3" x14ac:dyDescent="0.35">
      <c r="A933" s="126" t="s">
        <v>27387</v>
      </c>
      <c r="B933" s="126" t="s">
        <v>27388</v>
      </c>
      <c r="C933" s="126">
        <v>2023</v>
      </c>
    </row>
    <row r="934" spans="1:3" x14ac:dyDescent="0.35">
      <c r="A934" s="126" t="s">
        <v>27389</v>
      </c>
      <c r="B934" s="126" t="s">
        <v>27389</v>
      </c>
      <c r="C934" s="126">
        <v>2018</v>
      </c>
    </row>
    <row r="935" spans="1:3" x14ac:dyDescent="0.35">
      <c r="A935" s="126" t="s">
        <v>27390</v>
      </c>
      <c r="B935" s="126" t="s">
        <v>27390</v>
      </c>
      <c r="C935" s="126">
        <v>2020</v>
      </c>
    </row>
    <row r="936" spans="1:3" x14ac:dyDescent="0.35">
      <c r="A936" s="126" t="s">
        <v>27391</v>
      </c>
      <c r="B936" s="126" t="s">
        <v>27392</v>
      </c>
      <c r="C936" s="126">
        <v>2020</v>
      </c>
    </row>
    <row r="937" spans="1:3" x14ac:dyDescent="0.35">
      <c r="A937" s="126" t="s">
        <v>27393</v>
      </c>
      <c r="B937" s="126" t="s">
        <v>27394</v>
      </c>
      <c r="C937" s="126">
        <v>2020</v>
      </c>
    </row>
    <row r="938" spans="1:3" x14ac:dyDescent="0.35">
      <c r="A938" s="126" t="s">
        <v>27395</v>
      </c>
      <c r="B938" s="126" t="s">
        <v>27395</v>
      </c>
      <c r="C938" s="126">
        <v>2018</v>
      </c>
    </row>
    <row r="939" spans="1:3" x14ac:dyDescent="0.35">
      <c r="A939" s="126" t="s">
        <v>27396</v>
      </c>
      <c r="B939" s="126" t="s">
        <v>27396</v>
      </c>
      <c r="C939" s="126">
        <v>2018</v>
      </c>
    </row>
    <row r="940" spans="1:3" x14ac:dyDescent="0.35">
      <c r="A940" s="126" t="s">
        <v>27397</v>
      </c>
      <c r="B940" s="126" t="s">
        <v>27397</v>
      </c>
      <c r="C940" s="126">
        <v>2018</v>
      </c>
    </row>
    <row r="941" spans="1:3" x14ac:dyDescent="0.35">
      <c r="A941" s="126" t="s">
        <v>27398</v>
      </c>
      <c r="B941" s="126" t="s">
        <v>27399</v>
      </c>
      <c r="C941" s="126">
        <v>2020</v>
      </c>
    </row>
    <row r="942" spans="1:3" x14ac:dyDescent="0.35">
      <c r="A942" s="126" t="s">
        <v>27400</v>
      </c>
      <c r="B942" s="126" t="s">
        <v>27401</v>
      </c>
      <c r="C942" s="126">
        <v>2020</v>
      </c>
    </row>
    <row r="943" spans="1:3" x14ac:dyDescent="0.35">
      <c r="A943" s="126" t="s">
        <v>27402</v>
      </c>
      <c r="B943" s="126" t="s">
        <v>27402</v>
      </c>
      <c r="C943" s="126">
        <v>2023</v>
      </c>
    </row>
    <row r="944" spans="1:3" x14ac:dyDescent="0.35">
      <c r="A944" s="126" t="s">
        <v>27403</v>
      </c>
      <c r="B944" s="126" t="s">
        <v>27403</v>
      </c>
      <c r="C944" s="126">
        <v>2018</v>
      </c>
    </row>
    <row r="945" spans="1:3" x14ac:dyDescent="0.35">
      <c r="A945" s="126" t="s">
        <v>27404</v>
      </c>
      <c r="B945" s="126" t="s">
        <v>27404</v>
      </c>
      <c r="C945" s="126">
        <v>2018</v>
      </c>
    </row>
    <row r="946" spans="1:3" x14ac:dyDescent="0.35">
      <c r="A946" s="126" t="s">
        <v>7140</v>
      </c>
      <c r="B946" s="126" t="s">
        <v>7140</v>
      </c>
      <c r="C946" s="126">
        <v>2020</v>
      </c>
    </row>
    <row r="947" spans="1:3" x14ac:dyDescent="0.35">
      <c r="A947" s="126" t="s">
        <v>27405</v>
      </c>
      <c r="B947" s="126" t="s">
        <v>27384</v>
      </c>
      <c r="C947" s="126">
        <v>2018</v>
      </c>
    </row>
    <row r="948" spans="1:3" x14ac:dyDescent="0.35">
      <c r="A948" s="126" t="s">
        <v>27406</v>
      </c>
      <c r="B948" s="126" t="s">
        <v>27407</v>
      </c>
      <c r="C948" s="126">
        <v>2018</v>
      </c>
    </row>
    <row r="949" spans="1:3" x14ac:dyDescent="0.35">
      <c r="A949" s="126" t="s">
        <v>27408</v>
      </c>
      <c r="B949" s="126" t="s">
        <v>27409</v>
      </c>
      <c r="C949" s="126">
        <v>2018</v>
      </c>
    </row>
    <row r="950" spans="1:3" x14ac:dyDescent="0.35">
      <c r="A950" s="126" t="s">
        <v>27410</v>
      </c>
      <c r="B950" s="126" t="s">
        <v>27411</v>
      </c>
      <c r="C950" s="126">
        <v>2018</v>
      </c>
    </row>
    <row r="951" spans="1:3" x14ac:dyDescent="0.35">
      <c r="A951" s="126" t="s">
        <v>27412</v>
      </c>
      <c r="B951" s="126" t="s">
        <v>27413</v>
      </c>
      <c r="C951" s="126">
        <v>2018</v>
      </c>
    </row>
    <row r="952" spans="1:3" x14ac:dyDescent="0.35">
      <c r="A952" s="126" t="s">
        <v>27414</v>
      </c>
      <c r="B952" s="126" t="s">
        <v>27415</v>
      </c>
      <c r="C952" s="126">
        <v>2018</v>
      </c>
    </row>
    <row r="953" spans="1:3" x14ac:dyDescent="0.35">
      <c r="A953" s="126" t="s">
        <v>27416</v>
      </c>
      <c r="B953" s="126" t="s">
        <v>27411</v>
      </c>
      <c r="C953" s="126">
        <v>2018</v>
      </c>
    </row>
    <row r="954" spans="1:3" x14ac:dyDescent="0.35">
      <c r="A954" s="126" t="s">
        <v>27417</v>
      </c>
      <c r="B954" s="126" t="s">
        <v>7140</v>
      </c>
      <c r="C954" s="126">
        <v>2023</v>
      </c>
    </row>
    <row r="955" spans="1:3" x14ac:dyDescent="0.35">
      <c r="A955" s="126" t="s">
        <v>27418</v>
      </c>
      <c r="B955" s="126" t="s">
        <v>27418</v>
      </c>
      <c r="C955" s="126">
        <v>2018</v>
      </c>
    </row>
    <row r="956" spans="1:3" x14ac:dyDescent="0.35">
      <c r="A956" s="126" t="s">
        <v>27419</v>
      </c>
      <c r="B956" s="126" t="s">
        <v>27420</v>
      </c>
      <c r="C956" s="126">
        <v>2018</v>
      </c>
    </row>
    <row r="957" spans="1:3" x14ac:dyDescent="0.35">
      <c r="A957" s="126" t="s">
        <v>27420</v>
      </c>
      <c r="B957" s="126" t="s">
        <v>27420</v>
      </c>
      <c r="C957" s="126">
        <v>2023</v>
      </c>
    </row>
    <row r="958" spans="1:3" x14ac:dyDescent="0.35">
      <c r="A958" s="126" t="s">
        <v>27421</v>
      </c>
      <c r="B958" s="126" t="s">
        <v>27422</v>
      </c>
      <c r="C958" s="126">
        <v>2018</v>
      </c>
    </row>
    <row r="959" spans="1:3" x14ac:dyDescent="0.35">
      <c r="A959" s="126" t="s">
        <v>27423</v>
      </c>
      <c r="B959" s="126" t="s">
        <v>27423</v>
      </c>
      <c r="C959" s="126">
        <v>2018</v>
      </c>
    </row>
    <row r="960" spans="1:3" x14ac:dyDescent="0.35">
      <c r="A960" s="126" t="s">
        <v>27424</v>
      </c>
      <c r="B960" s="126" t="s">
        <v>27424</v>
      </c>
      <c r="C960" s="126">
        <v>2018</v>
      </c>
    </row>
    <row r="961" spans="1:3" x14ac:dyDescent="0.35">
      <c r="A961" s="126" t="s">
        <v>27425</v>
      </c>
      <c r="B961" s="126" t="s">
        <v>27426</v>
      </c>
      <c r="C961" s="126">
        <v>2023</v>
      </c>
    </row>
    <row r="962" spans="1:3" x14ac:dyDescent="0.35">
      <c r="A962" s="126" t="s">
        <v>27427</v>
      </c>
      <c r="B962" s="126" t="s">
        <v>27426</v>
      </c>
      <c r="C962" s="126">
        <v>2018</v>
      </c>
    </row>
    <row r="963" spans="1:3" x14ac:dyDescent="0.35">
      <c r="A963" s="126" t="s">
        <v>27428</v>
      </c>
      <c r="B963" s="126" t="s">
        <v>27429</v>
      </c>
      <c r="C963" s="126">
        <v>2020</v>
      </c>
    </row>
    <row r="964" spans="1:3" x14ac:dyDescent="0.35">
      <c r="A964" s="126" t="s">
        <v>27430</v>
      </c>
      <c r="B964" s="126" t="s">
        <v>27431</v>
      </c>
      <c r="C964" s="126">
        <v>2018</v>
      </c>
    </row>
    <row r="965" spans="1:3" x14ac:dyDescent="0.35">
      <c r="A965" s="126" t="s">
        <v>27432</v>
      </c>
      <c r="B965" s="126" t="s">
        <v>27428</v>
      </c>
      <c r="C965" s="126">
        <v>2018</v>
      </c>
    </row>
    <row r="966" spans="1:3" x14ac:dyDescent="0.35">
      <c r="A966" s="126" t="s">
        <v>27433</v>
      </c>
      <c r="B966" s="126" t="s">
        <v>27434</v>
      </c>
      <c r="C966" s="126">
        <v>2018</v>
      </c>
    </row>
    <row r="967" spans="1:3" x14ac:dyDescent="0.35">
      <c r="A967" s="126" t="s">
        <v>27435</v>
      </c>
      <c r="B967" s="126" t="s">
        <v>27388</v>
      </c>
      <c r="C967" s="126">
        <v>2018</v>
      </c>
    </row>
    <row r="968" spans="1:3" x14ac:dyDescent="0.35">
      <c r="A968" s="126" t="s">
        <v>27436</v>
      </c>
      <c r="B968" s="126" t="s">
        <v>27437</v>
      </c>
      <c r="C968" s="126">
        <v>2018</v>
      </c>
    </row>
    <row r="969" spans="1:3" x14ac:dyDescent="0.35">
      <c r="A969" s="126" t="s">
        <v>27438</v>
      </c>
      <c r="B969" s="126" t="s">
        <v>27438</v>
      </c>
      <c r="C969" s="126">
        <v>2020</v>
      </c>
    </row>
    <row r="970" spans="1:3" x14ac:dyDescent="0.35">
      <c r="A970" s="126" t="s">
        <v>27439</v>
      </c>
      <c r="B970" s="126" t="s">
        <v>27439</v>
      </c>
      <c r="C970" s="126">
        <v>2018</v>
      </c>
    </row>
    <row r="971" spans="1:3" x14ac:dyDescent="0.35">
      <c r="A971" s="126" t="s">
        <v>27440</v>
      </c>
      <c r="B971" s="126" t="s">
        <v>27440</v>
      </c>
      <c r="C971" s="126">
        <v>2020</v>
      </c>
    </row>
    <row r="972" spans="1:3" x14ac:dyDescent="0.35">
      <c r="A972" s="126" t="s">
        <v>27441</v>
      </c>
      <c r="B972" s="126" t="s">
        <v>27441</v>
      </c>
      <c r="C972" s="126">
        <v>2023</v>
      </c>
    </row>
    <row r="973" spans="1:3" x14ac:dyDescent="0.35">
      <c r="A973" s="126" t="s">
        <v>27442</v>
      </c>
      <c r="B973" s="126" t="s">
        <v>27442</v>
      </c>
      <c r="C973" s="126"/>
    </row>
    <row r="974" spans="1:3" x14ac:dyDescent="0.35">
      <c r="A974" s="126" t="s">
        <v>27443</v>
      </c>
      <c r="B974" s="126" t="s">
        <v>27443</v>
      </c>
      <c r="C974" s="126"/>
    </row>
    <row r="975" spans="1:3" x14ac:dyDescent="0.35">
      <c r="A975" s="126" t="s">
        <v>27444</v>
      </c>
      <c r="B975" s="126" t="s">
        <v>27445</v>
      </c>
      <c r="C975" s="126">
        <v>2018</v>
      </c>
    </row>
    <row r="976" spans="1:3" x14ac:dyDescent="0.35">
      <c r="A976" s="126" t="s">
        <v>27446</v>
      </c>
      <c r="B976" s="126" t="s">
        <v>27447</v>
      </c>
      <c r="C976" s="126">
        <v>2020</v>
      </c>
    </row>
    <row r="977" spans="1:3" x14ac:dyDescent="0.35">
      <c r="A977" s="126" t="s">
        <v>27448</v>
      </c>
      <c r="B977" s="126" t="s">
        <v>27449</v>
      </c>
      <c r="C977" s="126">
        <v>2020</v>
      </c>
    </row>
    <row r="978" spans="1:3" x14ac:dyDescent="0.35">
      <c r="A978" s="126" t="s">
        <v>27450</v>
      </c>
      <c r="B978" s="126" t="s">
        <v>27451</v>
      </c>
      <c r="C978" s="126">
        <v>2020</v>
      </c>
    </row>
    <row r="979" spans="1:3" x14ac:dyDescent="0.35">
      <c r="A979" s="126" t="s">
        <v>27452</v>
      </c>
      <c r="B979" s="126" t="s">
        <v>27452</v>
      </c>
      <c r="C979" s="126">
        <v>2018</v>
      </c>
    </row>
    <row r="980" spans="1:3" x14ac:dyDescent="0.35">
      <c r="A980" s="126" t="s">
        <v>27453</v>
      </c>
      <c r="B980" s="126" t="s">
        <v>27452</v>
      </c>
      <c r="C980" s="126">
        <v>2020</v>
      </c>
    </row>
    <row r="981" spans="1:3" x14ac:dyDescent="0.35">
      <c r="A981" s="126" t="s">
        <v>27454</v>
      </c>
      <c r="B981" s="126" t="s">
        <v>27452</v>
      </c>
      <c r="C981" s="126">
        <v>2020</v>
      </c>
    </row>
    <row r="982" spans="1:3" x14ac:dyDescent="0.35">
      <c r="A982" s="126" t="s">
        <v>27455</v>
      </c>
      <c r="B982" s="126"/>
      <c r="C982" s="126">
        <v>2023</v>
      </c>
    </row>
    <row r="983" spans="1:3" x14ac:dyDescent="0.35">
      <c r="A983" s="126" t="s">
        <v>27456</v>
      </c>
      <c r="B983" s="126" t="s">
        <v>27457</v>
      </c>
      <c r="C983" s="126">
        <v>2018</v>
      </c>
    </row>
    <row r="984" spans="1:3" x14ac:dyDescent="0.35">
      <c r="A984" s="126" t="s">
        <v>27458</v>
      </c>
      <c r="B984" s="126" t="s">
        <v>26944</v>
      </c>
      <c r="C984" s="126">
        <v>2020</v>
      </c>
    </row>
    <row r="985" spans="1:3" x14ac:dyDescent="0.35">
      <c r="A985" s="126" t="s">
        <v>27459</v>
      </c>
      <c r="B985" s="126" t="s">
        <v>27459</v>
      </c>
      <c r="C985" s="126">
        <v>2018</v>
      </c>
    </row>
    <row r="986" spans="1:3" x14ac:dyDescent="0.35">
      <c r="A986" s="126" t="s">
        <v>27460</v>
      </c>
      <c r="B986" s="126" t="s">
        <v>27460</v>
      </c>
      <c r="C986" s="126">
        <v>2020</v>
      </c>
    </row>
    <row r="987" spans="1:3" x14ac:dyDescent="0.35">
      <c r="A987" s="126" t="s">
        <v>27461</v>
      </c>
      <c r="B987" s="126" t="s">
        <v>27461</v>
      </c>
      <c r="C987" s="126">
        <v>2020</v>
      </c>
    </row>
    <row r="988" spans="1:3" x14ac:dyDescent="0.35">
      <c r="A988" s="126" t="s">
        <v>27462</v>
      </c>
      <c r="B988" s="126" t="s">
        <v>27462</v>
      </c>
      <c r="C988" s="126">
        <v>2018</v>
      </c>
    </row>
    <row r="989" spans="1:3" x14ac:dyDescent="0.35">
      <c r="A989" s="126" t="s">
        <v>27463</v>
      </c>
      <c r="B989" s="126" t="s">
        <v>27463</v>
      </c>
      <c r="C989" s="126">
        <v>2018</v>
      </c>
    </row>
    <row r="990" spans="1:3" x14ac:dyDescent="0.35">
      <c r="A990" s="126" t="s">
        <v>26524</v>
      </c>
      <c r="B990" s="126" t="s">
        <v>26524</v>
      </c>
      <c r="C990" s="126">
        <v>2020</v>
      </c>
    </row>
    <row r="991" spans="1:3" x14ac:dyDescent="0.35">
      <c r="A991" s="126" t="s">
        <v>27464</v>
      </c>
      <c r="B991" s="126" t="s">
        <v>27465</v>
      </c>
      <c r="C991" s="126">
        <v>2020</v>
      </c>
    </row>
    <row r="992" spans="1:3" x14ac:dyDescent="0.35">
      <c r="A992" s="126" t="s">
        <v>27466</v>
      </c>
      <c r="B992" s="126" t="s">
        <v>27466</v>
      </c>
      <c r="C992" s="126">
        <v>2020</v>
      </c>
    </row>
    <row r="993" spans="1:3" x14ac:dyDescent="0.35">
      <c r="A993" s="126" t="s">
        <v>27467</v>
      </c>
      <c r="B993" s="126" t="s">
        <v>27467</v>
      </c>
      <c r="C993" s="126">
        <v>2020</v>
      </c>
    </row>
    <row r="994" spans="1:3" x14ac:dyDescent="0.35">
      <c r="A994" s="126" t="s">
        <v>27468</v>
      </c>
      <c r="B994" s="126" t="s">
        <v>27468</v>
      </c>
      <c r="C994" s="126">
        <v>2020</v>
      </c>
    </row>
    <row r="995" spans="1:3" x14ac:dyDescent="0.35">
      <c r="A995" s="126" t="s">
        <v>27469</v>
      </c>
      <c r="B995" s="126" t="s">
        <v>27470</v>
      </c>
      <c r="C995" s="126">
        <v>2018</v>
      </c>
    </row>
    <row r="996" spans="1:3" x14ac:dyDescent="0.35">
      <c r="A996" s="126" t="s">
        <v>27471</v>
      </c>
      <c r="B996" s="126" t="s">
        <v>27472</v>
      </c>
      <c r="C996" s="126">
        <v>2018</v>
      </c>
    </row>
    <row r="997" spans="1:3" x14ac:dyDescent="0.35">
      <c r="A997" s="126" t="s">
        <v>27473</v>
      </c>
      <c r="B997" s="126" t="s">
        <v>27474</v>
      </c>
      <c r="C997" s="126">
        <v>2018</v>
      </c>
    </row>
    <row r="998" spans="1:3" x14ac:dyDescent="0.35">
      <c r="A998" s="126" t="s">
        <v>27475</v>
      </c>
      <c r="B998" s="126" t="s">
        <v>27470</v>
      </c>
      <c r="C998" s="126">
        <v>2020</v>
      </c>
    </row>
    <row r="999" spans="1:3" x14ac:dyDescent="0.35">
      <c r="A999" s="126" t="s">
        <v>27476</v>
      </c>
      <c r="B999" s="126" t="s">
        <v>27476</v>
      </c>
      <c r="C999" s="126">
        <v>2020</v>
      </c>
    </row>
    <row r="1000" spans="1:3" x14ac:dyDescent="0.35">
      <c r="A1000" s="126" t="s">
        <v>27477</v>
      </c>
      <c r="B1000" s="126" t="s">
        <v>27477</v>
      </c>
      <c r="C1000" s="126">
        <v>2020</v>
      </c>
    </row>
    <row r="1001" spans="1:3" x14ac:dyDescent="0.35">
      <c r="A1001" s="126" t="s">
        <v>27478</v>
      </c>
      <c r="B1001" s="126" t="s">
        <v>27478</v>
      </c>
      <c r="C1001" s="126">
        <v>2018</v>
      </c>
    </row>
    <row r="1002" spans="1:3" x14ac:dyDescent="0.35">
      <c r="A1002" s="126" t="s">
        <v>27479</v>
      </c>
      <c r="B1002" s="126" t="s">
        <v>27479</v>
      </c>
      <c r="C1002" s="126">
        <v>2020</v>
      </c>
    </row>
    <row r="1003" spans="1:3" x14ac:dyDescent="0.35">
      <c r="A1003" s="126" t="s">
        <v>27479</v>
      </c>
      <c r="B1003" s="126" t="s">
        <v>27480</v>
      </c>
      <c r="C1003" s="126">
        <v>2020</v>
      </c>
    </row>
    <row r="1004" spans="1:3" x14ac:dyDescent="0.35">
      <c r="A1004" s="126" t="s">
        <v>27481</v>
      </c>
      <c r="B1004" s="126" t="s">
        <v>27481</v>
      </c>
      <c r="C1004" s="126">
        <v>2018</v>
      </c>
    </row>
    <row r="1005" spans="1:3" x14ac:dyDescent="0.35">
      <c r="A1005" s="126" t="s">
        <v>27482</v>
      </c>
      <c r="B1005" s="126" t="s">
        <v>27483</v>
      </c>
      <c r="C1005" s="126">
        <v>2018</v>
      </c>
    </row>
    <row r="1006" spans="1:3" x14ac:dyDescent="0.35">
      <c r="A1006" s="126" t="s">
        <v>27484</v>
      </c>
      <c r="B1006" s="126" t="s">
        <v>27484</v>
      </c>
      <c r="C1006" s="126">
        <v>2020</v>
      </c>
    </row>
    <row r="1007" spans="1:3" x14ac:dyDescent="0.35">
      <c r="A1007" s="126" t="s">
        <v>27480</v>
      </c>
      <c r="B1007" s="126" t="s">
        <v>27480</v>
      </c>
      <c r="C1007" s="126">
        <v>2020</v>
      </c>
    </row>
    <row r="1008" spans="1:3" x14ac:dyDescent="0.35">
      <c r="A1008" s="126" t="s">
        <v>27485</v>
      </c>
      <c r="B1008" s="126" t="s">
        <v>27485</v>
      </c>
      <c r="C1008" s="126">
        <v>2018</v>
      </c>
    </row>
    <row r="1009" spans="1:3" x14ac:dyDescent="0.35">
      <c r="A1009" s="126" t="s">
        <v>27486</v>
      </c>
      <c r="B1009" s="126" t="s">
        <v>27486</v>
      </c>
      <c r="C1009" s="126">
        <v>2018</v>
      </c>
    </row>
    <row r="1010" spans="1:3" x14ac:dyDescent="0.35">
      <c r="A1010" s="126" t="s">
        <v>27487</v>
      </c>
      <c r="B1010" s="126"/>
      <c r="C1010" s="126">
        <v>2023</v>
      </c>
    </row>
    <row r="1011" spans="1:3" x14ac:dyDescent="0.35">
      <c r="A1011" s="126" t="s">
        <v>27488</v>
      </c>
      <c r="B1011" s="126"/>
      <c r="C1011" s="126">
        <v>2023</v>
      </c>
    </row>
    <row r="1012" spans="1:3" x14ac:dyDescent="0.35">
      <c r="A1012" s="126" t="s">
        <v>27489</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27490</v>
      </c>
      <c r="B1" t="s">
        <v>27491</v>
      </c>
      <c r="C1" t="s">
        <v>27492</v>
      </c>
      <c r="D1" t="s">
        <v>27493</v>
      </c>
      <c r="E1" t="s">
        <v>27494</v>
      </c>
      <c r="F1" t="s">
        <v>27495</v>
      </c>
      <c r="G1" t="s">
        <v>27496</v>
      </c>
      <c r="H1" t="s">
        <v>27497</v>
      </c>
      <c r="I1" t="s">
        <v>27498</v>
      </c>
      <c r="J1" t="s">
        <v>27499</v>
      </c>
      <c r="K1" t="s">
        <v>27500</v>
      </c>
      <c r="L1" t="s">
        <v>27501</v>
      </c>
      <c r="M1" t="s">
        <v>27502</v>
      </c>
      <c r="N1" t="s">
        <v>27503</v>
      </c>
    </row>
    <row r="2" spans="1:14" x14ac:dyDescent="0.35">
      <c r="A2">
        <v>20</v>
      </c>
      <c r="B2" t="s">
        <v>27504</v>
      </c>
      <c r="C2" t="s">
        <v>27505</v>
      </c>
      <c r="D2">
        <v>211</v>
      </c>
      <c r="E2" t="s">
        <v>27506</v>
      </c>
      <c r="F2">
        <v>2</v>
      </c>
      <c r="G2" t="s">
        <v>27507</v>
      </c>
      <c r="H2">
        <v>1</v>
      </c>
      <c r="I2" t="s">
        <v>27508</v>
      </c>
      <c r="J2">
        <v>1</v>
      </c>
      <c r="K2" t="s">
        <v>27509</v>
      </c>
      <c r="L2">
        <v>11</v>
      </c>
      <c r="M2" t="s">
        <v>27510</v>
      </c>
      <c r="N2" t="s">
        <v>27511</v>
      </c>
    </row>
    <row r="3" spans="1:14" x14ac:dyDescent="0.35">
      <c r="A3">
        <v>48</v>
      </c>
      <c r="B3" t="s">
        <v>27512</v>
      </c>
      <c r="C3" t="s">
        <v>27513</v>
      </c>
      <c r="D3">
        <v>212</v>
      </c>
      <c r="E3" t="s">
        <v>27514</v>
      </c>
      <c r="F3">
        <v>2</v>
      </c>
      <c r="G3" t="s">
        <v>27507</v>
      </c>
      <c r="H3">
        <v>1</v>
      </c>
      <c r="I3" t="s">
        <v>27508</v>
      </c>
      <c r="J3">
        <v>2</v>
      </c>
      <c r="K3" t="s">
        <v>27515</v>
      </c>
      <c r="L3">
        <v>12</v>
      </c>
      <c r="M3" t="s">
        <v>27516</v>
      </c>
      <c r="N3" t="s">
        <v>4757</v>
      </c>
    </row>
    <row r="4" spans="1:14" x14ac:dyDescent="0.35">
      <c r="A4">
        <v>65</v>
      </c>
      <c r="B4" t="s">
        <v>27517</v>
      </c>
      <c r="C4" t="s">
        <v>27518</v>
      </c>
      <c r="D4">
        <v>213</v>
      </c>
      <c r="E4" t="s">
        <v>27519</v>
      </c>
      <c r="F4">
        <v>2</v>
      </c>
      <c r="G4" t="s">
        <v>27507</v>
      </c>
      <c r="H4">
        <v>1</v>
      </c>
      <c r="I4" t="s">
        <v>27508</v>
      </c>
      <c r="J4">
        <v>3</v>
      </c>
      <c r="K4" t="s">
        <v>27520</v>
      </c>
      <c r="L4">
        <v>13</v>
      </c>
      <c r="M4" t="s">
        <v>27521</v>
      </c>
      <c r="N4" t="s">
        <v>27522</v>
      </c>
    </row>
    <row r="5" spans="1:14" x14ac:dyDescent="0.35">
      <c r="A5">
        <v>130</v>
      </c>
      <c r="B5" t="s">
        <v>27509</v>
      </c>
      <c r="C5" t="s">
        <v>27523</v>
      </c>
      <c r="D5">
        <v>214</v>
      </c>
      <c r="E5" t="s">
        <v>27524</v>
      </c>
      <c r="F5">
        <v>2</v>
      </c>
      <c r="G5" t="s">
        <v>27507</v>
      </c>
      <c r="H5">
        <v>1</v>
      </c>
      <c r="I5" t="s">
        <v>27508</v>
      </c>
      <c r="J5">
        <v>4</v>
      </c>
      <c r="K5" t="s">
        <v>27504</v>
      </c>
      <c r="L5">
        <v>14</v>
      </c>
      <c r="M5" t="s">
        <v>27525</v>
      </c>
      <c r="N5" t="s">
        <v>27526</v>
      </c>
    </row>
    <row r="6" spans="1:14" x14ac:dyDescent="0.35">
      <c r="A6">
        <v>185</v>
      </c>
      <c r="B6" t="s">
        <v>27527</v>
      </c>
      <c r="C6" t="s">
        <v>27528</v>
      </c>
      <c r="D6">
        <v>221</v>
      </c>
      <c r="E6" t="s">
        <v>27529</v>
      </c>
      <c r="F6">
        <v>2</v>
      </c>
      <c r="G6" t="s">
        <v>27507</v>
      </c>
      <c r="H6">
        <v>2</v>
      </c>
      <c r="I6" t="s">
        <v>27530</v>
      </c>
      <c r="J6">
        <v>1</v>
      </c>
      <c r="K6" t="s">
        <v>27509</v>
      </c>
      <c r="L6">
        <v>21</v>
      </c>
      <c r="M6" t="s">
        <v>27531</v>
      </c>
      <c r="N6" t="s">
        <v>27532</v>
      </c>
    </row>
    <row r="7" spans="1:14" x14ac:dyDescent="0.35">
      <c r="A7">
        <v>213</v>
      </c>
      <c r="B7" t="s">
        <v>27533</v>
      </c>
      <c r="C7" t="s">
        <v>27534</v>
      </c>
      <c r="D7">
        <v>222</v>
      </c>
      <c r="E7" t="s">
        <v>27535</v>
      </c>
      <c r="F7">
        <v>2</v>
      </c>
      <c r="G7" t="s">
        <v>27507</v>
      </c>
      <c r="H7">
        <v>2</v>
      </c>
      <c r="I7" t="s">
        <v>27530</v>
      </c>
      <c r="J7">
        <v>2</v>
      </c>
      <c r="K7" t="s">
        <v>27515</v>
      </c>
      <c r="L7">
        <v>22</v>
      </c>
      <c r="M7" t="s">
        <v>27536</v>
      </c>
      <c r="N7" t="s">
        <v>27537</v>
      </c>
    </row>
    <row r="8" spans="1:14" x14ac:dyDescent="0.35">
      <c r="D8">
        <v>223</v>
      </c>
      <c r="E8" t="s">
        <v>27538</v>
      </c>
      <c r="F8">
        <v>2</v>
      </c>
      <c r="G8" t="s">
        <v>27507</v>
      </c>
      <c r="H8">
        <v>2</v>
      </c>
      <c r="I8" t="s">
        <v>27530</v>
      </c>
      <c r="J8">
        <v>3</v>
      </c>
      <c r="K8" t="s">
        <v>27520</v>
      </c>
      <c r="L8">
        <v>23</v>
      </c>
      <c r="M8" t="s">
        <v>27539</v>
      </c>
      <c r="N8" t="s">
        <v>27540</v>
      </c>
    </row>
    <row r="9" spans="1:14" x14ac:dyDescent="0.35">
      <c r="D9">
        <v>224</v>
      </c>
      <c r="E9" t="s">
        <v>27541</v>
      </c>
      <c r="F9">
        <v>2</v>
      </c>
      <c r="G9" t="s">
        <v>27507</v>
      </c>
      <c r="H9">
        <v>2</v>
      </c>
      <c r="I9" t="s">
        <v>27530</v>
      </c>
      <c r="J9">
        <v>4</v>
      </c>
      <c r="K9" t="s">
        <v>27504</v>
      </c>
      <c r="L9">
        <v>24</v>
      </c>
      <c r="M9" t="s">
        <v>27542</v>
      </c>
      <c r="N9" t="s">
        <v>27543</v>
      </c>
    </row>
    <row r="10" spans="1:14" x14ac:dyDescent="0.35">
      <c r="D10">
        <v>311</v>
      </c>
      <c r="E10" t="s">
        <v>27544</v>
      </c>
      <c r="F10">
        <v>3</v>
      </c>
      <c r="G10" t="s">
        <v>27545</v>
      </c>
      <c r="H10">
        <v>1</v>
      </c>
      <c r="I10" t="s">
        <v>27508</v>
      </c>
      <c r="J10">
        <v>1</v>
      </c>
      <c r="K10" t="s">
        <v>27509</v>
      </c>
      <c r="L10">
        <v>11</v>
      </c>
      <c r="M10" t="s">
        <v>27510</v>
      </c>
      <c r="N10" t="s">
        <v>27511</v>
      </c>
    </row>
    <row r="11" spans="1:14" x14ac:dyDescent="0.35">
      <c r="D11">
        <v>312</v>
      </c>
      <c r="E11" t="s">
        <v>27546</v>
      </c>
      <c r="F11">
        <v>3</v>
      </c>
      <c r="G11" t="s">
        <v>27545</v>
      </c>
      <c r="H11">
        <v>1</v>
      </c>
      <c r="I11" t="s">
        <v>27508</v>
      </c>
      <c r="J11">
        <v>2</v>
      </c>
      <c r="K11" t="s">
        <v>27515</v>
      </c>
      <c r="L11">
        <v>12</v>
      </c>
      <c r="M11" t="s">
        <v>27516</v>
      </c>
      <c r="N11" t="s">
        <v>4757</v>
      </c>
    </row>
    <row r="12" spans="1:14" x14ac:dyDescent="0.35">
      <c r="D12">
        <v>313</v>
      </c>
      <c r="E12" t="s">
        <v>27547</v>
      </c>
      <c r="F12">
        <v>3</v>
      </c>
      <c r="G12" t="s">
        <v>27545</v>
      </c>
      <c r="H12">
        <v>1</v>
      </c>
      <c r="I12" t="s">
        <v>27508</v>
      </c>
      <c r="J12">
        <v>3</v>
      </c>
      <c r="K12" t="s">
        <v>27520</v>
      </c>
      <c r="L12">
        <v>13</v>
      </c>
      <c r="M12" t="s">
        <v>27521</v>
      </c>
      <c r="N12" t="s">
        <v>27522</v>
      </c>
    </row>
    <row r="13" spans="1:14" x14ac:dyDescent="0.35">
      <c r="D13">
        <v>314</v>
      </c>
      <c r="E13" t="s">
        <v>27548</v>
      </c>
      <c r="F13">
        <v>3</v>
      </c>
      <c r="G13" t="s">
        <v>27545</v>
      </c>
      <c r="H13">
        <v>1</v>
      </c>
      <c r="I13" t="s">
        <v>27508</v>
      </c>
      <c r="J13">
        <v>4</v>
      </c>
      <c r="K13" t="s">
        <v>27504</v>
      </c>
      <c r="L13">
        <v>14</v>
      </c>
      <c r="M13" t="s">
        <v>27525</v>
      </c>
      <c r="N13" t="s">
        <v>27526</v>
      </c>
    </row>
    <row r="14" spans="1:14" x14ac:dyDescent="0.35">
      <c r="D14">
        <v>321</v>
      </c>
      <c r="E14" t="s">
        <v>27549</v>
      </c>
      <c r="F14">
        <v>3</v>
      </c>
      <c r="G14" t="s">
        <v>27545</v>
      </c>
      <c r="H14">
        <v>2</v>
      </c>
      <c r="I14" t="s">
        <v>27530</v>
      </c>
      <c r="J14">
        <v>1</v>
      </c>
      <c r="K14" t="s">
        <v>27509</v>
      </c>
      <c r="L14">
        <v>21</v>
      </c>
      <c r="M14" t="s">
        <v>27531</v>
      </c>
      <c r="N14" t="s">
        <v>27532</v>
      </c>
    </row>
    <row r="15" spans="1:14" x14ac:dyDescent="0.35">
      <c r="D15">
        <v>322</v>
      </c>
      <c r="E15" t="s">
        <v>27550</v>
      </c>
      <c r="F15">
        <v>3</v>
      </c>
      <c r="G15" t="s">
        <v>27545</v>
      </c>
      <c r="H15">
        <v>2</v>
      </c>
      <c r="I15" t="s">
        <v>27530</v>
      </c>
      <c r="J15">
        <v>2</v>
      </c>
      <c r="K15" t="s">
        <v>27515</v>
      </c>
      <c r="L15">
        <v>22</v>
      </c>
      <c r="M15" t="s">
        <v>27536</v>
      </c>
      <c r="N15" t="s">
        <v>27537</v>
      </c>
    </row>
    <row r="16" spans="1:14" x14ac:dyDescent="0.35">
      <c r="D16">
        <v>323</v>
      </c>
      <c r="E16" t="s">
        <v>27551</v>
      </c>
      <c r="F16">
        <v>3</v>
      </c>
      <c r="G16" t="s">
        <v>27545</v>
      </c>
      <c r="H16">
        <v>2</v>
      </c>
      <c r="I16" t="s">
        <v>27530</v>
      </c>
      <c r="J16">
        <v>3</v>
      </c>
      <c r="K16" t="s">
        <v>27520</v>
      </c>
      <c r="L16">
        <v>23</v>
      </c>
      <c r="M16" t="s">
        <v>27539</v>
      </c>
      <c r="N16" t="s">
        <v>27540</v>
      </c>
    </row>
    <row r="17" spans="4:14" x14ac:dyDescent="0.35">
      <c r="D17">
        <v>324</v>
      </c>
      <c r="E17" t="s">
        <v>27552</v>
      </c>
      <c r="F17">
        <v>3</v>
      </c>
      <c r="G17" t="s">
        <v>27545</v>
      </c>
      <c r="H17">
        <v>2</v>
      </c>
      <c r="I17" t="s">
        <v>27530</v>
      </c>
      <c r="J17">
        <v>4</v>
      </c>
      <c r="K17" t="s">
        <v>27504</v>
      </c>
      <c r="L17">
        <v>24</v>
      </c>
      <c r="M17" t="s">
        <v>27542</v>
      </c>
      <c r="N17" t="s">
        <v>27543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27553</v>
      </c>
      <c r="B1" t="s">
        <v>27554</v>
      </c>
      <c r="C1" t="s">
        <v>27555</v>
      </c>
      <c r="D1" t="s">
        <v>27556</v>
      </c>
      <c r="E1" t="s">
        <v>27557</v>
      </c>
      <c r="F1" t="s">
        <v>27558</v>
      </c>
      <c r="G1" t="s">
        <v>7</v>
      </c>
    </row>
    <row r="2" spans="1:7" x14ac:dyDescent="0.35">
      <c r="A2" t="s">
        <v>27559</v>
      </c>
      <c r="B2" t="s">
        <v>27560</v>
      </c>
      <c r="D2" t="s">
        <v>28</v>
      </c>
      <c r="G2" t="s">
        <v>27561</v>
      </c>
    </row>
    <row r="3" spans="1:7" x14ac:dyDescent="0.35">
      <c r="A3" t="s">
        <v>25675</v>
      </c>
      <c r="B3" t="s">
        <v>27562</v>
      </c>
      <c r="D3" t="s">
        <v>28</v>
      </c>
      <c r="G3" t="s">
        <v>27563</v>
      </c>
    </row>
    <row r="4" spans="1:7" x14ac:dyDescent="0.35">
      <c r="A4" t="s">
        <v>27564</v>
      </c>
      <c r="B4" t="s">
        <v>27565</v>
      </c>
      <c r="D4" t="s">
        <v>28</v>
      </c>
      <c r="E4" t="s">
        <v>27566</v>
      </c>
      <c r="F4" t="s">
        <v>27567</v>
      </c>
      <c r="G4" t="s">
        <v>27568</v>
      </c>
    </row>
    <row r="5" spans="1:7" x14ac:dyDescent="0.35">
      <c r="A5" t="s">
        <v>27569</v>
      </c>
      <c r="B5" t="s">
        <v>27570</v>
      </c>
      <c r="D5" t="s">
        <v>28</v>
      </c>
    </row>
    <row r="6" spans="1:7" x14ac:dyDescent="0.35">
      <c r="A6" t="s">
        <v>27571</v>
      </c>
      <c r="B6" t="s">
        <v>27572</v>
      </c>
      <c r="D6" t="s">
        <v>28</v>
      </c>
    </row>
    <row r="7" spans="1:7" x14ac:dyDescent="0.35">
      <c r="A7" t="s">
        <v>27573</v>
      </c>
      <c r="B7" t="s">
        <v>27574</v>
      </c>
      <c r="D7" t="s">
        <v>28</v>
      </c>
    </row>
    <row r="8" spans="1:7" x14ac:dyDescent="0.35">
      <c r="A8" t="s">
        <v>27575</v>
      </c>
      <c r="B8" t="s">
        <v>27576</v>
      </c>
      <c r="D8" t="s">
        <v>28</v>
      </c>
    </row>
    <row r="9" spans="1:7" x14ac:dyDescent="0.35">
      <c r="A9" t="s">
        <v>27577</v>
      </c>
      <c r="B9" t="s">
        <v>27578</v>
      </c>
      <c r="D9" t="s">
        <v>28</v>
      </c>
    </row>
    <row r="10" spans="1:7" x14ac:dyDescent="0.35">
      <c r="A10" t="s">
        <v>27579</v>
      </c>
      <c r="B10" t="s">
        <v>27580</v>
      </c>
      <c r="D10" t="s">
        <v>28</v>
      </c>
    </row>
    <row r="11" spans="1:7" x14ac:dyDescent="0.35">
      <c r="A11" t="s">
        <v>25840</v>
      </c>
      <c r="B11" t="s">
        <v>27581</v>
      </c>
      <c r="D11" t="s">
        <v>28</v>
      </c>
    </row>
    <row r="12" spans="1:7" x14ac:dyDescent="0.35">
      <c r="A12" t="s">
        <v>27582</v>
      </c>
      <c r="B12" t="s">
        <v>27583</v>
      </c>
      <c r="D12" t="s">
        <v>28</v>
      </c>
    </row>
    <row r="13" spans="1:7" x14ac:dyDescent="0.35">
      <c r="A13" t="s">
        <v>27584</v>
      </c>
      <c r="B13" t="s">
        <v>27585</v>
      </c>
      <c r="D13" t="s">
        <v>28</v>
      </c>
    </row>
    <row r="14" spans="1:7" x14ac:dyDescent="0.35">
      <c r="A14" t="s">
        <v>27586</v>
      </c>
      <c r="B14" t="s">
        <v>27587</v>
      </c>
      <c r="D14" t="s">
        <v>28</v>
      </c>
    </row>
    <row r="15" spans="1:7" x14ac:dyDescent="0.35">
      <c r="A15" t="s">
        <v>27588</v>
      </c>
      <c r="B15" t="s">
        <v>27589</v>
      </c>
      <c r="D15" t="s">
        <v>28</v>
      </c>
    </row>
    <row r="16" spans="1:7" x14ac:dyDescent="0.35">
      <c r="A16" t="s">
        <v>27590</v>
      </c>
      <c r="B16" t="s">
        <v>27591</v>
      </c>
      <c r="D16" t="s">
        <v>28</v>
      </c>
    </row>
    <row r="17" spans="1:7" x14ac:dyDescent="0.35">
      <c r="A17" t="s">
        <v>27592</v>
      </c>
      <c r="B17" t="s">
        <v>27593</v>
      </c>
      <c r="D17" t="s">
        <v>28</v>
      </c>
      <c r="E17" t="s">
        <v>27566</v>
      </c>
      <c r="F17" t="s">
        <v>27567</v>
      </c>
    </row>
    <row r="18" spans="1:7" x14ac:dyDescent="0.35">
      <c r="A18" t="s">
        <v>27594</v>
      </c>
      <c r="B18" t="s">
        <v>27595</v>
      </c>
      <c r="D18" t="s">
        <v>28</v>
      </c>
    </row>
    <row r="19" spans="1:7" x14ac:dyDescent="0.35">
      <c r="A19" t="s">
        <v>24446</v>
      </c>
      <c r="B19" t="s">
        <v>27596</v>
      </c>
      <c r="D19" t="s">
        <v>28</v>
      </c>
    </row>
    <row r="20" spans="1:7" x14ac:dyDescent="0.35">
      <c r="A20" t="s">
        <v>27597</v>
      </c>
      <c r="B20" t="s">
        <v>27598</v>
      </c>
      <c r="D20" t="s">
        <v>28</v>
      </c>
    </row>
    <row r="21" spans="1:7" x14ac:dyDescent="0.35">
      <c r="A21" t="s">
        <v>27599</v>
      </c>
      <c r="B21" t="s">
        <v>27600</v>
      </c>
      <c r="D21" t="s">
        <v>28</v>
      </c>
    </row>
    <row r="22" spans="1:7" x14ac:dyDescent="0.35">
      <c r="A22" t="s">
        <v>27601</v>
      </c>
      <c r="B22" t="s">
        <v>27602</v>
      </c>
      <c r="D22" t="s">
        <v>35</v>
      </c>
      <c r="E22" t="s">
        <v>27566</v>
      </c>
      <c r="F22" t="s">
        <v>27566</v>
      </c>
    </row>
    <row r="23" spans="1:7" x14ac:dyDescent="0.35">
      <c r="A23" t="s">
        <v>27603</v>
      </c>
      <c r="B23" t="s">
        <v>27604</v>
      </c>
      <c r="D23" t="s">
        <v>35</v>
      </c>
      <c r="E23" t="s">
        <v>27605</v>
      </c>
      <c r="F23" t="s">
        <v>27605</v>
      </c>
    </row>
    <row r="24" spans="1:7" x14ac:dyDescent="0.35">
      <c r="A24" t="s">
        <v>27606</v>
      </c>
      <c r="B24" t="s">
        <v>27607</v>
      </c>
      <c r="D24" t="s">
        <v>35</v>
      </c>
      <c r="E24" t="s">
        <v>27608</v>
      </c>
      <c r="F24" t="s">
        <v>27566</v>
      </c>
    </row>
    <row r="25" spans="1:7" x14ac:dyDescent="0.35">
      <c r="A25" t="s">
        <v>27609</v>
      </c>
      <c r="B25" t="s">
        <v>27610</v>
      </c>
      <c r="D25" t="s">
        <v>35</v>
      </c>
      <c r="E25" t="s">
        <v>27567</v>
      </c>
      <c r="F25" t="s">
        <v>27611</v>
      </c>
    </row>
    <row r="26" spans="1:7" x14ac:dyDescent="0.35">
      <c r="A26" t="s">
        <v>27571</v>
      </c>
      <c r="B26" t="s">
        <v>27572</v>
      </c>
      <c r="D26" t="s">
        <v>35</v>
      </c>
      <c r="E26" t="s">
        <v>27567</v>
      </c>
      <c r="F26" t="s">
        <v>27612</v>
      </c>
      <c r="G26" t="s">
        <v>7298</v>
      </c>
    </row>
    <row r="27" spans="1:7" x14ac:dyDescent="0.35">
      <c r="A27" t="s">
        <v>27613</v>
      </c>
      <c r="B27" t="s">
        <v>27614</v>
      </c>
      <c r="D27" t="s">
        <v>35</v>
      </c>
      <c r="E27" t="s">
        <v>27605</v>
      </c>
      <c r="F27" t="s">
        <v>27605</v>
      </c>
    </row>
    <row r="28" spans="1:7" x14ac:dyDescent="0.35">
      <c r="A28" t="s">
        <v>27615</v>
      </c>
      <c r="B28" t="s">
        <v>27616</v>
      </c>
      <c r="D28" t="s">
        <v>35</v>
      </c>
      <c r="E28" t="s">
        <v>27617</v>
      </c>
      <c r="F28" t="s">
        <v>27618</v>
      </c>
    </row>
    <row r="29" spans="1:7" x14ac:dyDescent="0.35">
      <c r="A29" t="s">
        <v>27619</v>
      </c>
      <c r="B29" t="s">
        <v>27620</v>
      </c>
      <c r="D29" t="s">
        <v>35</v>
      </c>
      <c r="E29" t="s">
        <v>27566</v>
      </c>
      <c r="F29" t="s">
        <v>27566</v>
      </c>
    </row>
    <row r="30" spans="1:7" x14ac:dyDescent="0.35">
      <c r="A30" t="s">
        <v>27621</v>
      </c>
      <c r="B30" t="s">
        <v>27622</v>
      </c>
      <c r="D30" t="s">
        <v>35</v>
      </c>
      <c r="E30" t="s">
        <v>27566</v>
      </c>
      <c r="F30" t="s">
        <v>27566</v>
      </c>
    </row>
    <row r="31" spans="1:7" x14ac:dyDescent="0.35">
      <c r="A31" t="s">
        <v>27623</v>
      </c>
      <c r="B31" t="s">
        <v>27624</v>
      </c>
      <c r="D31" t="s">
        <v>35</v>
      </c>
      <c r="E31" t="s">
        <v>27566</v>
      </c>
      <c r="F31" t="s">
        <v>27608</v>
      </c>
    </row>
    <row r="32" spans="1:7" x14ac:dyDescent="0.35">
      <c r="A32" t="s">
        <v>27625</v>
      </c>
      <c r="B32" t="s">
        <v>27626</v>
      </c>
      <c r="D32" t="s">
        <v>35</v>
      </c>
      <c r="E32" t="s">
        <v>27608</v>
      </c>
      <c r="F32" t="s">
        <v>27567</v>
      </c>
    </row>
    <row r="33" spans="1:7" x14ac:dyDescent="0.35">
      <c r="A33" t="s">
        <v>27627</v>
      </c>
      <c r="B33" t="s">
        <v>27628</v>
      </c>
      <c r="D33" t="s">
        <v>35</v>
      </c>
      <c r="E33" t="s">
        <v>27629</v>
      </c>
      <c r="F33" t="s">
        <v>27617</v>
      </c>
    </row>
    <row r="34" spans="1:7" x14ac:dyDescent="0.35">
      <c r="A34" t="s">
        <v>27630</v>
      </c>
      <c r="B34" t="s">
        <v>27631</v>
      </c>
      <c r="D34" t="s">
        <v>35</v>
      </c>
      <c r="E34" t="s">
        <v>27632</v>
      </c>
      <c r="F34" t="s">
        <v>27633</v>
      </c>
    </row>
    <row r="35" spans="1:7" x14ac:dyDescent="0.35">
      <c r="A35" t="s">
        <v>27634</v>
      </c>
      <c r="B35" t="s">
        <v>27635</v>
      </c>
      <c r="D35" t="s">
        <v>35</v>
      </c>
      <c r="E35" t="s">
        <v>27617</v>
      </c>
      <c r="F35" t="s">
        <v>27636</v>
      </c>
    </row>
    <row r="36" spans="1:7" x14ac:dyDescent="0.35">
      <c r="A36" t="s">
        <v>27634</v>
      </c>
      <c r="B36" t="s">
        <v>27635</v>
      </c>
      <c r="D36" t="s">
        <v>35</v>
      </c>
      <c r="E36" t="s">
        <v>27617</v>
      </c>
      <c r="F36" t="s">
        <v>27637</v>
      </c>
    </row>
    <row r="37" spans="1:7" x14ac:dyDescent="0.35">
      <c r="A37" t="s">
        <v>27634</v>
      </c>
      <c r="B37" t="s">
        <v>27638</v>
      </c>
      <c r="D37" t="s">
        <v>35</v>
      </c>
      <c r="E37" t="s">
        <v>27617</v>
      </c>
      <c r="F37" t="s">
        <v>27608</v>
      </c>
    </row>
    <row r="38" spans="1:7" x14ac:dyDescent="0.35">
      <c r="A38" t="s">
        <v>27639</v>
      </c>
      <c r="B38" t="s">
        <v>27634</v>
      </c>
      <c r="D38" t="s">
        <v>35</v>
      </c>
      <c r="E38" t="s">
        <v>27608</v>
      </c>
      <c r="F38" t="s">
        <v>27617</v>
      </c>
    </row>
    <row r="39" spans="1:7" x14ac:dyDescent="0.35">
      <c r="A39" t="s">
        <v>25338</v>
      </c>
      <c r="B39" t="s">
        <v>24578</v>
      </c>
      <c r="C39" t="s">
        <v>28</v>
      </c>
      <c r="G39" t="s">
        <v>27640</v>
      </c>
    </row>
    <row r="40" spans="1:7" x14ac:dyDescent="0.35">
      <c r="A40" t="s">
        <v>27641</v>
      </c>
      <c r="B40" t="s">
        <v>27642</v>
      </c>
      <c r="C40" t="s">
        <v>28</v>
      </c>
      <c r="G40" t="s">
        <v>27643</v>
      </c>
    </row>
    <row r="41" spans="1:7" x14ac:dyDescent="0.35">
      <c r="A41" t="s">
        <v>27644</v>
      </c>
      <c r="B41" t="s">
        <v>27645</v>
      </c>
      <c r="C41" t="s">
        <v>28</v>
      </c>
      <c r="G41" t="s">
        <v>27646</v>
      </c>
    </row>
    <row r="42" spans="1:7" x14ac:dyDescent="0.35">
      <c r="A42" t="s">
        <v>27647</v>
      </c>
      <c r="B42" t="s">
        <v>27648</v>
      </c>
      <c r="C42" t="s">
        <v>28</v>
      </c>
      <c r="G42" t="s">
        <v>27649</v>
      </c>
    </row>
    <row r="43" spans="1:7" x14ac:dyDescent="0.35">
      <c r="A43" t="s">
        <v>27650</v>
      </c>
      <c r="B43" t="s">
        <v>27651</v>
      </c>
      <c r="C43" t="s">
        <v>28</v>
      </c>
      <c r="G43" t="s">
        <v>27652</v>
      </c>
    </row>
    <row r="44" spans="1:7" x14ac:dyDescent="0.35">
      <c r="A44" t="s">
        <v>27653</v>
      </c>
      <c r="B44" t="s">
        <v>27654</v>
      </c>
      <c r="C44" t="s">
        <v>28</v>
      </c>
      <c r="G44" t="s">
        <v>27643</v>
      </c>
    </row>
    <row r="45" spans="1:7" x14ac:dyDescent="0.35">
      <c r="A45" t="s">
        <v>24868</v>
      </c>
      <c r="B45" t="s">
        <v>24758</v>
      </c>
      <c r="C45" t="s">
        <v>28</v>
      </c>
      <c r="G45" t="s">
        <v>27655</v>
      </c>
    </row>
    <row r="46" spans="1:7" x14ac:dyDescent="0.35">
      <c r="A46" t="s">
        <v>25124</v>
      </c>
      <c r="B46" t="s">
        <v>24770</v>
      </c>
      <c r="C46" t="s">
        <v>28</v>
      </c>
      <c r="G46" t="s">
        <v>27655</v>
      </c>
    </row>
    <row r="47" spans="1:7" x14ac:dyDescent="0.35">
      <c r="A47" t="s">
        <v>27656</v>
      </c>
      <c r="B47" t="s">
        <v>24706</v>
      </c>
      <c r="C47" t="s">
        <v>28</v>
      </c>
      <c r="G47" t="s">
        <v>27657</v>
      </c>
    </row>
    <row r="48" spans="1:7" x14ac:dyDescent="0.35">
      <c r="A48" t="s">
        <v>27658</v>
      </c>
      <c r="B48" t="s">
        <v>27659</v>
      </c>
      <c r="C48" t="s">
        <v>28</v>
      </c>
      <c r="G48" t="s">
        <v>27660</v>
      </c>
    </row>
    <row r="49" spans="1:7" x14ac:dyDescent="0.35">
      <c r="A49" t="s">
        <v>27661</v>
      </c>
      <c r="B49" t="s">
        <v>27662</v>
      </c>
      <c r="C49" t="s">
        <v>28</v>
      </c>
    </row>
    <row r="50" spans="1:7" x14ac:dyDescent="0.35">
      <c r="A50" t="s">
        <v>27663</v>
      </c>
      <c r="B50" t="s">
        <v>27664</v>
      </c>
      <c r="C50" t="s">
        <v>28</v>
      </c>
      <c r="G50" t="s">
        <v>27665</v>
      </c>
    </row>
    <row r="51" spans="1:7" x14ac:dyDescent="0.35">
      <c r="A51" t="s">
        <v>27666</v>
      </c>
      <c r="B51" t="s">
        <v>27667</v>
      </c>
      <c r="C51" t="s">
        <v>28</v>
      </c>
      <c r="G51" t="s">
        <v>27668</v>
      </c>
    </row>
    <row r="52" spans="1:7" x14ac:dyDescent="0.35">
      <c r="A52" t="s">
        <v>27669</v>
      </c>
      <c r="B52" t="s">
        <v>27670</v>
      </c>
      <c r="C52" t="s">
        <v>28</v>
      </c>
      <c r="G52" t="s">
        <v>27665</v>
      </c>
    </row>
    <row r="53" spans="1:7" x14ac:dyDescent="0.35">
      <c r="A53" t="s">
        <v>24513</v>
      </c>
      <c r="B53" t="s">
        <v>25005</v>
      </c>
      <c r="C53" t="s">
        <v>28</v>
      </c>
      <c r="G53" t="s">
        <v>27668</v>
      </c>
    </row>
    <row r="54" spans="1:7" x14ac:dyDescent="0.35">
      <c r="A54" t="s">
        <v>25269</v>
      </c>
      <c r="B54" t="s">
        <v>25267</v>
      </c>
      <c r="C54" t="s">
        <v>28</v>
      </c>
      <c r="G54" t="s">
        <v>27671</v>
      </c>
    </row>
    <row r="55" spans="1:7" x14ac:dyDescent="0.35">
      <c r="A55" t="s">
        <v>24796</v>
      </c>
      <c r="B55" t="s">
        <v>24730</v>
      </c>
      <c r="C55" t="s">
        <v>28</v>
      </c>
      <c r="G55" t="s">
        <v>27672</v>
      </c>
    </row>
    <row r="56" spans="1:7" x14ac:dyDescent="0.35">
      <c r="A56" t="s">
        <v>27673</v>
      </c>
      <c r="B56" t="s">
        <v>27674</v>
      </c>
      <c r="C56" t="s">
        <v>28</v>
      </c>
      <c r="G56" t="s">
        <v>27675</v>
      </c>
    </row>
    <row r="57" spans="1:7" x14ac:dyDescent="0.35">
      <c r="A57" t="s">
        <v>27676</v>
      </c>
      <c r="B57" t="s">
        <v>27677</v>
      </c>
      <c r="C57" t="s">
        <v>28</v>
      </c>
      <c r="G57" t="s">
        <v>27668</v>
      </c>
    </row>
    <row r="58" spans="1:7" x14ac:dyDescent="0.35">
      <c r="A58" t="s">
        <v>27678</v>
      </c>
      <c r="B58" t="s">
        <v>27679</v>
      </c>
      <c r="C58" t="s">
        <v>28</v>
      </c>
    </row>
    <row r="59" spans="1:7" x14ac:dyDescent="0.35">
      <c r="A59" t="s">
        <v>27606</v>
      </c>
      <c r="B59" t="s">
        <v>27680</v>
      </c>
      <c r="C59" t="s">
        <v>28</v>
      </c>
      <c r="G59" t="s">
        <v>27681</v>
      </c>
    </row>
    <row r="60" spans="1:7" x14ac:dyDescent="0.35">
      <c r="A60" t="s">
        <v>24737</v>
      </c>
      <c r="B60" t="s">
        <v>27682</v>
      </c>
      <c r="C60" t="s">
        <v>28</v>
      </c>
    </row>
    <row r="61" spans="1:7" x14ac:dyDescent="0.35">
      <c r="A61" t="s">
        <v>27683</v>
      </c>
      <c r="B61" t="s">
        <v>27684</v>
      </c>
      <c r="C61" t="s">
        <v>28</v>
      </c>
      <c r="G61" t="s">
        <v>27685</v>
      </c>
    </row>
    <row r="62" spans="1:7" x14ac:dyDescent="0.35">
      <c r="A62" t="s">
        <v>27686</v>
      </c>
      <c r="B62" t="s">
        <v>27687</v>
      </c>
      <c r="C62" t="s">
        <v>28</v>
      </c>
    </row>
    <row r="63" spans="1:7" x14ac:dyDescent="0.35">
      <c r="A63" t="s">
        <v>27688</v>
      </c>
      <c r="B63" t="s">
        <v>27689</v>
      </c>
      <c r="C63" t="s">
        <v>28</v>
      </c>
      <c r="G63" t="s">
        <v>27690</v>
      </c>
    </row>
    <row r="64" spans="1:7" x14ac:dyDescent="0.35">
      <c r="A64" t="s">
        <v>27691</v>
      </c>
      <c r="B64" t="s">
        <v>27692</v>
      </c>
      <c r="C64" t="s">
        <v>28</v>
      </c>
      <c r="G64" t="s">
        <v>27693</v>
      </c>
    </row>
    <row r="65" spans="1:7" x14ac:dyDescent="0.35">
      <c r="A65" t="s">
        <v>27694</v>
      </c>
      <c r="B65" t="s">
        <v>27695</v>
      </c>
      <c r="C65" t="s">
        <v>28</v>
      </c>
    </row>
    <row r="66" spans="1:7" x14ac:dyDescent="0.35">
      <c r="A66" t="s">
        <v>27696</v>
      </c>
      <c r="B66" t="s">
        <v>27697</v>
      </c>
      <c r="C66" t="s">
        <v>28</v>
      </c>
      <c r="G66" t="s">
        <v>27698</v>
      </c>
    </row>
    <row r="67" spans="1:7" x14ac:dyDescent="0.35">
      <c r="A67" t="s">
        <v>27696</v>
      </c>
      <c r="B67" t="s">
        <v>27699</v>
      </c>
      <c r="C67" t="s">
        <v>28</v>
      </c>
      <c r="G67" t="s">
        <v>27700</v>
      </c>
    </row>
    <row r="68" spans="1:7" x14ac:dyDescent="0.35">
      <c r="A68" t="s">
        <v>24956</v>
      </c>
      <c r="B68" t="s">
        <v>25325</v>
      </c>
      <c r="C68" t="s">
        <v>28</v>
      </c>
      <c r="G68" t="s">
        <v>27701</v>
      </c>
    </row>
    <row r="69" spans="1:7" x14ac:dyDescent="0.35">
      <c r="A69" t="s">
        <v>27702</v>
      </c>
      <c r="B69" t="s">
        <v>27703</v>
      </c>
      <c r="C69" t="s">
        <v>28</v>
      </c>
    </row>
    <row r="70" spans="1:7" x14ac:dyDescent="0.35">
      <c r="A70" t="s">
        <v>27704</v>
      </c>
      <c r="B70" t="s">
        <v>27703</v>
      </c>
      <c r="C70" t="s">
        <v>28</v>
      </c>
    </row>
    <row r="71" spans="1:7" x14ac:dyDescent="0.35">
      <c r="A71" t="s">
        <v>27705</v>
      </c>
      <c r="B71" t="s">
        <v>27703</v>
      </c>
      <c r="C71" t="s">
        <v>28</v>
      </c>
      <c r="G71" t="s">
        <v>27706</v>
      </c>
    </row>
    <row r="72" spans="1:7" x14ac:dyDescent="0.35">
      <c r="A72" t="s">
        <v>27707</v>
      </c>
      <c r="B72" t="s">
        <v>27703</v>
      </c>
      <c r="C72" t="s">
        <v>28</v>
      </c>
      <c r="G72" t="s">
        <v>27708</v>
      </c>
    </row>
    <row r="73" spans="1:7" x14ac:dyDescent="0.35">
      <c r="A73" t="s">
        <v>27705</v>
      </c>
      <c r="B73" t="s">
        <v>27704</v>
      </c>
      <c r="C73" t="s">
        <v>28</v>
      </c>
      <c r="G73" t="s">
        <v>27709</v>
      </c>
    </row>
    <row r="74" spans="1:7" x14ac:dyDescent="0.35">
      <c r="A74" t="s">
        <v>27710</v>
      </c>
      <c r="B74" t="s">
        <v>27703</v>
      </c>
      <c r="C74" t="s">
        <v>28</v>
      </c>
      <c r="G74" t="s">
        <v>27711</v>
      </c>
    </row>
    <row r="75" spans="1:7" x14ac:dyDescent="0.35">
      <c r="A75" t="s">
        <v>27707</v>
      </c>
      <c r="B75" t="s">
        <v>27712</v>
      </c>
      <c r="C75" t="s">
        <v>28</v>
      </c>
    </row>
    <row r="76" spans="1:7" x14ac:dyDescent="0.35">
      <c r="A76" t="s">
        <v>27712</v>
      </c>
      <c r="B76" t="s">
        <v>27707</v>
      </c>
      <c r="C76" t="s">
        <v>28</v>
      </c>
      <c r="G76" t="s">
        <v>27713</v>
      </c>
    </row>
    <row r="77" spans="1:7" x14ac:dyDescent="0.35">
      <c r="A77" t="s">
        <v>27714</v>
      </c>
      <c r="B77" t="s">
        <v>27712</v>
      </c>
      <c r="C77" t="s">
        <v>28</v>
      </c>
    </row>
    <row r="78" spans="1:7" x14ac:dyDescent="0.35">
      <c r="A78" t="s">
        <v>27715</v>
      </c>
      <c r="B78" t="s">
        <v>27707</v>
      </c>
      <c r="C78" t="s">
        <v>28</v>
      </c>
    </row>
    <row r="79" spans="1:7" x14ac:dyDescent="0.35">
      <c r="A79" t="s">
        <v>27703</v>
      </c>
      <c r="B79" t="s">
        <v>27716</v>
      </c>
      <c r="C79" t="s">
        <v>28</v>
      </c>
    </row>
    <row r="80" spans="1:7" x14ac:dyDescent="0.35">
      <c r="A80" t="s">
        <v>27717</v>
      </c>
      <c r="B80" t="s">
        <v>27718</v>
      </c>
      <c r="C80" t="s">
        <v>28</v>
      </c>
    </row>
    <row r="81" spans="1:7" x14ac:dyDescent="0.35">
      <c r="A81" t="s">
        <v>27719</v>
      </c>
      <c r="B81" t="s">
        <v>27720</v>
      </c>
      <c r="C81" t="s">
        <v>28</v>
      </c>
      <c r="G81" t="s">
        <v>27721</v>
      </c>
    </row>
    <row r="82" spans="1:7" x14ac:dyDescent="0.35">
      <c r="A82" t="s">
        <v>27722</v>
      </c>
      <c r="B82" t="s">
        <v>27720</v>
      </c>
      <c r="C82" t="s">
        <v>28</v>
      </c>
    </row>
    <row r="83" spans="1:7" x14ac:dyDescent="0.35">
      <c r="A83" t="s">
        <v>27723</v>
      </c>
      <c r="B83" t="s">
        <v>27724</v>
      </c>
      <c r="C83" t="s">
        <v>28</v>
      </c>
    </row>
    <row r="84" spans="1:7" x14ac:dyDescent="0.35">
      <c r="A84" t="s">
        <v>27725</v>
      </c>
      <c r="B84" t="s">
        <v>27726</v>
      </c>
      <c r="C84" t="s">
        <v>28</v>
      </c>
      <c r="G84" t="s">
        <v>27665</v>
      </c>
    </row>
    <row r="85" spans="1:7" x14ac:dyDescent="0.35">
      <c r="A85" t="s">
        <v>27727</v>
      </c>
      <c r="B85" t="s">
        <v>27728</v>
      </c>
      <c r="C85" t="s">
        <v>28</v>
      </c>
      <c r="G85" t="s">
        <v>27729</v>
      </c>
    </row>
    <row r="86" spans="1:7" x14ac:dyDescent="0.35">
      <c r="A86" t="s">
        <v>27730</v>
      </c>
      <c r="B86" t="s">
        <v>27592</v>
      </c>
      <c r="C86" t="s">
        <v>28</v>
      </c>
      <c r="G86" t="s">
        <v>27731</v>
      </c>
    </row>
    <row r="87" spans="1:7" x14ac:dyDescent="0.35">
      <c r="A87" t="s">
        <v>27732</v>
      </c>
      <c r="B87" t="s">
        <v>27733</v>
      </c>
      <c r="C87" t="s">
        <v>28</v>
      </c>
      <c r="G87" t="s">
        <v>27734</v>
      </c>
    </row>
    <row r="88" spans="1:7" x14ac:dyDescent="0.35">
      <c r="A88" t="s">
        <v>27735</v>
      </c>
      <c r="B88" t="s">
        <v>27736</v>
      </c>
      <c r="C88" t="s">
        <v>28</v>
      </c>
      <c r="G88" t="s">
        <v>27665</v>
      </c>
    </row>
    <row r="89" spans="1:7" x14ac:dyDescent="0.35">
      <c r="A89" t="s">
        <v>27735</v>
      </c>
      <c r="B89" t="s">
        <v>27737</v>
      </c>
      <c r="C89" t="s">
        <v>28</v>
      </c>
      <c r="G89" t="s">
        <v>27738</v>
      </c>
    </row>
    <row r="90" spans="1:7" x14ac:dyDescent="0.35">
      <c r="A90" t="s">
        <v>27736</v>
      </c>
      <c r="B90" t="s">
        <v>27739</v>
      </c>
      <c r="C90" t="s">
        <v>28</v>
      </c>
      <c r="G90" t="s">
        <v>27740</v>
      </c>
    </row>
    <row r="91" spans="1:7" x14ac:dyDescent="0.35">
      <c r="A91" t="s">
        <v>27741</v>
      </c>
      <c r="B91" t="s">
        <v>27742</v>
      </c>
      <c r="C91" t="s">
        <v>28</v>
      </c>
      <c r="G91" t="s">
        <v>27743</v>
      </c>
    </row>
    <row r="92" spans="1:7" x14ac:dyDescent="0.35">
      <c r="A92" t="s">
        <v>27744</v>
      </c>
      <c r="B92" t="s">
        <v>27626</v>
      </c>
      <c r="C92" t="s">
        <v>28</v>
      </c>
    </row>
    <row r="93" spans="1:7" x14ac:dyDescent="0.35">
      <c r="A93" t="s">
        <v>27744</v>
      </c>
      <c r="B93" t="s">
        <v>27625</v>
      </c>
      <c r="C93" t="s">
        <v>28</v>
      </c>
    </row>
    <row r="94" spans="1:7" x14ac:dyDescent="0.35">
      <c r="A94" t="s">
        <v>27745</v>
      </c>
      <c r="B94" t="s">
        <v>27746</v>
      </c>
      <c r="C94" t="s">
        <v>28</v>
      </c>
    </row>
    <row r="95" spans="1:7" x14ac:dyDescent="0.35">
      <c r="A95" t="s">
        <v>27747</v>
      </c>
      <c r="B95" t="s">
        <v>27748</v>
      </c>
      <c r="C95" t="s">
        <v>28</v>
      </c>
      <c r="G95" t="s">
        <v>27749</v>
      </c>
    </row>
    <row r="96" spans="1:7" x14ac:dyDescent="0.35">
      <c r="A96" t="s">
        <v>27750</v>
      </c>
      <c r="B96" t="s">
        <v>27751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24379</v>
      </c>
      <c r="D1" s="1" t="s">
        <v>24380</v>
      </c>
      <c r="E1" s="1" t="s">
        <v>24381</v>
      </c>
      <c r="F1" s="1" t="s">
        <v>24382</v>
      </c>
      <c r="G1" s="1" t="s">
        <v>24383</v>
      </c>
      <c r="H1" s="1" t="s">
        <v>24384</v>
      </c>
      <c r="I1" s="1" t="s">
        <v>24385</v>
      </c>
      <c r="J1" s="1" t="s">
        <v>27752</v>
      </c>
      <c r="K1" s="1" t="s">
        <v>27753</v>
      </c>
      <c r="L1" s="1" t="s">
        <v>27754</v>
      </c>
      <c r="M1" s="1" t="s">
        <v>27755</v>
      </c>
      <c r="N1" s="1" t="s">
        <v>27756</v>
      </c>
      <c r="O1" s="1" t="s">
        <v>27757</v>
      </c>
      <c r="P1" s="11" t="s">
        <v>27758</v>
      </c>
      <c r="Q1" s="1" t="s">
        <v>27759</v>
      </c>
      <c r="R1" s="1" t="s">
        <v>27760</v>
      </c>
      <c r="S1" s="1" t="s">
        <v>27761</v>
      </c>
      <c r="T1" s="1" t="s">
        <v>27762</v>
      </c>
      <c r="U1" s="1" t="s">
        <v>27763</v>
      </c>
      <c r="V1" s="11" t="s">
        <v>27764</v>
      </c>
      <c r="W1" s="1" t="s">
        <v>27765</v>
      </c>
      <c r="X1" s="1" t="s">
        <v>27766</v>
      </c>
      <c r="Y1" s="1" t="s">
        <v>27767</v>
      </c>
      <c r="Z1" s="1" t="s">
        <v>27768</v>
      </c>
      <c r="AA1" s="1" t="s">
        <v>27769</v>
      </c>
      <c r="AB1" s="11" t="s">
        <v>27770</v>
      </c>
    </row>
    <row r="2" spans="1:28" ht="35.5" customHeight="1" x14ac:dyDescent="0.35">
      <c r="A2" t="s">
        <v>3521</v>
      </c>
      <c r="B2" t="s">
        <v>20645</v>
      </c>
      <c r="C2" t="s">
        <v>28</v>
      </c>
      <c r="F2" t="s">
        <v>2766</v>
      </c>
      <c r="G2" t="s">
        <v>2732</v>
      </c>
      <c r="H2" t="s">
        <v>24581</v>
      </c>
      <c r="I2" t="s">
        <v>24582</v>
      </c>
      <c r="J2" s="56" t="s">
        <v>27771</v>
      </c>
      <c r="K2" t="s">
        <v>180</v>
      </c>
      <c r="L2" t="s">
        <v>27772</v>
      </c>
      <c r="M2" s="63" t="s">
        <v>20643</v>
      </c>
      <c r="N2" s="63" t="s">
        <v>28</v>
      </c>
      <c r="O2" s="67" t="s">
        <v>27773</v>
      </c>
      <c r="P2" s="61" t="s">
        <v>1562</v>
      </c>
      <c r="Q2" t="s">
        <v>27774</v>
      </c>
      <c r="R2" s="54" t="s">
        <v>20644</v>
      </c>
      <c r="S2" t="s">
        <v>28</v>
      </c>
      <c r="V2" s="61" t="s">
        <v>435</v>
      </c>
      <c r="W2" t="s">
        <v>27775</v>
      </c>
      <c r="X2" s="54" t="s">
        <v>27776</v>
      </c>
      <c r="Y2" t="s">
        <v>28</v>
      </c>
      <c r="Z2" t="s">
        <v>28</v>
      </c>
      <c r="AA2" t="s">
        <v>27777</v>
      </c>
    </row>
    <row r="3" spans="1:28" x14ac:dyDescent="0.35">
      <c r="A3" t="s">
        <v>19604</v>
      </c>
      <c r="B3" t="s">
        <v>14021</v>
      </c>
      <c r="F3" t="s">
        <v>2754</v>
      </c>
      <c r="G3" t="s">
        <v>2720</v>
      </c>
      <c r="H3" t="s">
        <v>2754</v>
      </c>
      <c r="I3" t="s">
        <v>2720</v>
      </c>
      <c r="K3" t="s">
        <v>180</v>
      </c>
      <c r="M3" s="63"/>
      <c r="N3" s="63" t="s">
        <v>35</v>
      </c>
      <c r="O3" s="68" t="s">
        <v>27778</v>
      </c>
      <c r="P3" s="61" t="s">
        <v>1562</v>
      </c>
      <c r="S3" t="s">
        <v>35</v>
      </c>
    </row>
    <row r="4" spans="1:28" ht="72" customHeight="1" x14ac:dyDescent="0.35">
      <c r="A4" t="s">
        <v>27779</v>
      </c>
      <c r="B4" t="s">
        <v>24466</v>
      </c>
      <c r="F4" t="s">
        <v>2748</v>
      </c>
      <c r="G4" t="s">
        <v>2714</v>
      </c>
      <c r="H4" t="s">
        <v>2748</v>
      </c>
      <c r="I4" t="s">
        <v>2714</v>
      </c>
      <c r="J4" t="s">
        <v>27780</v>
      </c>
      <c r="K4" t="s">
        <v>180</v>
      </c>
      <c r="L4" s="56" t="s">
        <v>27781</v>
      </c>
      <c r="M4" s="63" t="s">
        <v>27782</v>
      </c>
      <c r="N4" s="63" t="s">
        <v>183</v>
      </c>
      <c r="O4" s="67" t="s">
        <v>27783</v>
      </c>
      <c r="P4" s="61" t="s">
        <v>1562</v>
      </c>
      <c r="Q4" t="s">
        <v>27784</v>
      </c>
      <c r="R4" s="54" t="s">
        <v>27785</v>
      </c>
      <c r="S4" t="s">
        <v>28</v>
      </c>
    </row>
    <row r="5" spans="1:28" ht="72" customHeight="1" x14ac:dyDescent="0.35">
      <c r="A5" t="s">
        <v>27779</v>
      </c>
      <c r="B5" t="s">
        <v>4265</v>
      </c>
      <c r="F5" t="s">
        <v>2748</v>
      </c>
      <c r="G5" t="s">
        <v>2714</v>
      </c>
      <c r="H5" t="s">
        <v>2748</v>
      </c>
      <c r="I5" t="s">
        <v>2714</v>
      </c>
      <c r="J5" t="s">
        <v>27780</v>
      </c>
      <c r="K5" t="s">
        <v>180</v>
      </c>
      <c r="L5" s="56" t="s">
        <v>27786</v>
      </c>
      <c r="M5" s="63" t="s">
        <v>27787</v>
      </c>
      <c r="N5" s="63" t="s">
        <v>28</v>
      </c>
      <c r="O5" s="67" t="s">
        <v>27783</v>
      </c>
      <c r="P5" s="61" t="s">
        <v>1562</v>
      </c>
      <c r="Q5" t="s">
        <v>27788</v>
      </c>
      <c r="R5" s="54" t="s">
        <v>22981</v>
      </c>
      <c r="S5" t="s">
        <v>28</v>
      </c>
    </row>
    <row r="6" spans="1:28" x14ac:dyDescent="0.35">
      <c r="A6" t="s">
        <v>27779</v>
      </c>
      <c r="B6" t="s">
        <v>27789</v>
      </c>
      <c r="D6" t="s">
        <v>28</v>
      </c>
      <c r="F6" t="s">
        <v>2748</v>
      </c>
      <c r="G6" t="s">
        <v>2714</v>
      </c>
      <c r="H6" t="s">
        <v>24472</v>
      </c>
      <c r="I6" t="s">
        <v>24473</v>
      </c>
      <c r="J6" t="s">
        <v>27780</v>
      </c>
      <c r="K6" t="s">
        <v>180</v>
      </c>
      <c r="L6" t="s">
        <v>27790</v>
      </c>
      <c r="M6" s="54" t="s">
        <v>27791</v>
      </c>
      <c r="N6" t="s">
        <v>28</v>
      </c>
      <c r="O6" s="67" t="s">
        <v>27792</v>
      </c>
      <c r="P6" s="61" t="s">
        <v>1562</v>
      </c>
      <c r="Q6" t="s">
        <v>27793</v>
      </c>
      <c r="R6" s="54" t="s">
        <v>27794</v>
      </c>
      <c r="S6" t="s">
        <v>183</v>
      </c>
      <c r="T6" s="53" t="s">
        <v>27795</v>
      </c>
    </row>
    <row r="7" spans="1:28" x14ac:dyDescent="0.35">
      <c r="A7" s="53" t="s">
        <v>27796</v>
      </c>
      <c r="B7" s="53" t="s">
        <v>23217</v>
      </c>
      <c r="O7" s="69"/>
      <c r="P7" s="14"/>
      <c r="V7" s="14"/>
      <c r="AB7" s="14"/>
    </row>
    <row r="8" spans="1:28" ht="28.75" customHeight="1" x14ac:dyDescent="0.35">
      <c r="A8" t="s">
        <v>27796</v>
      </c>
      <c r="B8" t="s">
        <v>8275</v>
      </c>
      <c r="J8" s="57" t="s">
        <v>27797</v>
      </c>
      <c r="K8" t="s">
        <v>180</v>
      </c>
      <c r="L8" t="s">
        <v>27798</v>
      </c>
      <c r="M8" s="57" t="s">
        <v>27799</v>
      </c>
      <c r="N8" t="s">
        <v>28</v>
      </c>
      <c r="O8" s="67" t="s">
        <v>27800</v>
      </c>
      <c r="P8" s="61" t="s">
        <v>1562</v>
      </c>
      <c r="S8" t="s">
        <v>35</v>
      </c>
    </row>
    <row r="9" spans="1:28" ht="28.75" customHeight="1" x14ac:dyDescent="0.35">
      <c r="A9" t="s">
        <v>27796</v>
      </c>
      <c r="B9" t="s">
        <v>23405</v>
      </c>
      <c r="K9" t="s">
        <v>180</v>
      </c>
      <c r="L9" t="s">
        <v>27801</v>
      </c>
      <c r="M9" s="54" t="s">
        <v>27802</v>
      </c>
      <c r="N9" t="s">
        <v>183</v>
      </c>
      <c r="O9" s="67" t="s">
        <v>27803</v>
      </c>
    </row>
    <row r="10" spans="1:28" ht="28.75" customHeight="1" x14ac:dyDescent="0.35">
      <c r="A10" t="s">
        <v>20888</v>
      </c>
      <c r="B10" t="s">
        <v>27804</v>
      </c>
      <c r="C10" t="s">
        <v>28</v>
      </c>
      <c r="E10" t="s">
        <v>28</v>
      </c>
      <c r="F10" t="s">
        <v>2738</v>
      </c>
      <c r="G10" t="s">
        <v>2704</v>
      </c>
      <c r="H10" t="s">
        <v>24511</v>
      </c>
      <c r="I10" t="s">
        <v>24512</v>
      </c>
      <c r="J10" t="s">
        <v>27805</v>
      </c>
      <c r="K10" t="s">
        <v>180</v>
      </c>
      <c r="L10" s="56" t="s">
        <v>27806</v>
      </c>
      <c r="M10" s="54" t="s">
        <v>20913</v>
      </c>
      <c r="N10" t="s">
        <v>183</v>
      </c>
      <c r="O10" s="67" t="s">
        <v>27807</v>
      </c>
      <c r="P10" s="61" t="s">
        <v>1562</v>
      </c>
      <c r="Q10" t="s">
        <v>20912</v>
      </c>
      <c r="R10" s="54" t="s">
        <v>20914</v>
      </c>
      <c r="S10" t="s">
        <v>28</v>
      </c>
    </row>
    <row r="11" spans="1:28" ht="43" customHeight="1" x14ac:dyDescent="0.35">
      <c r="A11" t="s">
        <v>19604</v>
      </c>
      <c r="B11" t="s">
        <v>14240</v>
      </c>
      <c r="F11" t="s">
        <v>2754</v>
      </c>
      <c r="G11" t="s">
        <v>2720</v>
      </c>
      <c r="H11" t="s">
        <v>2754</v>
      </c>
      <c r="I11" t="s">
        <v>2720</v>
      </c>
      <c r="J11" t="s">
        <v>27808</v>
      </c>
      <c r="K11" t="s">
        <v>180</v>
      </c>
      <c r="L11" s="56" t="s">
        <v>27809</v>
      </c>
      <c r="M11" s="58" t="s">
        <v>27810</v>
      </c>
      <c r="N11" t="s">
        <v>183</v>
      </c>
      <c r="O11" s="67" t="s">
        <v>27811</v>
      </c>
      <c r="P11" s="61" t="s">
        <v>1562</v>
      </c>
      <c r="Q11" t="s">
        <v>27812</v>
      </c>
      <c r="R11" s="54" t="s">
        <v>22584</v>
      </c>
      <c r="S11" t="s">
        <v>28</v>
      </c>
    </row>
    <row r="12" spans="1:28" ht="57.75" customHeight="1" x14ac:dyDescent="0.35">
      <c r="A12" t="s">
        <v>27796</v>
      </c>
      <c r="B12" t="s">
        <v>23408</v>
      </c>
      <c r="J12" t="s">
        <v>27813</v>
      </c>
      <c r="K12" t="s">
        <v>180</v>
      </c>
      <c r="L12" s="56" t="s">
        <v>27814</v>
      </c>
      <c r="M12" s="58" t="s">
        <v>27815</v>
      </c>
      <c r="N12" t="s">
        <v>27816</v>
      </c>
      <c r="O12" s="67" t="s">
        <v>27817</v>
      </c>
      <c r="U12" s="54" t="s">
        <v>27818</v>
      </c>
    </row>
    <row r="13" spans="1:28" ht="28.75" customHeight="1" x14ac:dyDescent="0.35">
      <c r="A13" t="s">
        <v>20888</v>
      </c>
      <c r="B13" t="s">
        <v>27819</v>
      </c>
      <c r="F13" t="s">
        <v>2738</v>
      </c>
      <c r="G13" t="s">
        <v>2704</v>
      </c>
      <c r="H13" t="s">
        <v>2738</v>
      </c>
      <c r="I13" t="s">
        <v>2704</v>
      </c>
      <c r="J13" t="s">
        <v>27820</v>
      </c>
      <c r="K13" t="s">
        <v>180</v>
      </c>
      <c r="L13" s="56" t="s">
        <v>27821</v>
      </c>
      <c r="M13" s="58" t="s">
        <v>27822</v>
      </c>
      <c r="N13" t="s">
        <v>183</v>
      </c>
      <c r="O13" s="67" t="s">
        <v>27823</v>
      </c>
      <c r="P13" s="61" t="s">
        <v>1562</v>
      </c>
      <c r="Q13" t="s">
        <v>27824</v>
      </c>
      <c r="R13" t="s">
        <v>21210</v>
      </c>
      <c r="S13" s="53" t="s">
        <v>28</v>
      </c>
    </row>
    <row r="14" spans="1:28" ht="43" customHeight="1" x14ac:dyDescent="0.35">
      <c r="A14" s="53" t="s">
        <v>21698</v>
      </c>
      <c r="B14" s="53" t="s">
        <v>3785</v>
      </c>
      <c r="C14" s="53" t="s">
        <v>28</v>
      </c>
      <c r="F14" s="53" t="s">
        <v>2738</v>
      </c>
      <c r="G14" s="53" t="s">
        <v>2704</v>
      </c>
      <c r="H14" s="53" t="s">
        <v>24557</v>
      </c>
      <c r="I14" s="53" t="s">
        <v>24558</v>
      </c>
      <c r="J14" s="53" t="s">
        <v>27825</v>
      </c>
      <c r="K14" s="53" t="s">
        <v>180</v>
      </c>
      <c r="L14" s="59" t="s">
        <v>27826</v>
      </c>
      <c r="M14" s="39" t="s">
        <v>21708</v>
      </c>
      <c r="N14" s="53" t="s">
        <v>28</v>
      </c>
      <c r="O14" s="70" t="s">
        <v>27827</v>
      </c>
      <c r="P14" s="14" t="s">
        <v>1562</v>
      </c>
      <c r="S14" s="53" t="s">
        <v>340</v>
      </c>
      <c r="T14" s="53" t="s">
        <v>27828</v>
      </c>
      <c r="V14" s="14"/>
      <c r="AB14" s="14"/>
    </row>
    <row r="15" spans="1:28" ht="43" customHeight="1" x14ac:dyDescent="0.35">
      <c r="A15" t="s">
        <v>21698</v>
      </c>
      <c r="B15" t="s">
        <v>21707</v>
      </c>
      <c r="C15" t="s">
        <v>28</v>
      </c>
      <c r="F15" t="s">
        <v>2738</v>
      </c>
      <c r="G15" t="s">
        <v>2704</v>
      </c>
      <c r="H15" t="s">
        <v>24557</v>
      </c>
      <c r="I15" t="s">
        <v>24558</v>
      </c>
      <c r="J15" t="s">
        <v>27825</v>
      </c>
      <c r="K15" t="s">
        <v>180</v>
      </c>
      <c r="L15" s="56" t="s">
        <v>27826</v>
      </c>
      <c r="M15" s="54" t="s">
        <v>21708</v>
      </c>
      <c r="N15" t="s">
        <v>183</v>
      </c>
      <c r="O15" s="67" t="s">
        <v>27827</v>
      </c>
      <c r="P15" s="61" t="s">
        <v>1562</v>
      </c>
      <c r="Q15" t="s">
        <v>27829</v>
      </c>
      <c r="R15" s="54" t="s">
        <v>21710</v>
      </c>
      <c r="S15" t="s">
        <v>28</v>
      </c>
    </row>
    <row r="16" spans="1:28" ht="28.75" customHeight="1" x14ac:dyDescent="0.35">
      <c r="A16" t="s">
        <v>19614</v>
      </c>
      <c r="B16" t="s">
        <v>23331</v>
      </c>
      <c r="C16" t="s">
        <v>28</v>
      </c>
      <c r="F16" t="s">
        <v>2766</v>
      </c>
      <c r="G16" t="s">
        <v>2732</v>
      </c>
      <c r="H16" t="s">
        <v>24581</v>
      </c>
      <c r="I16" t="s">
        <v>24582</v>
      </c>
      <c r="J16" t="s">
        <v>27830</v>
      </c>
      <c r="K16" t="s">
        <v>180</v>
      </c>
      <c r="L16" s="56" t="s">
        <v>27831</v>
      </c>
      <c r="M16" s="58" t="s">
        <v>27832</v>
      </c>
      <c r="N16" t="s">
        <v>183</v>
      </c>
      <c r="O16" s="67" t="s">
        <v>27833</v>
      </c>
      <c r="P16" s="61" t="s">
        <v>1562</v>
      </c>
      <c r="S16" t="s">
        <v>35</v>
      </c>
      <c r="U16" s="54" t="s">
        <v>27834</v>
      </c>
    </row>
    <row r="17" spans="1:20" ht="57.75" customHeight="1" x14ac:dyDescent="0.35">
      <c r="A17" t="s">
        <v>27779</v>
      </c>
      <c r="B17" t="s">
        <v>23124</v>
      </c>
      <c r="F17" t="s">
        <v>2748</v>
      </c>
      <c r="G17" t="s">
        <v>2714</v>
      </c>
      <c r="H17" t="s">
        <v>2748</v>
      </c>
      <c r="I17" t="s">
        <v>2714</v>
      </c>
      <c r="J17" t="s">
        <v>27835</v>
      </c>
      <c r="K17" t="s">
        <v>180</v>
      </c>
      <c r="L17" s="56" t="s">
        <v>27836</v>
      </c>
      <c r="M17" s="58" t="s">
        <v>27837</v>
      </c>
      <c r="N17" t="s">
        <v>183</v>
      </c>
      <c r="O17" s="67" t="s">
        <v>27838</v>
      </c>
      <c r="P17" s="61" t="s">
        <v>1562</v>
      </c>
      <c r="Q17" t="s">
        <v>27839</v>
      </c>
      <c r="R17" s="54" t="s">
        <v>23123</v>
      </c>
      <c r="S17" t="s">
        <v>28</v>
      </c>
    </row>
    <row r="18" spans="1:20" ht="43" customHeight="1" x14ac:dyDescent="0.35">
      <c r="A18" t="s">
        <v>3521</v>
      </c>
      <c r="B18" t="s">
        <v>20735</v>
      </c>
      <c r="C18" t="s">
        <v>28</v>
      </c>
      <c r="F18" t="s">
        <v>2766</v>
      </c>
      <c r="G18" t="s">
        <v>2732</v>
      </c>
      <c r="H18" t="s">
        <v>24581</v>
      </c>
      <c r="I18" t="s">
        <v>24582</v>
      </c>
      <c r="J18" t="s">
        <v>27840</v>
      </c>
      <c r="K18" t="s">
        <v>180</v>
      </c>
      <c r="L18" s="56" t="s">
        <v>27841</v>
      </c>
      <c r="M18" s="58" t="s">
        <v>27842</v>
      </c>
      <c r="N18" t="s">
        <v>183</v>
      </c>
      <c r="O18" s="67" t="s">
        <v>27843</v>
      </c>
      <c r="P18" s="61" t="s">
        <v>1562</v>
      </c>
      <c r="Q18" t="s">
        <v>27844</v>
      </c>
      <c r="R18" s="54" t="s">
        <v>20739</v>
      </c>
      <c r="S18" t="s">
        <v>28</v>
      </c>
    </row>
    <row r="19" spans="1:20" ht="28.75" customHeight="1" x14ac:dyDescent="0.35">
      <c r="A19" t="s">
        <v>3521</v>
      </c>
      <c r="B19" t="s">
        <v>20601</v>
      </c>
      <c r="C19" t="s">
        <v>28</v>
      </c>
      <c r="F19" t="s">
        <v>2766</v>
      </c>
      <c r="G19" t="s">
        <v>2732</v>
      </c>
      <c r="H19" t="s">
        <v>24581</v>
      </c>
      <c r="I19" t="s">
        <v>24582</v>
      </c>
      <c r="J19" t="s">
        <v>27845</v>
      </c>
      <c r="K19" t="s">
        <v>180</v>
      </c>
      <c r="L19" s="56" t="s">
        <v>27846</v>
      </c>
      <c r="M19" s="54" t="s">
        <v>20599</v>
      </c>
      <c r="N19" t="s">
        <v>28</v>
      </c>
      <c r="O19" s="67" t="s">
        <v>27847</v>
      </c>
      <c r="P19" s="61" t="s">
        <v>1562</v>
      </c>
      <c r="Q19" t="s">
        <v>24609</v>
      </c>
      <c r="R19" s="54" t="s">
        <v>20600</v>
      </c>
      <c r="S19" t="s">
        <v>28</v>
      </c>
    </row>
    <row r="20" spans="1:20" ht="28.75" customHeight="1" x14ac:dyDescent="0.35">
      <c r="A20" t="s">
        <v>27796</v>
      </c>
      <c r="B20" t="s">
        <v>20804</v>
      </c>
      <c r="J20" t="s">
        <v>27848</v>
      </c>
      <c r="K20" t="s">
        <v>180</v>
      </c>
      <c r="L20" s="56" t="s">
        <v>27849</v>
      </c>
      <c r="M20" s="54" t="s">
        <v>20805</v>
      </c>
      <c r="N20" t="s">
        <v>28</v>
      </c>
      <c r="O20" s="67" t="s">
        <v>27850</v>
      </c>
      <c r="P20" s="61" t="s">
        <v>1562</v>
      </c>
      <c r="Q20" t="s">
        <v>27851</v>
      </c>
      <c r="R20" s="54" t="s">
        <v>20806</v>
      </c>
      <c r="S20" t="s">
        <v>28</v>
      </c>
    </row>
    <row r="21" spans="1:20" ht="28.75" customHeight="1" x14ac:dyDescent="0.35">
      <c r="A21" t="s">
        <v>19614</v>
      </c>
      <c r="B21" t="s">
        <v>20810</v>
      </c>
      <c r="F21" t="s">
        <v>2766</v>
      </c>
      <c r="G21" t="s">
        <v>2732</v>
      </c>
      <c r="H21" t="s">
        <v>2766</v>
      </c>
      <c r="I21" t="s">
        <v>2732</v>
      </c>
      <c r="J21" t="s">
        <v>27848</v>
      </c>
      <c r="K21" t="s">
        <v>180</v>
      </c>
      <c r="L21" s="56" t="s">
        <v>27849</v>
      </c>
      <c r="M21" s="54" t="s">
        <v>20805</v>
      </c>
      <c r="N21" t="s">
        <v>28</v>
      </c>
      <c r="O21" s="67" t="s">
        <v>27850</v>
      </c>
      <c r="P21" s="61" t="s">
        <v>1562</v>
      </c>
      <c r="Q21" t="s">
        <v>27851</v>
      </c>
      <c r="R21" t="s">
        <v>20806</v>
      </c>
      <c r="S21" t="s">
        <v>28</v>
      </c>
    </row>
    <row r="22" spans="1:20" ht="43" customHeight="1" x14ac:dyDescent="0.35">
      <c r="A22" t="s">
        <v>27779</v>
      </c>
      <c r="B22" t="s">
        <v>4283</v>
      </c>
      <c r="F22" t="s">
        <v>2748</v>
      </c>
      <c r="G22" t="s">
        <v>2714</v>
      </c>
      <c r="H22" t="s">
        <v>2748</v>
      </c>
      <c r="I22" t="s">
        <v>2714</v>
      </c>
      <c r="J22" t="s">
        <v>27852</v>
      </c>
      <c r="K22" t="s">
        <v>180</v>
      </c>
      <c r="L22" s="56" t="s">
        <v>27853</v>
      </c>
      <c r="M22" s="58" t="s">
        <v>27854</v>
      </c>
      <c r="N22" t="s">
        <v>183</v>
      </c>
      <c r="O22" s="67" t="s">
        <v>27855</v>
      </c>
      <c r="P22" s="61" t="s">
        <v>1562</v>
      </c>
      <c r="Q22" t="s">
        <v>27856</v>
      </c>
      <c r="R22" s="54" t="s">
        <v>22167</v>
      </c>
      <c r="S22" t="s">
        <v>28</v>
      </c>
    </row>
    <row r="23" spans="1:20" ht="28.75" customHeight="1" x14ac:dyDescent="0.35">
      <c r="A23" t="s">
        <v>20888</v>
      </c>
      <c r="B23" t="s">
        <v>20933</v>
      </c>
      <c r="C23" t="s">
        <v>28</v>
      </c>
      <c r="F23" t="s">
        <v>2738</v>
      </c>
      <c r="G23" t="s">
        <v>2704</v>
      </c>
      <c r="H23" t="s">
        <v>24557</v>
      </c>
      <c r="I23" t="s">
        <v>24558</v>
      </c>
      <c r="J23" t="s">
        <v>27857</v>
      </c>
      <c r="K23" t="s">
        <v>180</v>
      </c>
      <c r="L23" s="56" t="s">
        <v>27858</v>
      </c>
      <c r="M23" s="58" t="s">
        <v>27859</v>
      </c>
      <c r="N23" t="s">
        <v>183</v>
      </c>
      <c r="O23" s="67" t="s">
        <v>27860</v>
      </c>
      <c r="P23" s="14" t="s">
        <v>1562</v>
      </c>
      <c r="Q23" s="53"/>
      <c r="R23" s="53"/>
      <c r="S23" s="53" t="s">
        <v>340</v>
      </c>
      <c r="T23" s="53" t="s">
        <v>27828</v>
      </c>
    </row>
    <row r="24" spans="1:20" ht="28.75" customHeight="1" x14ac:dyDescent="0.35">
      <c r="A24" t="s">
        <v>20888</v>
      </c>
      <c r="B24" t="s">
        <v>7915</v>
      </c>
      <c r="C24" t="s">
        <v>28</v>
      </c>
      <c r="F24" t="s">
        <v>2738</v>
      </c>
      <c r="G24" t="s">
        <v>2704</v>
      </c>
      <c r="H24" t="s">
        <v>24557</v>
      </c>
      <c r="I24" t="s">
        <v>24558</v>
      </c>
      <c r="J24" t="s">
        <v>27861</v>
      </c>
      <c r="K24" t="s">
        <v>180</v>
      </c>
      <c r="L24" s="56" t="s">
        <v>27862</v>
      </c>
      <c r="M24" s="58" t="s">
        <v>27863</v>
      </c>
      <c r="N24" t="s">
        <v>183</v>
      </c>
      <c r="O24" s="67" t="s">
        <v>27864</v>
      </c>
      <c r="P24" s="61" t="s">
        <v>1562</v>
      </c>
      <c r="Q24" t="s">
        <v>27865</v>
      </c>
      <c r="R24" s="54" t="s">
        <v>21086</v>
      </c>
      <c r="S24" t="s">
        <v>28</v>
      </c>
    </row>
    <row r="25" spans="1:20" ht="43" customHeight="1" x14ac:dyDescent="0.35">
      <c r="A25" t="s">
        <v>21698</v>
      </c>
      <c r="B25" s="53" t="s">
        <v>27866</v>
      </c>
      <c r="C25" t="s">
        <v>28</v>
      </c>
      <c r="F25" t="s">
        <v>2738</v>
      </c>
      <c r="G25" t="s">
        <v>2704</v>
      </c>
      <c r="H25" t="s">
        <v>24557</v>
      </c>
      <c r="I25" t="s">
        <v>24558</v>
      </c>
      <c r="J25" t="s">
        <v>27867</v>
      </c>
      <c r="K25" t="s">
        <v>180</v>
      </c>
      <c r="L25" s="56" t="s">
        <v>27868</v>
      </c>
      <c r="M25" s="58" t="s">
        <v>27869</v>
      </c>
      <c r="N25" t="s">
        <v>183</v>
      </c>
      <c r="O25" s="67" t="s">
        <v>27870</v>
      </c>
      <c r="P25" s="61" t="s">
        <v>1562</v>
      </c>
      <c r="Q25" t="s">
        <v>27871</v>
      </c>
      <c r="R25" t="s">
        <v>27872</v>
      </c>
      <c r="S25" t="s">
        <v>28</v>
      </c>
    </row>
    <row r="26" spans="1:20" ht="28.75" customHeight="1" x14ac:dyDescent="0.35">
      <c r="A26" t="s">
        <v>20888</v>
      </c>
      <c r="B26" t="s">
        <v>20944</v>
      </c>
      <c r="C26" t="s">
        <v>28</v>
      </c>
      <c r="E26" t="s">
        <v>28</v>
      </c>
      <c r="F26" t="s">
        <v>2738</v>
      </c>
      <c r="G26" t="s">
        <v>2704</v>
      </c>
      <c r="H26" t="s">
        <v>24511</v>
      </c>
      <c r="I26" t="s">
        <v>24512</v>
      </c>
      <c r="J26" t="s">
        <v>27873</v>
      </c>
      <c r="K26" t="s">
        <v>180</v>
      </c>
      <c r="L26" s="56" t="s">
        <v>27806</v>
      </c>
      <c r="M26" s="54" t="s">
        <v>20913</v>
      </c>
      <c r="N26" t="s">
        <v>183</v>
      </c>
      <c r="O26" s="67" t="s">
        <v>27807</v>
      </c>
      <c r="P26" s="61" t="s">
        <v>1562</v>
      </c>
      <c r="Q26" t="s">
        <v>27874</v>
      </c>
      <c r="R26" s="54" t="s">
        <v>20943</v>
      </c>
      <c r="S26" t="s">
        <v>28</v>
      </c>
    </row>
    <row r="27" spans="1:20" ht="28.75" customHeight="1" x14ac:dyDescent="0.35">
      <c r="A27" t="s">
        <v>20888</v>
      </c>
      <c r="B27" s="53" t="s">
        <v>20949</v>
      </c>
      <c r="C27" t="s">
        <v>28</v>
      </c>
      <c r="E27" t="s">
        <v>28</v>
      </c>
      <c r="F27" t="s">
        <v>2738</v>
      </c>
      <c r="G27" t="s">
        <v>2704</v>
      </c>
      <c r="H27" t="s">
        <v>24511</v>
      </c>
      <c r="I27" t="s">
        <v>24512</v>
      </c>
      <c r="J27" t="s">
        <v>27875</v>
      </c>
      <c r="K27" t="s">
        <v>180</v>
      </c>
      <c r="L27" s="56" t="s">
        <v>27806</v>
      </c>
      <c r="M27" s="54" t="s">
        <v>20913</v>
      </c>
      <c r="N27" t="s">
        <v>183</v>
      </c>
      <c r="O27" s="67" t="s">
        <v>27807</v>
      </c>
      <c r="P27" s="61" t="s">
        <v>1562</v>
      </c>
      <c r="Q27" t="s">
        <v>27876</v>
      </c>
      <c r="R27" s="54" t="s">
        <v>20951</v>
      </c>
      <c r="S27" t="s">
        <v>28</v>
      </c>
    </row>
    <row r="28" spans="1:20" x14ac:dyDescent="0.35">
      <c r="A28" s="53" t="s">
        <v>2680</v>
      </c>
      <c r="B28" s="53" t="s">
        <v>4903</v>
      </c>
      <c r="K28" t="s">
        <v>180</v>
      </c>
      <c r="N28" t="s">
        <v>35</v>
      </c>
    </row>
    <row r="29" spans="1:20" x14ac:dyDescent="0.35">
      <c r="A29" t="s">
        <v>19604</v>
      </c>
      <c r="B29" s="53" t="s">
        <v>27877</v>
      </c>
      <c r="D29" t="s">
        <v>28</v>
      </c>
      <c r="F29" t="s">
        <v>2754</v>
      </c>
      <c r="G29" t="s">
        <v>2720</v>
      </c>
      <c r="H29" t="s">
        <v>24676</v>
      </c>
      <c r="I29" t="s">
        <v>24677</v>
      </c>
      <c r="K29" t="s">
        <v>180</v>
      </c>
      <c r="N29" t="s">
        <v>35</v>
      </c>
      <c r="P29" s="14" t="s">
        <v>1562</v>
      </c>
      <c r="Q29" s="53"/>
      <c r="R29" s="53"/>
      <c r="S29" s="53"/>
      <c r="T29" s="53" t="s">
        <v>27828</v>
      </c>
    </row>
    <row r="30" spans="1:20" x14ac:dyDescent="0.35">
      <c r="A30" t="s">
        <v>19604</v>
      </c>
      <c r="B30" s="53" t="s">
        <v>27878</v>
      </c>
      <c r="D30" t="s">
        <v>28</v>
      </c>
      <c r="F30" t="s">
        <v>2754</v>
      </c>
      <c r="G30" t="s">
        <v>2720</v>
      </c>
      <c r="H30" t="s">
        <v>24676</v>
      </c>
      <c r="I30" t="s">
        <v>24677</v>
      </c>
      <c r="K30" t="s">
        <v>180</v>
      </c>
      <c r="N30" t="s">
        <v>35</v>
      </c>
      <c r="P30" s="14" t="s">
        <v>1562</v>
      </c>
      <c r="Q30" s="53"/>
      <c r="R30" s="53"/>
      <c r="S30" s="53"/>
      <c r="T30" s="53" t="s">
        <v>27828</v>
      </c>
    </row>
    <row r="31" spans="1:20" ht="57.75" customHeight="1" x14ac:dyDescent="0.35">
      <c r="A31" t="s">
        <v>27796</v>
      </c>
      <c r="B31" t="s">
        <v>8287</v>
      </c>
      <c r="J31" t="s">
        <v>27879</v>
      </c>
      <c r="K31" t="s">
        <v>180</v>
      </c>
      <c r="L31" s="56" t="s">
        <v>27880</v>
      </c>
      <c r="M31" s="58" t="s">
        <v>27881</v>
      </c>
      <c r="N31" t="s">
        <v>183</v>
      </c>
      <c r="O31" s="67" t="s">
        <v>27882</v>
      </c>
      <c r="P31" s="61" t="s">
        <v>1562</v>
      </c>
      <c r="Q31" t="s">
        <v>1501</v>
      </c>
      <c r="R31" s="54" t="s">
        <v>27883</v>
      </c>
    </row>
    <row r="32" spans="1:20" x14ac:dyDescent="0.35">
      <c r="A32" t="s">
        <v>20888</v>
      </c>
      <c r="B32" t="s">
        <v>27884</v>
      </c>
      <c r="C32" t="s">
        <v>28</v>
      </c>
      <c r="F32" t="s">
        <v>2738</v>
      </c>
      <c r="G32" t="s">
        <v>2704</v>
      </c>
      <c r="H32" t="s">
        <v>24557</v>
      </c>
      <c r="I32" t="s">
        <v>24558</v>
      </c>
      <c r="J32" t="s">
        <v>27885</v>
      </c>
      <c r="K32" t="s">
        <v>180</v>
      </c>
      <c r="L32" t="s">
        <v>27886</v>
      </c>
      <c r="M32" s="54" t="s">
        <v>21422</v>
      </c>
      <c r="N32" t="s">
        <v>28</v>
      </c>
      <c r="O32" s="68" t="s">
        <v>27887</v>
      </c>
      <c r="P32" s="61" t="s">
        <v>1562</v>
      </c>
      <c r="Q32" t="s">
        <v>27888</v>
      </c>
      <c r="R32" s="54" t="s">
        <v>21418</v>
      </c>
    </row>
    <row r="33" spans="1:19" x14ac:dyDescent="0.35">
      <c r="A33" t="s">
        <v>19614</v>
      </c>
      <c r="B33" t="s">
        <v>23224</v>
      </c>
      <c r="F33" t="s">
        <v>2766</v>
      </c>
      <c r="G33" t="s">
        <v>2732</v>
      </c>
      <c r="H33" t="s">
        <v>2766</v>
      </c>
      <c r="I33" t="s">
        <v>2732</v>
      </c>
      <c r="J33" s="55"/>
      <c r="K33" t="s">
        <v>180</v>
      </c>
      <c r="L33" t="s">
        <v>27889</v>
      </c>
      <c r="M33" s="54" t="s">
        <v>27890</v>
      </c>
      <c r="N33" t="s">
        <v>28</v>
      </c>
      <c r="O33" s="68" t="s">
        <v>27891</v>
      </c>
      <c r="P33" s="61" t="s">
        <v>1562</v>
      </c>
      <c r="S33" t="s">
        <v>35</v>
      </c>
    </row>
    <row r="34" spans="1:19" x14ac:dyDescent="0.35">
      <c r="A34" t="s">
        <v>21698</v>
      </c>
      <c r="B34" t="s">
        <v>5499</v>
      </c>
      <c r="C34" t="s">
        <v>28</v>
      </c>
      <c r="F34" t="s">
        <v>2738</v>
      </c>
      <c r="G34" t="s">
        <v>2704</v>
      </c>
      <c r="H34" t="s">
        <v>24557</v>
      </c>
      <c r="I34" t="s">
        <v>24558</v>
      </c>
      <c r="J34" s="55"/>
      <c r="K34" t="s">
        <v>180</v>
      </c>
      <c r="L34" t="s">
        <v>5505</v>
      </c>
      <c r="M34" s="54" t="s">
        <v>21983</v>
      </c>
      <c r="N34" t="s">
        <v>28</v>
      </c>
      <c r="O34" s="68" t="s">
        <v>27892</v>
      </c>
      <c r="P34" s="61" t="s">
        <v>1562</v>
      </c>
      <c r="Q34" t="s">
        <v>27893</v>
      </c>
      <c r="R34" s="54" t="s">
        <v>27894</v>
      </c>
      <c r="S34" t="s">
        <v>28</v>
      </c>
    </row>
    <row r="35" spans="1:19" x14ac:dyDescent="0.35">
      <c r="A35" t="s">
        <v>20888</v>
      </c>
      <c r="B35" t="s">
        <v>21583</v>
      </c>
      <c r="C35" t="s">
        <v>28</v>
      </c>
      <c r="F35" t="s">
        <v>2738</v>
      </c>
      <c r="G35" t="s">
        <v>2704</v>
      </c>
      <c r="H35" t="s">
        <v>24557</v>
      </c>
      <c r="I35" t="s">
        <v>24558</v>
      </c>
      <c r="K35" t="s">
        <v>180</v>
      </c>
      <c r="N35" t="s">
        <v>27895</v>
      </c>
      <c r="P35" s="61" t="s">
        <v>1562</v>
      </c>
      <c r="Q35" t="s">
        <v>27896</v>
      </c>
      <c r="R35" s="54" t="s">
        <v>21586</v>
      </c>
      <c r="S35" t="s">
        <v>28</v>
      </c>
    </row>
    <row r="36" spans="1:19" x14ac:dyDescent="0.35">
      <c r="A36" t="s">
        <v>20888</v>
      </c>
      <c r="B36" t="s">
        <v>27897</v>
      </c>
      <c r="F36" t="s">
        <v>2738</v>
      </c>
      <c r="G36" t="s">
        <v>2704</v>
      </c>
      <c r="H36" t="s">
        <v>2738</v>
      </c>
      <c r="I36" t="s">
        <v>2704</v>
      </c>
      <c r="K36" t="s">
        <v>180</v>
      </c>
      <c r="N36" t="s">
        <v>27895</v>
      </c>
      <c r="P36" s="61" t="s">
        <v>1562</v>
      </c>
      <c r="Q36" t="s">
        <v>27898</v>
      </c>
      <c r="R36" s="54" t="s">
        <v>21590</v>
      </c>
      <c r="S36" t="s">
        <v>28</v>
      </c>
    </row>
    <row r="37" spans="1:19" x14ac:dyDescent="0.35">
      <c r="A37" t="s">
        <v>20888</v>
      </c>
      <c r="B37" t="s">
        <v>21599</v>
      </c>
      <c r="F37" t="s">
        <v>2738</v>
      </c>
      <c r="G37" t="s">
        <v>2704</v>
      </c>
      <c r="H37" t="s">
        <v>2738</v>
      </c>
      <c r="I37" t="s">
        <v>2704</v>
      </c>
      <c r="K37" t="s">
        <v>180</v>
      </c>
      <c r="N37" t="s">
        <v>27895</v>
      </c>
      <c r="P37" s="61" t="s">
        <v>1562</v>
      </c>
      <c r="Q37" t="s">
        <v>27896</v>
      </c>
      <c r="R37" s="54" t="s">
        <v>21586</v>
      </c>
      <c r="S37" t="s">
        <v>28</v>
      </c>
    </row>
    <row r="38" spans="1:19" x14ac:dyDescent="0.35">
      <c r="A38" t="s">
        <v>20888</v>
      </c>
      <c r="B38" t="s">
        <v>24733</v>
      </c>
      <c r="D38" t="s">
        <v>28</v>
      </c>
      <c r="F38" t="s">
        <v>2738</v>
      </c>
      <c r="G38" t="s">
        <v>2704</v>
      </c>
      <c r="H38" t="s">
        <v>24791</v>
      </c>
      <c r="I38" t="s">
        <v>24792</v>
      </c>
      <c r="K38" t="s">
        <v>180</v>
      </c>
      <c r="N38" t="s">
        <v>27895</v>
      </c>
      <c r="P38" s="61" t="s">
        <v>1562</v>
      </c>
      <c r="S38" t="s">
        <v>35</v>
      </c>
    </row>
    <row r="39" spans="1:19" x14ac:dyDescent="0.35">
      <c r="A39" t="s">
        <v>20888</v>
      </c>
      <c r="B39" t="s">
        <v>21615</v>
      </c>
      <c r="F39" t="s">
        <v>2738</v>
      </c>
      <c r="G39" t="s">
        <v>2704</v>
      </c>
      <c r="H39" t="s">
        <v>2738</v>
      </c>
      <c r="I39" t="s">
        <v>2704</v>
      </c>
      <c r="K39" t="s">
        <v>180</v>
      </c>
      <c r="N39" t="s">
        <v>27895</v>
      </c>
      <c r="P39" s="61" t="s">
        <v>1562</v>
      </c>
      <c r="S39" t="s">
        <v>35</v>
      </c>
    </row>
    <row r="40" spans="1:19" x14ac:dyDescent="0.35">
      <c r="A40" t="s">
        <v>21698</v>
      </c>
      <c r="B40" t="s">
        <v>21986</v>
      </c>
      <c r="C40" t="s">
        <v>28</v>
      </c>
      <c r="F40" t="s">
        <v>2738</v>
      </c>
      <c r="G40" t="s">
        <v>2704</v>
      </c>
      <c r="H40" t="s">
        <v>24557</v>
      </c>
      <c r="I40" t="s">
        <v>24558</v>
      </c>
      <c r="J40" s="55"/>
      <c r="K40" t="s">
        <v>180</v>
      </c>
      <c r="L40" t="s">
        <v>27899</v>
      </c>
      <c r="M40" s="54" t="s">
        <v>21988</v>
      </c>
      <c r="N40" t="s">
        <v>28</v>
      </c>
      <c r="O40" s="68" t="s">
        <v>27900</v>
      </c>
      <c r="P40" s="61" t="s">
        <v>1562</v>
      </c>
      <c r="S40" t="s">
        <v>35</v>
      </c>
    </row>
    <row r="41" spans="1:19" x14ac:dyDescent="0.35">
      <c r="A41" t="s">
        <v>21698</v>
      </c>
      <c r="B41" t="s">
        <v>21990</v>
      </c>
      <c r="C41" t="s">
        <v>28</v>
      </c>
      <c r="F41" t="s">
        <v>2738</v>
      </c>
      <c r="G41" t="s">
        <v>2704</v>
      </c>
      <c r="H41" t="s">
        <v>24557</v>
      </c>
      <c r="I41" t="s">
        <v>24558</v>
      </c>
      <c r="J41" s="55"/>
      <c r="K41" t="s">
        <v>180</v>
      </c>
      <c r="L41" t="s">
        <v>5505</v>
      </c>
      <c r="M41" s="54" t="s">
        <v>21983</v>
      </c>
      <c r="N41" t="s">
        <v>183</v>
      </c>
      <c r="O41" s="68" t="s">
        <v>27892</v>
      </c>
      <c r="P41" s="61" t="s">
        <v>1562</v>
      </c>
      <c r="Q41" t="s">
        <v>27893</v>
      </c>
      <c r="R41" s="54" t="s">
        <v>27894</v>
      </c>
      <c r="S41" t="s">
        <v>183</v>
      </c>
    </row>
    <row r="42" spans="1:19" x14ac:dyDescent="0.35">
      <c r="A42" t="s">
        <v>27796</v>
      </c>
      <c r="B42" s="60" t="s">
        <v>23241</v>
      </c>
      <c r="K42" t="s">
        <v>180</v>
      </c>
      <c r="N42" t="s">
        <v>35</v>
      </c>
      <c r="P42" s="61" t="s">
        <v>1562</v>
      </c>
      <c r="S42" t="s">
        <v>35</v>
      </c>
    </row>
    <row r="43" spans="1:19" x14ac:dyDescent="0.35">
      <c r="A43" t="s">
        <v>27779</v>
      </c>
      <c r="B43" t="s">
        <v>27901</v>
      </c>
      <c r="F43" t="s">
        <v>2748</v>
      </c>
      <c r="G43" t="s">
        <v>2714</v>
      </c>
      <c r="H43" t="s">
        <v>2748</v>
      </c>
      <c r="I43" t="s">
        <v>2714</v>
      </c>
      <c r="J43" s="55"/>
      <c r="K43" t="s">
        <v>180</v>
      </c>
      <c r="L43" t="s">
        <v>4303</v>
      </c>
      <c r="M43" s="54" t="s">
        <v>22176</v>
      </c>
      <c r="N43" t="s">
        <v>28</v>
      </c>
      <c r="O43" s="68" t="s">
        <v>27902</v>
      </c>
      <c r="P43" s="61" t="s">
        <v>1562</v>
      </c>
      <c r="S43" t="s">
        <v>35</v>
      </c>
    </row>
    <row r="44" spans="1:19" x14ac:dyDescent="0.35">
      <c r="A44" t="s">
        <v>27796</v>
      </c>
      <c r="B44" t="s">
        <v>6319</v>
      </c>
      <c r="J44" t="s">
        <v>27903</v>
      </c>
      <c r="K44" t="s">
        <v>180</v>
      </c>
      <c r="L44" t="s">
        <v>27904</v>
      </c>
      <c r="M44" s="54" t="s">
        <v>27905</v>
      </c>
      <c r="N44" t="s">
        <v>183</v>
      </c>
      <c r="O44" s="68" t="s">
        <v>27906</v>
      </c>
      <c r="P44" s="61" t="s">
        <v>1562</v>
      </c>
      <c r="Q44" t="s">
        <v>6313</v>
      </c>
      <c r="R44" s="54" t="s">
        <v>27907</v>
      </c>
      <c r="S44" t="s">
        <v>183</v>
      </c>
    </row>
    <row r="45" spans="1:19" ht="86.25" customHeight="1" x14ac:dyDescent="0.35">
      <c r="A45" t="s">
        <v>27796</v>
      </c>
      <c r="B45" t="s">
        <v>23520</v>
      </c>
      <c r="J45" t="s">
        <v>27908</v>
      </c>
      <c r="K45" t="s">
        <v>180</v>
      </c>
      <c r="L45" t="s">
        <v>27909</v>
      </c>
      <c r="M45" s="54" t="s">
        <v>27910</v>
      </c>
      <c r="N45" t="s">
        <v>183</v>
      </c>
      <c r="O45" s="67" t="s">
        <v>27911</v>
      </c>
      <c r="P45" s="61" t="s">
        <v>1562</v>
      </c>
      <c r="S45" t="s">
        <v>35</v>
      </c>
    </row>
    <row r="46" spans="1:19" x14ac:dyDescent="0.35">
      <c r="A46" t="s">
        <v>20888</v>
      </c>
      <c r="B46" t="s">
        <v>27912</v>
      </c>
      <c r="D46" t="s">
        <v>28</v>
      </c>
      <c r="F46" t="s">
        <v>2738</v>
      </c>
      <c r="G46" t="s">
        <v>2704</v>
      </c>
      <c r="H46" t="s">
        <v>24791</v>
      </c>
      <c r="I46" t="s">
        <v>24792</v>
      </c>
      <c r="J46" t="s">
        <v>27913</v>
      </c>
      <c r="K46" t="s">
        <v>180</v>
      </c>
      <c r="L46" t="s">
        <v>25816</v>
      </c>
      <c r="M46" s="54" t="s">
        <v>21146</v>
      </c>
      <c r="N46" t="s">
        <v>183</v>
      </c>
      <c r="O46" s="68" t="s">
        <v>27914</v>
      </c>
      <c r="P46" s="61" t="s">
        <v>1562</v>
      </c>
      <c r="Q46" t="s">
        <v>27915</v>
      </c>
      <c r="R46" s="54" t="s">
        <v>20920</v>
      </c>
      <c r="S46" t="s">
        <v>183</v>
      </c>
    </row>
    <row r="47" spans="1:19" x14ac:dyDescent="0.35">
      <c r="A47" t="s">
        <v>27796</v>
      </c>
      <c r="B47" t="s">
        <v>23257</v>
      </c>
      <c r="J47" s="55"/>
      <c r="K47" t="s">
        <v>180</v>
      </c>
      <c r="L47" t="s">
        <v>27916</v>
      </c>
      <c r="M47" s="54" t="s">
        <v>27917</v>
      </c>
      <c r="N47" t="s">
        <v>183</v>
      </c>
      <c r="O47" s="68" t="s">
        <v>27918</v>
      </c>
      <c r="P47" s="61" t="s">
        <v>1562</v>
      </c>
      <c r="S47" t="s">
        <v>35</v>
      </c>
    </row>
    <row r="48" spans="1:19" ht="43" customHeight="1" x14ac:dyDescent="0.35">
      <c r="A48" t="s">
        <v>27796</v>
      </c>
      <c r="B48" t="s">
        <v>27919</v>
      </c>
      <c r="J48" s="55"/>
      <c r="K48" t="s">
        <v>180</v>
      </c>
      <c r="L48" s="56" t="s">
        <v>27920</v>
      </c>
      <c r="M48" s="58" t="s">
        <v>27921</v>
      </c>
      <c r="N48" t="s">
        <v>183</v>
      </c>
      <c r="O48" s="67" t="s">
        <v>27922</v>
      </c>
      <c r="P48" s="61" t="s">
        <v>1562</v>
      </c>
      <c r="S48" t="s">
        <v>35</v>
      </c>
    </row>
    <row r="49" spans="1:19" ht="28.75" customHeight="1" x14ac:dyDescent="0.35">
      <c r="A49" t="s">
        <v>20888</v>
      </c>
      <c r="B49" t="s">
        <v>20891</v>
      </c>
      <c r="F49" t="s">
        <v>2738</v>
      </c>
      <c r="G49" t="s">
        <v>2704</v>
      </c>
      <c r="H49" t="s">
        <v>2738</v>
      </c>
      <c r="I49" t="s">
        <v>2704</v>
      </c>
      <c r="J49" s="55"/>
      <c r="K49" t="s">
        <v>180</v>
      </c>
      <c r="L49" t="s">
        <v>27923</v>
      </c>
      <c r="M49" s="54" t="s">
        <v>20892</v>
      </c>
      <c r="N49" t="s">
        <v>183</v>
      </c>
      <c r="O49" s="67" t="s">
        <v>27924</v>
      </c>
      <c r="P49" s="61" t="s">
        <v>1562</v>
      </c>
      <c r="Q49" t="s">
        <v>27925</v>
      </c>
      <c r="R49" s="54" t="s">
        <v>20894</v>
      </c>
      <c r="S49" t="s">
        <v>183</v>
      </c>
    </row>
    <row r="50" spans="1:19" x14ac:dyDescent="0.35">
      <c r="A50" t="s">
        <v>20888</v>
      </c>
      <c r="B50" s="60" t="s">
        <v>27926</v>
      </c>
      <c r="C50" t="s">
        <v>28</v>
      </c>
      <c r="F50" t="s">
        <v>2738</v>
      </c>
      <c r="G50" t="s">
        <v>2704</v>
      </c>
      <c r="H50" t="s">
        <v>24557</v>
      </c>
      <c r="I50" t="s">
        <v>24558</v>
      </c>
      <c r="K50" t="s">
        <v>180</v>
      </c>
      <c r="N50" t="s">
        <v>35</v>
      </c>
      <c r="P50" s="61" t="s">
        <v>1562</v>
      </c>
      <c r="S50" t="s">
        <v>35</v>
      </c>
    </row>
    <row r="51" spans="1:19" x14ac:dyDescent="0.35">
      <c r="A51" t="s">
        <v>19614</v>
      </c>
      <c r="B51" s="60" t="s">
        <v>23334</v>
      </c>
      <c r="C51" t="s">
        <v>28</v>
      </c>
      <c r="F51" t="s">
        <v>2766</v>
      </c>
      <c r="G51" t="s">
        <v>2732</v>
      </c>
      <c r="H51" t="s">
        <v>24581</v>
      </c>
      <c r="I51" t="s">
        <v>24582</v>
      </c>
      <c r="K51" t="s">
        <v>180</v>
      </c>
      <c r="N51" t="s">
        <v>35</v>
      </c>
      <c r="P51" s="61" t="s">
        <v>1562</v>
      </c>
      <c r="S51" t="s">
        <v>35</v>
      </c>
    </row>
    <row r="52" spans="1:19" x14ac:dyDescent="0.35">
      <c r="A52" t="s">
        <v>19614</v>
      </c>
      <c r="B52" s="60" t="s">
        <v>23338</v>
      </c>
      <c r="C52" t="s">
        <v>28</v>
      </c>
      <c r="F52" t="s">
        <v>2766</v>
      </c>
      <c r="G52" t="s">
        <v>2732</v>
      </c>
      <c r="H52" t="s">
        <v>24581</v>
      </c>
      <c r="I52" t="s">
        <v>24582</v>
      </c>
      <c r="K52" t="s">
        <v>180</v>
      </c>
      <c r="N52" t="s">
        <v>35</v>
      </c>
      <c r="P52" s="61" t="s">
        <v>1562</v>
      </c>
      <c r="S52" t="s">
        <v>35</v>
      </c>
    </row>
    <row r="53" spans="1:19" x14ac:dyDescent="0.35">
      <c r="A53" t="s">
        <v>20888</v>
      </c>
      <c r="B53" s="60" t="s">
        <v>21622</v>
      </c>
      <c r="C53" t="s">
        <v>28</v>
      </c>
      <c r="F53" t="s">
        <v>2738</v>
      </c>
      <c r="G53" t="s">
        <v>2704</v>
      </c>
      <c r="H53" t="s">
        <v>24557</v>
      </c>
      <c r="I53" t="s">
        <v>24558</v>
      </c>
      <c r="K53" t="s">
        <v>180</v>
      </c>
      <c r="N53" t="s">
        <v>35</v>
      </c>
      <c r="P53" s="61" t="s">
        <v>1562</v>
      </c>
      <c r="S53" t="s">
        <v>35</v>
      </c>
    </row>
    <row r="54" spans="1:19" x14ac:dyDescent="0.35">
      <c r="A54" t="s">
        <v>27796</v>
      </c>
      <c r="B54" t="s">
        <v>1618</v>
      </c>
      <c r="J54" s="55"/>
      <c r="K54" t="s">
        <v>180</v>
      </c>
      <c r="L54" t="s">
        <v>27927</v>
      </c>
      <c r="M54" s="54" t="s">
        <v>27928</v>
      </c>
      <c r="N54" t="s">
        <v>28</v>
      </c>
      <c r="O54" s="68" t="s">
        <v>27929</v>
      </c>
      <c r="P54" s="61" t="s">
        <v>1562</v>
      </c>
      <c r="S54" t="s">
        <v>35</v>
      </c>
    </row>
    <row r="55" spans="1:19" x14ac:dyDescent="0.35">
      <c r="A55" t="s">
        <v>20888</v>
      </c>
      <c r="B55" t="s">
        <v>21624</v>
      </c>
      <c r="C55" t="s">
        <v>28</v>
      </c>
      <c r="F55" t="s">
        <v>2738</v>
      </c>
      <c r="G55" t="s">
        <v>2704</v>
      </c>
      <c r="H55" t="s">
        <v>24557</v>
      </c>
      <c r="I55" t="s">
        <v>24558</v>
      </c>
      <c r="J55" s="55"/>
      <c r="K55" t="s">
        <v>180</v>
      </c>
      <c r="L55" t="s">
        <v>27930</v>
      </c>
      <c r="M55" s="54" t="s">
        <v>27931</v>
      </c>
      <c r="N55" t="s">
        <v>183</v>
      </c>
      <c r="O55" s="68" t="s">
        <v>27932</v>
      </c>
      <c r="P55" s="61" t="s">
        <v>1562</v>
      </c>
      <c r="Q55" t="s">
        <v>27933</v>
      </c>
      <c r="R55" s="54" t="s">
        <v>21429</v>
      </c>
      <c r="S55" t="s">
        <v>28</v>
      </c>
    </row>
    <row r="56" spans="1:19" x14ac:dyDescent="0.35">
      <c r="A56" t="s">
        <v>21698</v>
      </c>
      <c r="B56" t="s">
        <v>3825</v>
      </c>
      <c r="C56" t="s">
        <v>28</v>
      </c>
      <c r="F56" t="s">
        <v>2738</v>
      </c>
      <c r="G56" t="s">
        <v>2704</v>
      </c>
      <c r="H56" t="s">
        <v>24557</v>
      </c>
      <c r="I56" t="s">
        <v>24558</v>
      </c>
      <c r="J56" s="55"/>
      <c r="K56" t="s">
        <v>180</v>
      </c>
      <c r="L56" t="s">
        <v>3832</v>
      </c>
      <c r="M56" s="54" t="s">
        <v>21718</v>
      </c>
      <c r="N56" t="s">
        <v>28</v>
      </c>
      <c r="O56" s="68" t="s">
        <v>27934</v>
      </c>
      <c r="P56" s="61" t="s">
        <v>1562</v>
      </c>
      <c r="Q56" t="s">
        <v>27935</v>
      </c>
      <c r="R56" s="54" t="s">
        <v>21719</v>
      </c>
    </row>
    <row r="57" spans="1:19" x14ac:dyDescent="0.35">
      <c r="A57" t="s">
        <v>20888</v>
      </c>
      <c r="B57" t="s">
        <v>7883</v>
      </c>
      <c r="C57" t="s">
        <v>28</v>
      </c>
      <c r="F57" t="s">
        <v>2738</v>
      </c>
      <c r="G57" t="s">
        <v>2704</v>
      </c>
      <c r="H57" t="s">
        <v>24557</v>
      </c>
      <c r="I57" t="s">
        <v>24558</v>
      </c>
      <c r="J57" t="s">
        <v>27936</v>
      </c>
      <c r="K57" t="s">
        <v>180</v>
      </c>
      <c r="L57" t="s">
        <v>27937</v>
      </c>
      <c r="M57" s="54" t="s">
        <v>20956</v>
      </c>
      <c r="N57" t="s">
        <v>28</v>
      </c>
      <c r="O57" s="68" t="s">
        <v>27938</v>
      </c>
      <c r="P57" s="61" t="s">
        <v>1562</v>
      </c>
      <c r="Q57" t="s">
        <v>27939</v>
      </c>
      <c r="R57" s="54" t="s">
        <v>20959</v>
      </c>
      <c r="S57" t="s">
        <v>28</v>
      </c>
    </row>
    <row r="58" spans="1:19" x14ac:dyDescent="0.35">
      <c r="A58" t="s">
        <v>21698</v>
      </c>
      <c r="B58" s="6" t="s">
        <v>27940</v>
      </c>
      <c r="C58" t="s">
        <v>28</v>
      </c>
      <c r="F58" t="s">
        <v>2738</v>
      </c>
      <c r="G58" t="s">
        <v>2704</v>
      </c>
      <c r="H58" t="s">
        <v>24557</v>
      </c>
      <c r="I58" t="s">
        <v>24558</v>
      </c>
      <c r="K58" t="s">
        <v>180</v>
      </c>
      <c r="N58" t="s">
        <v>35</v>
      </c>
      <c r="P58" s="61" t="s">
        <v>1562</v>
      </c>
      <c r="Q58" t="s">
        <v>27941</v>
      </c>
      <c r="R58" s="54" t="s">
        <v>20999</v>
      </c>
      <c r="S58" t="s">
        <v>183</v>
      </c>
    </row>
    <row r="59" spans="1:19" x14ac:dyDescent="0.35">
      <c r="A59" t="s">
        <v>21698</v>
      </c>
      <c r="B59" s="6" t="s">
        <v>27942</v>
      </c>
      <c r="C59" t="s">
        <v>28</v>
      </c>
      <c r="F59" t="s">
        <v>2738</v>
      </c>
      <c r="G59" t="s">
        <v>2704</v>
      </c>
      <c r="H59" t="s">
        <v>24557</v>
      </c>
      <c r="I59" t="s">
        <v>24558</v>
      </c>
      <c r="K59" t="s">
        <v>180</v>
      </c>
      <c r="N59" t="s">
        <v>35</v>
      </c>
      <c r="P59" s="61" t="s">
        <v>1562</v>
      </c>
      <c r="Q59" t="s">
        <v>27941</v>
      </c>
      <c r="R59" s="54" t="s">
        <v>20999</v>
      </c>
      <c r="S59" t="s">
        <v>183</v>
      </c>
    </row>
    <row r="60" spans="1:19" x14ac:dyDescent="0.35">
      <c r="A60" t="s">
        <v>20888</v>
      </c>
      <c r="B60" t="s">
        <v>21017</v>
      </c>
      <c r="C60" t="s">
        <v>28</v>
      </c>
      <c r="F60" t="s">
        <v>2738</v>
      </c>
      <c r="G60" t="s">
        <v>2704</v>
      </c>
      <c r="H60" t="s">
        <v>24557</v>
      </c>
      <c r="I60" t="s">
        <v>24558</v>
      </c>
      <c r="K60" t="s">
        <v>180</v>
      </c>
      <c r="N60" t="s">
        <v>35</v>
      </c>
      <c r="P60" s="61" t="s">
        <v>1562</v>
      </c>
      <c r="S60" t="s">
        <v>35</v>
      </c>
    </row>
    <row r="61" spans="1:19" ht="28.75" customHeight="1" x14ac:dyDescent="0.35">
      <c r="A61" t="s">
        <v>21698</v>
      </c>
      <c r="B61" t="s">
        <v>21744</v>
      </c>
      <c r="C61" t="s">
        <v>28</v>
      </c>
      <c r="F61" t="s">
        <v>2738</v>
      </c>
      <c r="G61" t="s">
        <v>2704</v>
      </c>
      <c r="H61" t="s">
        <v>24557</v>
      </c>
      <c r="I61" t="s">
        <v>24558</v>
      </c>
      <c r="J61" t="s">
        <v>27943</v>
      </c>
      <c r="K61" t="s">
        <v>180</v>
      </c>
      <c r="L61" t="s">
        <v>27944</v>
      </c>
      <c r="M61" s="54" t="s">
        <v>21746</v>
      </c>
      <c r="N61" t="s">
        <v>28</v>
      </c>
      <c r="O61" s="67" t="s">
        <v>27945</v>
      </c>
      <c r="P61" s="61" t="s">
        <v>1562</v>
      </c>
      <c r="Q61" t="s">
        <v>27941</v>
      </c>
      <c r="R61" s="54" t="s">
        <v>20999</v>
      </c>
      <c r="S61" t="s">
        <v>183</v>
      </c>
    </row>
    <row r="62" spans="1:19" x14ac:dyDescent="0.35">
      <c r="A62" t="s">
        <v>20888</v>
      </c>
      <c r="B62" t="s">
        <v>7885</v>
      </c>
      <c r="F62" t="s">
        <v>2738</v>
      </c>
      <c r="G62" t="s">
        <v>2704</v>
      </c>
      <c r="H62" t="s">
        <v>2738</v>
      </c>
      <c r="I62" t="s">
        <v>2704</v>
      </c>
      <c r="J62" t="s">
        <v>27946</v>
      </c>
      <c r="K62" t="s">
        <v>180</v>
      </c>
      <c r="L62" t="s">
        <v>27947</v>
      </c>
      <c r="M62" s="54" t="s">
        <v>21023</v>
      </c>
      <c r="N62" t="s">
        <v>183</v>
      </c>
      <c r="O62" s="68" t="s">
        <v>27948</v>
      </c>
      <c r="P62" s="61" t="s">
        <v>1562</v>
      </c>
      <c r="Q62" t="s">
        <v>27949</v>
      </c>
      <c r="R62" s="54" t="s">
        <v>21030</v>
      </c>
      <c r="S62" t="s">
        <v>28</v>
      </c>
    </row>
    <row r="63" spans="1:19" x14ac:dyDescent="0.35">
      <c r="A63" t="s">
        <v>20888</v>
      </c>
      <c r="B63" t="s">
        <v>7783</v>
      </c>
      <c r="F63" t="s">
        <v>2738</v>
      </c>
      <c r="G63" t="s">
        <v>2704</v>
      </c>
      <c r="H63" t="s">
        <v>2738</v>
      </c>
      <c r="I63" t="s">
        <v>2704</v>
      </c>
      <c r="K63" t="s">
        <v>180</v>
      </c>
      <c r="N63" t="s">
        <v>35</v>
      </c>
      <c r="P63" s="61" t="s">
        <v>1562</v>
      </c>
      <c r="Q63" t="s">
        <v>27950</v>
      </c>
      <c r="R63" s="54" t="s">
        <v>20985</v>
      </c>
      <c r="S63" t="s">
        <v>28</v>
      </c>
    </row>
    <row r="64" spans="1:19" ht="28.75" customHeight="1" x14ac:dyDescent="0.35">
      <c r="A64" t="s">
        <v>20888</v>
      </c>
      <c r="B64" s="6" t="s">
        <v>21457</v>
      </c>
      <c r="C64" t="s">
        <v>28</v>
      </c>
      <c r="F64" t="s">
        <v>2738</v>
      </c>
      <c r="G64" t="s">
        <v>2704</v>
      </c>
      <c r="H64" t="s">
        <v>24557</v>
      </c>
      <c r="I64" t="s">
        <v>24558</v>
      </c>
      <c r="J64" s="62" t="s">
        <v>27951</v>
      </c>
      <c r="K64" t="s">
        <v>180</v>
      </c>
      <c r="L64" s="56" t="s">
        <v>27952</v>
      </c>
      <c r="M64" s="56" t="s">
        <v>27953</v>
      </c>
      <c r="N64" t="s">
        <v>183</v>
      </c>
      <c r="O64" s="67" t="s">
        <v>27954</v>
      </c>
      <c r="P64" s="61" t="s">
        <v>1562</v>
      </c>
      <c r="Q64" t="s">
        <v>27955</v>
      </c>
      <c r="R64" s="54" t="s">
        <v>21458</v>
      </c>
      <c r="S64" t="s">
        <v>183</v>
      </c>
    </row>
    <row r="65" spans="1:20" ht="28.75" customHeight="1" x14ac:dyDescent="0.35">
      <c r="A65" t="s">
        <v>20888</v>
      </c>
      <c r="B65" s="6" t="s">
        <v>27956</v>
      </c>
      <c r="C65" t="s">
        <v>28</v>
      </c>
      <c r="F65" t="s">
        <v>2738</v>
      </c>
      <c r="G65" t="s">
        <v>2704</v>
      </c>
      <c r="H65" t="s">
        <v>24557</v>
      </c>
      <c r="I65" t="s">
        <v>24558</v>
      </c>
      <c r="J65" s="62" t="s">
        <v>27951</v>
      </c>
      <c r="K65" t="s">
        <v>180</v>
      </c>
      <c r="L65" s="56" t="s">
        <v>27952</v>
      </c>
      <c r="M65" s="56" t="s">
        <v>27953</v>
      </c>
      <c r="N65" t="s">
        <v>183</v>
      </c>
      <c r="O65" s="67" t="s">
        <v>27954</v>
      </c>
      <c r="P65" s="61" t="s">
        <v>1562</v>
      </c>
      <c r="Q65" t="s">
        <v>27955</v>
      </c>
      <c r="R65" s="54" t="s">
        <v>21458</v>
      </c>
      <c r="S65" t="s">
        <v>183</v>
      </c>
    </row>
    <row r="66" spans="1:20" x14ac:dyDescent="0.35">
      <c r="A66" t="s">
        <v>21698</v>
      </c>
      <c r="B66" t="s">
        <v>21449</v>
      </c>
      <c r="C66" t="s">
        <v>28</v>
      </c>
      <c r="F66" t="s">
        <v>2738</v>
      </c>
      <c r="G66" t="s">
        <v>2704</v>
      </c>
      <c r="H66" t="s">
        <v>24557</v>
      </c>
      <c r="I66" t="s">
        <v>24558</v>
      </c>
      <c r="J66" t="s">
        <v>27957</v>
      </c>
      <c r="K66" t="s">
        <v>180</v>
      </c>
      <c r="L66" t="s">
        <v>27958</v>
      </c>
      <c r="M66" s="54" t="s">
        <v>21561</v>
      </c>
      <c r="N66" t="s">
        <v>28</v>
      </c>
      <c r="O66" s="68" t="s">
        <v>27959</v>
      </c>
      <c r="P66" s="61" t="s">
        <v>1562</v>
      </c>
      <c r="Q66" t="s">
        <v>27955</v>
      </c>
      <c r="R66" s="54" t="s">
        <v>21458</v>
      </c>
      <c r="S66" t="s">
        <v>28</v>
      </c>
    </row>
    <row r="67" spans="1:20" ht="28.75" customHeight="1" x14ac:dyDescent="0.35">
      <c r="A67" t="s">
        <v>20888</v>
      </c>
      <c r="B67" t="s">
        <v>27960</v>
      </c>
      <c r="C67" t="s">
        <v>28</v>
      </c>
      <c r="F67" t="s">
        <v>2738</v>
      </c>
      <c r="G67" t="s">
        <v>2704</v>
      </c>
      <c r="H67" t="s">
        <v>24557</v>
      </c>
      <c r="I67" t="s">
        <v>24558</v>
      </c>
      <c r="J67" s="62" t="s">
        <v>27951</v>
      </c>
      <c r="K67" t="s">
        <v>180</v>
      </c>
      <c r="L67" s="56" t="s">
        <v>27952</v>
      </c>
      <c r="M67" s="56" t="s">
        <v>27953</v>
      </c>
      <c r="N67" t="s">
        <v>183</v>
      </c>
      <c r="O67" s="67" t="s">
        <v>27954</v>
      </c>
      <c r="P67" s="61" t="s">
        <v>1562</v>
      </c>
      <c r="S67" t="s">
        <v>35</v>
      </c>
    </row>
    <row r="68" spans="1:20" x14ac:dyDescent="0.35">
      <c r="A68" t="s">
        <v>20888</v>
      </c>
      <c r="B68" t="s">
        <v>21292</v>
      </c>
      <c r="F68" t="s">
        <v>2738</v>
      </c>
      <c r="G68" t="s">
        <v>2704</v>
      </c>
      <c r="H68" t="s">
        <v>2738</v>
      </c>
      <c r="I68" t="s">
        <v>2704</v>
      </c>
      <c r="K68" t="s">
        <v>180</v>
      </c>
      <c r="N68" t="s">
        <v>35</v>
      </c>
      <c r="P68" s="61" t="s">
        <v>1562</v>
      </c>
      <c r="Q68" t="s">
        <v>27961</v>
      </c>
      <c r="R68" s="54" t="s">
        <v>21296</v>
      </c>
      <c r="S68" t="s">
        <v>28</v>
      </c>
    </row>
    <row r="69" spans="1:20" ht="28.75" customHeight="1" x14ac:dyDescent="0.35">
      <c r="A69" t="s">
        <v>21698</v>
      </c>
      <c r="B69" t="s">
        <v>21952</v>
      </c>
      <c r="C69" t="s">
        <v>28</v>
      </c>
      <c r="F69" t="s">
        <v>2738</v>
      </c>
      <c r="G69" t="s">
        <v>2704</v>
      </c>
      <c r="H69" t="s">
        <v>24557</v>
      </c>
      <c r="I69" t="s">
        <v>24558</v>
      </c>
      <c r="J69" t="s">
        <v>27962</v>
      </c>
      <c r="K69" t="s">
        <v>180</v>
      </c>
      <c r="L69" t="s">
        <v>27963</v>
      </c>
      <c r="M69" s="54" t="s">
        <v>21416</v>
      </c>
      <c r="N69" t="s">
        <v>183</v>
      </c>
      <c r="O69" s="67" t="s">
        <v>27964</v>
      </c>
      <c r="P69" s="61" t="s">
        <v>1562</v>
      </c>
      <c r="S69" t="s">
        <v>35</v>
      </c>
      <c r="T69" t="s">
        <v>27965</v>
      </c>
    </row>
    <row r="70" spans="1:20" x14ac:dyDescent="0.35">
      <c r="A70" t="s">
        <v>20888</v>
      </c>
      <c r="B70" s="60" t="s">
        <v>23348</v>
      </c>
      <c r="C70" t="s">
        <v>28</v>
      </c>
      <c r="F70" t="s">
        <v>2738</v>
      </c>
      <c r="G70" t="s">
        <v>2704</v>
      </c>
      <c r="H70" t="s">
        <v>24557</v>
      </c>
      <c r="I70" t="s">
        <v>24558</v>
      </c>
      <c r="K70" t="s">
        <v>180</v>
      </c>
      <c r="N70" t="s">
        <v>35</v>
      </c>
      <c r="P70" s="61" t="s">
        <v>1562</v>
      </c>
      <c r="S70" t="s">
        <v>35</v>
      </c>
    </row>
    <row r="71" spans="1:20" x14ac:dyDescent="0.35">
      <c r="A71" t="s">
        <v>27796</v>
      </c>
      <c r="B71" s="60" t="s">
        <v>23473</v>
      </c>
      <c r="K71" t="s">
        <v>180</v>
      </c>
      <c r="N71" t="s">
        <v>35</v>
      </c>
      <c r="P71" s="61" t="s">
        <v>1562</v>
      </c>
      <c r="S71" t="s">
        <v>35</v>
      </c>
    </row>
    <row r="72" spans="1:20" x14ac:dyDescent="0.35">
      <c r="A72" t="s">
        <v>20888</v>
      </c>
      <c r="B72" t="s">
        <v>21221</v>
      </c>
      <c r="D72" t="s">
        <v>28</v>
      </c>
      <c r="F72" t="s">
        <v>2738</v>
      </c>
      <c r="G72" t="s">
        <v>2704</v>
      </c>
      <c r="H72" t="s">
        <v>24791</v>
      </c>
      <c r="I72" t="s">
        <v>24792</v>
      </c>
      <c r="K72" t="s">
        <v>180</v>
      </c>
      <c r="N72" t="s">
        <v>35</v>
      </c>
      <c r="P72" s="61" t="s">
        <v>1562</v>
      </c>
      <c r="Q72" t="s">
        <v>27966</v>
      </c>
      <c r="R72" s="54" t="s">
        <v>21226</v>
      </c>
      <c r="S72" t="s">
        <v>183</v>
      </c>
    </row>
    <row r="73" spans="1:20" ht="86.25" customHeight="1" x14ac:dyDescent="0.35">
      <c r="A73" t="s">
        <v>27796</v>
      </c>
      <c r="B73" t="s">
        <v>23448</v>
      </c>
      <c r="J73" s="55"/>
      <c r="K73" t="s">
        <v>180</v>
      </c>
      <c r="L73" t="s">
        <v>27967</v>
      </c>
      <c r="M73" s="54" t="s">
        <v>27968</v>
      </c>
      <c r="N73" t="s">
        <v>28</v>
      </c>
      <c r="O73" s="67" t="s">
        <v>27969</v>
      </c>
      <c r="P73" s="61" t="s">
        <v>1562</v>
      </c>
      <c r="S73" t="s">
        <v>35</v>
      </c>
    </row>
    <row r="74" spans="1:20" x14ac:dyDescent="0.35">
      <c r="A74" t="s">
        <v>27779</v>
      </c>
      <c r="B74" t="s">
        <v>27970</v>
      </c>
      <c r="F74" t="s">
        <v>2748</v>
      </c>
      <c r="G74" t="s">
        <v>2714</v>
      </c>
      <c r="H74" t="s">
        <v>2748</v>
      </c>
      <c r="I74" t="s">
        <v>2714</v>
      </c>
      <c r="J74" s="55"/>
      <c r="K74" t="s">
        <v>180</v>
      </c>
      <c r="L74" t="s">
        <v>4354</v>
      </c>
      <c r="M74" s="54" t="s">
        <v>22210</v>
      </c>
      <c r="N74" t="s">
        <v>183</v>
      </c>
      <c r="O74" s="68" t="s">
        <v>27971</v>
      </c>
      <c r="P74" s="61" t="s">
        <v>1562</v>
      </c>
      <c r="Q74" t="s">
        <v>27972</v>
      </c>
      <c r="R74" s="54" t="s">
        <v>22211</v>
      </c>
      <c r="S74" t="s">
        <v>183</v>
      </c>
    </row>
    <row r="75" spans="1:20" x14ac:dyDescent="0.35">
      <c r="A75" t="s">
        <v>27779</v>
      </c>
      <c r="B75" s="60" t="s">
        <v>23023</v>
      </c>
      <c r="F75" t="s">
        <v>2748</v>
      </c>
      <c r="G75" t="s">
        <v>2714</v>
      </c>
      <c r="H75" t="s">
        <v>2748</v>
      </c>
      <c r="I75" t="s">
        <v>2714</v>
      </c>
      <c r="P75" s="61" t="s">
        <v>1562</v>
      </c>
      <c r="S75" t="s">
        <v>35</v>
      </c>
    </row>
    <row r="76" spans="1:20" x14ac:dyDescent="0.35">
      <c r="A76" t="s">
        <v>20888</v>
      </c>
      <c r="B76" t="s">
        <v>27973</v>
      </c>
      <c r="F76" t="s">
        <v>2738</v>
      </c>
      <c r="G76" t="s">
        <v>2704</v>
      </c>
      <c r="H76" t="s">
        <v>2738</v>
      </c>
      <c r="I76" t="s">
        <v>2704</v>
      </c>
      <c r="J76" t="s">
        <v>27974</v>
      </c>
      <c r="K76" t="s">
        <v>180</v>
      </c>
      <c r="L76" t="s">
        <v>27975</v>
      </c>
      <c r="M76" s="54" t="s">
        <v>21570</v>
      </c>
      <c r="N76" t="s">
        <v>183</v>
      </c>
      <c r="O76" s="68" t="s">
        <v>27976</v>
      </c>
      <c r="P76" s="61" t="s">
        <v>1562</v>
      </c>
      <c r="Q76" t="s">
        <v>27977</v>
      </c>
      <c r="R76" s="54" t="s">
        <v>27978</v>
      </c>
      <c r="S76" t="s">
        <v>183</v>
      </c>
    </row>
    <row r="77" spans="1:20" x14ac:dyDescent="0.35">
      <c r="A77" t="s">
        <v>20888</v>
      </c>
      <c r="B77" t="s">
        <v>21392</v>
      </c>
      <c r="F77" t="s">
        <v>2738</v>
      </c>
      <c r="G77" t="s">
        <v>2704</v>
      </c>
      <c r="H77" t="s">
        <v>2738</v>
      </c>
      <c r="I77" t="s">
        <v>2704</v>
      </c>
      <c r="K77" t="s">
        <v>180</v>
      </c>
      <c r="M77" s="54"/>
      <c r="N77" t="s">
        <v>27979</v>
      </c>
      <c r="O77" s="67"/>
      <c r="P77" s="61" t="s">
        <v>1562</v>
      </c>
      <c r="Q77" t="s">
        <v>27980</v>
      </c>
      <c r="R77" s="54" t="s">
        <v>21361</v>
      </c>
      <c r="S77" t="s">
        <v>183</v>
      </c>
      <c r="T77" t="s">
        <v>27981</v>
      </c>
    </row>
    <row r="78" spans="1:20" x14ac:dyDescent="0.35">
      <c r="A78" t="s">
        <v>27779</v>
      </c>
      <c r="B78" t="s">
        <v>22070</v>
      </c>
      <c r="F78" t="s">
        <v>2748</v>
      </c>
      <c r="G78" t="s">
        <v>2714</v>
      </c>
      <c r="H78" t="s">
        <v>2748</v>
      </c>
      <c r="I78" t="s">
        <v>2714</v>
      </c>
      <c r="J78" s="55"/>
      <c r="K78" t="s">
        <v>180</v>
      </c>
      <c r="L78" t="s">
        <v>22070</v>
      </c>
      <c r="M78" s="54" t="s">
        <v>22069</v>
      </c>
      <c r="N78" t="s">
        <v>28</v>
      </c>
      <c r="O78" s="68" t="s">
        <v>27982</v>
      </c>
      <c r="P78" s="61" t="s">
        <v>1562</v>
      </c>
      <c r="S78" t="s">
        <v>35</v>
      </c>
    </row>
    <row r="79" spans="1:20" x14ac:dyDescent="0.35">
      <c r="A79" t="s">
        <v>27779</v>
      </c>
      <c r="B79" t="s">
        <v>18768</v>
      </c>
      <c r="F79" t="s">
        <v>2748</v>
      </c>
      <c r="G79" t="s">
        <v>2714</v>
      </c>
      <c r="H79" t="s">
        <v>2748</v>
      </c>
      <c r="I79" t="s">
        <v>2714</v>
      </c>
      <c r="J79" s="55"/>
      <c r="K79" t="s">
        <v>180</v>
      </c>
      <c r="L79" t="s">
        <v>4416</v>
      </c>
      <c r="M79" s="54" t="s">
        <v>22356</v>
      </c>
      <c r="N79" t="s">
        <v>28</v>
      </c>
      <c r="O79" s="68" t="s">
        <v>27983</v>
      </c>
      <c r="P79" s="61" t="s">
        <v>1562</v>
      </c>
      <c r="Q79" t="s">
        <v>27984</v>
      </c>
      <c r="R79" s="54" t="s">
        <v>22358</v>
      </c>
      <c r="S79" t="s">
        <v>28</v>
      </c>
    </row>
    <row r="80" spans="1:20" x14ac:dyDescent="0.35">
      <c r="A80" t="s">
        <v>27796</v>
      </c>
      <c r="B80" s="60" t="s">
        <v>23402</v>
      </c>
    </row>
    <row r="81" spans="1:20" x14ac:dyDescent="0.35">
      <c r="A81" t="s">
        <v>27779</v>
      </c>
      <c r="B81" t="s">
        <v>23184</v>
      </c>
      <c r="F81" t="s">
        <v>2748</v>
      </c>
      <c r="G81" t="s">
        <v>2714</v>
      </c>
      <c r="H81" t="s">
        <v>2748</v>
      </c>
      <c r="I81" t="s">
        <v>2714</v>
      </c>
      <c r="K81" t="s">
        <v>180</v>
      </c>
      <c r="N81" t="s">
        <v>27985</v>
      </c>
      <c r="P81" s="61" t="s">
        <v>1562</v>
      </c>
      <c r="S81" t="s">
        <v>27986</v>
      </c>
    </row>
    <row r="82" spans="1:20" ht="72" customHeight="1" x14ac:dyDescent="0.35">
      <c r="A82" t="s">
        <v>3521</v>
      </c>
      <c r="B82" t="s">
        <v>27987</v>
      </c>
      <c r="C82" t="s">
        <v>28</v>
      </c>
      <c r="F82" t="s">
        <v>2766</v>
      </c>
      <c r="G82" t="s">
        <v>2732</v>
      </c>
      <c r="H82" t="s">
        <v>24581</v>
      </c>
      <c r="I82" t="s">
        <v>24582</v>
      </c>
      <c r="J82" t="s">
        <v>27771</v>
      </c>
      <c r="K82" t="s">
        <v>180</v>
      </c>
      <c r="L82" t="s">
        <v>27772</v>
      </c>
      <c r="M82" t="s">
        <v>20643</v>
      </c>
      <c r="N82" t="s">
        <v>28</v>
      </c>
      <c r="O82" s="67" t="s">
        <v>27773</v>
      </c>
      <c r="P82" s="61" t="s">
        <v>1562</v>
      </c>
      <c r="Q82" t="s">
        <v>27774</v>
      </c>
      <c r="R82" t="s">
        <v>20644</v>
      </c>
      <c r="S82" t="s">
        <v>28</v>
      </c>
    </row>
    <row r="83" spans="1:20" ht="28.75" customHeight="1" x14ac:dyDescent="0.35">
      <c r="A83" t="s">
        <v>3521</v>
      </c>
      <c r="B83" t="s">
        <v>20662</v>
      </c>
      <c r="C83" t="s">
        <v>28</v>
      </c>
      <c r="F83" t="s">
        <v>2766</v>
      </c>
      <c r="G83" t="s">
        <v>2732</v>
      </c>
      <c r="H83" t="s">
        <v>24581</v>
      </c>
      <c r="I83" t="s">
        <v>24582</v>
      </c>
      <c r="J83" s="55"/>
      <c r="K83" t="s">
        <v>180</v>
      </c>
      <c r="L83" t="s">
        <v>27988</v>
      </c>
      <c r="M83" s="54" t="s">
        <v>20663</v>
      </c>
      <c r="N83" t="s">
        <v>28</v>
      </c>
      <c r="O83" s="67" t="s">
        <v>27989</v>
      </c>
      <c r="P83" s="61" t="s">
        <v>1562</v>
      </c>
      <c r="Q83" t="s">
        <v>20662</v>
      </c>
      <c r="R83" s="54" t="s">
        <v>20664</v>
      </c>
      <c r="S83" t="s">
        <v>28</v>
      </c>
    </row>
    <row r="84" spans="1:20" x14ac:dyDescent="0.35">
      <c r="A84" t="s">
        <v>3521</v>
      </c>
      <c r="B84" t="s">
        <v>27990</v>
      </c>
      <c r="C84" t="s">
        <v>28</v>
      </c>
      <c r="F84" t="s">
        <v>2766</v>
      </c>
      <c r="G84" t="s">
        <v>2732</v>
      </c>
      <c r="H84" t="s">
        <v>24581</v>
      </c>
      <c r="I84" t="s">
        <v>24582</v>
      </c>
      <c r="K84" t="s">
        <v>180</v>
      </c>
      <c r="N84" t="s">
        <v>27991</v>
      </c>
      <c r="P84" s="61" t="s">
        <v>1562</v>
      </c>
      <c r="S84" t="s">
        <v>35</v>
      </c>
    </row>
    <row r="85" spans="1:20" x14ac:dyDescent="0.35">
      <c r="A85" t="s">
        <v>3521</v>
      </c>
      <c r="B85" s="60" t="s">
        <v>27992</v>
      </c>
      <c r="C85" t="s">
        <v>28</v>
      </c>
      <c r="F85" t="s">
        <v>2766</v>
      </c>
      <c r="G85" t="s">
        <v>2732</v>
      </c>
      <c r="H85" t="s">
        <v>24581</v>
      </c>
      <c r="I85" t="s">
        <v>24582</v>
      </c>
      <c r="K85" t="s">
        <v>180</v>
      </c>
      <c r="N85" t="s">
        <v>35</v>
      </c>
      <c r="P85" s="61" t="s">
        <v>1562</v>
      </c>
    </row>
    <row r="86" spans="1:20" x14ac:dyDescent="0.35">
      <c r="A86" t="s">
        <v>3521</v>
      </c>
      <c r="B86" s="60" t="s">
        <v>20833</v>
      </c>
      <c r="C86" t="s">
        <v>28</v>
      </c>
      <c r="F86" t="s">
        <v>2766</v>
      </c>
      <c r="G86" t="s">
        <v>2732</v>
      </c>
      <c r="H86" t="s">
        <v>24581</v>
      </c>
      <c r="I86" t="s">
        <v>24582</v>
      </c>
      <c r="K86" t="s">
        <v>180</v>
      </c>
      <c r="M86" s="56"/>
      <c r="N86" t="s">
        <v>35</v>
      </c>
      <c r="P86" s="61" t="s">
        <v>1562</v>
      </c>
      <c r="Q86" t="s">
        <v>27993</v>
      </c>
      <c r="R86" s="54" t="s">
        <v>20835</v>
      </c>
      <c r="S86" t="s">
        <v>183</v>
      </c>
    </row>
    <row r="87" spans="1:20" ht="28.75" customHeight="1" x14ac:dyDescent="0.35">
      <c r="A87" t="s">
        <v>20888</v>
      </c>
      <c r="B87" t="s">
        <v>21075</v>
      </c>
      <c r="F87" t="s">
        <v>2738</v>
      </c>
      <c r="G87" t="s">
        <v>2704</v>
      </c>
      <c r="H87" t="s">
        <v>2738</v>
      </c>
      <c r="I87" t="s">
        <v>2704</v>
      </c>
      <c r="K87" t="s">
        <v>180</v>
      </c>
      <c r="L87" s="56" t="s">
        <v>27994</v>
      </c>
      <c r="M87" s="58" t="s">
        <v>27995</v>
      </c>
      <c r="N87" t="s">
        <v>183</v>
      </c>
      <c r="O87" s="67" t="s">
        <v>27996</v>
      </c>
      <c r="P87" s="61" t="s">
        <v>1562</v>
      </c>
      <c r="Q87" t="s">
        <v>27997</v>
      </c>
      <c r="R87" s="54" t="s">
        <v>21074</v>
      </c>
      <c r="S87" t="s">
        <v>28</v>
      </c>
      <c r="T87" t="s">
        <v>27998</v>
      </c>
    </row>
    <row r="88" spans="1:20" x14ac:dyDescent="0.35">
      <c r="A88" t="s">
        <v>27779</v>
      </c>
      <c r="B88" s="60" t="s">
        <v>27999</v>
      </c>
      <c r="F88" t="s">
        <v>2748</v>
      </c>
      <c r="G88" t="s">
        <v>2714</v>
      </c>
      <c r="H88" t="s">
        <v>2748</v>
      </c>
      <c r="I88" t="s">
        <v>2714</v>
      </c>
      <c r="P88" s="61" t="s">
        <v>1562</v>
      </c>
      <c r="S88" t="s">
        <v>35</v>
      </c>
    </row>
    <row r="89" spans="1:20" x14ac:dyDescent="0.35">
      <c r="A89" t="s">
        <v>3521</v>
      </c>
      <c r="B89" t="s">
        <v>28000</v>
      </c>
      <c r="C89" t="s">
        <v>28</v>
      </c>
      <c r="F89" t="s">
        <v>2766</v>
      </c>
      <c r="G89" t="s">
        <v>2732</v>
      </c>
      <c r="H89" t="s">
        <v>24581</v>
      </c>
      <c r="I89" t="s">
        <v>24582</v>
      </c>
      <c r="K89" t="s">
        <v>180</v>
      </c>
      <c r="N89" t="s">
        <v>35</v>
      </c>
      <c r="P89" s="61" t="s">
        <v>1562</v>
      </c>
      <c r="Q89" t="s">
        <v>28001</v>
      </c>
      <c r="R89" s="54" t="s">
        <v>28002</v>
      </c>
      <c r="S89" t="s">
        <v>183</v>
      </c>
    </row>
    <row r="90" spans="1:20" x14ac:dyDescent="0.35">
      <c r="A90" t="s">
        <v>27779</v>
      </c>
      <c r="B90" t="s">
        <v>28003</v>
      </c>
      <c r="F90" t="s">
        <v>2748</v>
      </c>
      <c r="G90" t="s">
        <v>2714</v>
      </c>
      <c r="H90" t="s">
        <v>2748</v>
      </c>
      <c r="I90" t="s">
        <v>2714</v>
      </c>
      <c r="K90" t="s">
        <v>180</v>
      </c>
      <c r="L90" t="s">
        <v>14074</v>
      </c>
      <c r="M90" s="54" t="s">
        <v>22671</v>
      </c>
      <c r="N90" t="s">
        <v>183</v>
      </c>
      <c r="O90" s="68" t="s">
        <v>28004</v>
      </c>
      <c r="P90" s="61" t="s">
        <v>1562</v>
      </c>
      <c r="S90" t="s">
        <v>35</v>
      </c>
    </row>
    <row r="91" spans="1:20" ht="43" customHeight="1" x14ac:dyDescent="0.35">
      <c r="A91" t="s">
        <v>20888</v>
      </c>
      <c r="B91" t="s">
        <v>21388</v>
      </c>
      <c r="C91" t="s">
        <v>28</v>
      </c>
      <c r="F91" t="s">
        <v>2738</v>
      </c>
      <c r="G91" t="s">
        <v>2704</v>
      </c>
      <c r="H91" t="s">
        <v>24557</v>
      </c>
      <c r="I91" t="s">
        <v>24558</v>
      </c>
      <c r="J91" t="s">
        <v>28005</v>
      </c>
      <c r="K91" t="s">
        <v>180</v>
      </c>
      <c r="L91" t="s">
        <v>28006</v>
      </c>
      <c r="M91" s="54" t="s">
        <v>21368</v>
      </c>
      <c r="N91" t="s">
        <v>35</v>
      </c>
      <c r="O91" s="67" t="s">
        <v>28007</v>
      </c>
      <c r="P91" s="61" t="s">
        <v>1562</v>
      </c>
      <c r="Q91" t="s">
        <v>28008</v>
      </c>
      <c r="R91" s="54" t="s">
        <v>21899</v>
      </c>
      <c r="S91" t="s">
        <v>183</v>
      </c>
    </row>
    <row r="92" spans="1:20" x14ac:dyDescent="0.35">
      <c r="A92" t="s">
        <v>20888</v>
      </c>
      <c r="B92" t="s">
        <v>28009</v>
      </c>
      <c r="C92" t="s">
        <v>28</v>
      </c>
      <c r="F92" t="s">
        <v>2738</v>
      </c>
      <c r="G92" t="s">
        <v>2704</v>
      </c>
      <c r="H92" t="s">
        <v>24557</v>
      </c>
      <c r="I92" t="s">
        <v>24558</v>
      </c>
      <c r="K92" t="s">
        <v>180</v>
      </c>
      <c r="N92" t="s">
        <v>35</v>
      </c>
      <c r="P92" s="61" t="s">
        <v>1562</v>
      </c>
      <c r="S92" t="s">
        <v>35</v>
      </c>
    </row>
    <row r="93" spans="1:20" x14ac:dyDescent="0.35">
      <c r="A93" t="s">
        <v>27779</v>
      </c>
      <c r="B93" t="s">
        <v>28010</v>
      </c>
      <c r="F93" t="s">
        <v>2748</v>
      </c>
      <c r="G93" t="s">
        <v>2714</v>
      </c>
      <c r="H93" t="s">
        <v>2748</v>
      </c>
      <c r="I93" t="s">
        <v>2714</v>
      </c>
      <c r="J93" s="55"/>
      <c r="K93" t="s">
        <v>180</v>
      </c>
      <c r="L93" t="s">
        <v>4273</v>
      </c>
      <c r="M93" s="54" t="s">
        <v>28011</v>
      </c>
      <c r="N93" t="s">
        <v>28</v>
      </c>
      <c r="P93" s="61" t="s">
        <v>1562</v>
      </c>
    </row>
    <row r="94" spans="1:20" x14ac:dyDescent="0.35">
      <c r="A94" t="s">
        <v>19614</v>
      </c>
      <c r="B94" s="60" t="s">
        <v>28012</v>
      </c>
      <c r="F94" t="s">
        <v>2766</v>
      </c>
      <c r="G94" t="s">
        <v>2732</v>
      </c>
      <c r="H94" t="s">
        <v>2766</v>
      </c>
      <c r="I94" t="s">
        <v>2732</v>
      </c>
      <c r="K94" t="s">
        <v>180</v>
      </c>
      <c r="N94" t="s">
        <v>35</v>
      </c>
      <c r="P94" s="61" t="s">
        <v>1562</v>
      </c>
      <c r="S94" t="s">
        <v>35</v>
      </c>
    </row>
    <row r="95" spans="1:20" x14ac:dyDescent="0.35">
      <c r="A95" t="s">
        <v>19604</v>
      </c>
      <c r="B95" t="s">
        <v>28013</v>
      </c>
      <c r="D95" t="s">
        <v>28</v>
      </c>
      <c r="F95" t="s">
        <v>2754</v>
      </c>
      <c r="G95" t="s">
        <v>2720</v>
      </c>
      <c r="H95" t="s">
        <v>24676</v>
      </c>
      <c r="I95" t="s">
        <v>24677</v>
      </c>
      <c r="J95" s="55"/>
      <c r="K95" t="s">
        <v>180</v>
      </c>
      <c r="L95" t="s">
        <v>14403</v>
      </c>
      <c r="M95" s="54" t="s">
        <v>22702</v>
      </c>
      <c r="N95" t="s">
        <v>183</v>
      </c>
      <c r="O95" s="68" t="s">
        <v>28014</v>
      </c>
      <c r="P95" s="61" t="s">
        <v>1562</v>
      </c>
      <c r="Q95" t="s">
        <v>28015</v>
      </c>
      <c r="R95" s="54" t="s">
        <v>22704</v>
      </c>
      <c r="S95" t="s">
        <v>183</v>
      </c>
    </row>
    <row r="96" spans="1:20" x14ac:dyDescent="0.35">
      <c r="A96" t="s">
        <v>27779</v>
      </c>
      <c r="B96" s="60" t="s">
        <v>22254</v>
      </c>
      <c r="F96" t="s">
        <v>2748</v>
      </c>
      <c r="G96" t="s">
        <v>2714</v>
      </c>
      <c r="H96" t="s">
        <v>2748</v>
      </c>
      <c r="I96" t="s">
        <v>2714</v>
      </c>
      <c r="J96" s="55"/>
      <c r="K96" t="s">
        <v>180</v>
      </c>
      <c r="L96" t="s">
        <v>1396</v>
      </c>
      <c r="M96" s="54" t="s">
        <v>28016</v>
      </c>
      <c r="N96" t="s">
        <v>183</v>
      </c>
      <c r="O96" s="68" t="s">
        <v>28017</v>
      </c>
      <c r="P96" s="61" t="s">
        <v>1562</v>
      </c>
      <c r="S96" t="s">
        <v>35</v>
      </c>
    </row>
    <row r="97" spans="1:19" x14ac:dyDescent="0.35">
      <c r="A97" t="s">
        <v>3521</v>
      </c>
      <c r="B97" t="s">
        <v>20747</v>
      </c>
      <c r="C97" t="s">
        <v>28</v>
      </c>
      <c r="F97" t="s">
        <v>2766</v>
      </c>
      <c r="G97" t="s">
        <v>2732</v>
      </c>
      <c r="H97" t="s">
        <v>24581</v>
      </c>
      <c r="I97" t="s">
        <v>24582</v>
      </c>
      <c r="J97" s="55"/>
      <c r="K97" t="s">
        <v>180</v>
      </c>
      <c r="L97" t="s">
        <v>28018</v>
      </c>
      <c r="M97" s="54" t="s">
        <v>20745</v>
      </c>
      <c r="N97" t="s">
        <v>183</v>
      </c>
      <c r="O97" s="68" t="s">
        <v>28019</v>
      </c>
      <c r="P97" s="61" t="s">
        <v>1562</v>
      </c>
      <c r="Q97" t="s">
        <v>28020</v>
      </c>
      <c r="R97" s="54" t="s">
        <v>20746</v>
      </c>
      <c r="S97" t="s">
        <v>28</v>
      </c>
    </row>
    <row r="98" spans="1:19" x14ac:dyDescent="0.35">
      <c r="A98" t="s">
        <v>19604</v>
      </c>
      <c r="B98" t="s">
        <v>4359</v>
      </c>
      <c r="F98" t="s">
        <v>2754</v>
      </c>
      <c r="G98" t="s">
        <v>2720</v>
      </c>
      <c r="H98" t="s">
        <v>2754</v>
      </c>
      <c r="I98" t="s">
        <v>2720</v>
      </c>
      <c r="J98" s="55"/>
      <c r="K98" t="s">
        <v>180</v>
      </c>
      <c r="L98" t="s">
        <v>4359</v>
      </c>
      <c r="M98" s="54" t="s">
        <v>28021</v>
      </c>
      <c r="N98" t="s">
        <v>28</v>
      </c>
      <c r="O98" s="68" t="s">
        <v>28022</v>
      </c>
      <c r="P98" s="61" t="s">
        <v>1562</v>
      </c>
      <c r="S98" t="s">
        <v>35</v>
      </c>
    </row>
    <row r="99" spans="1:19" x14ac:dyDescent="0.35">
      <c r="A99" t="s">
        <v>27779</v>
      </c>
      <c r="B99" t="s">
        <v>22252</v>
      </c>
      <c r="D99" t="s">
        <v>28</v>
      </c>
      <c r="F99" t="s">
        <v>2748</v>
      </c>
      <c r="G99" t="s">
        <v>2714</v>
      </c>
      <c r="H99" t="s">
        <v>24472</v>
      </c>
      <c r="I99" t="s">
        <v>24473</v>
      </c>
      <c r="J99" s="55"/>
      <c r="K99" t="s">
        <v>180</v>
      </c>
      <c r="L99" t="s">
        <v>1396</v>
      </c>
      <c r="M99" s="54" t="s">
        <v>28016</v>
      </c>
      <c r="N99" t="s">
        <v>183</v>
      </c>
      <c r="O99" s="68" t="s">
        <v>28017</v>
      </c>
      <c r="P99" s="61" t="s">
        <v>1562</v>
      </c>
      <c r="S99" t="s">
        <v>35</v>
      </c>
    </row>
    <row r="100" spans="1:19" x14ac:dyDescent="0.35">
      <c r="A100" t="s">
        <v>19604</v>
      </c>
      <c r="B100" t="s">
        <v>28023</v>
      </c>
      <c r="D100" t="s">
        <v>28</v>
      </c>
      <c r="F100" t="s">
        <v>2754</v>
      </c>
      <c r="G100" t="s">
        <v>2720</v>
      </c>
      <c r="H100" t="s">
        <v>24676</v>
      </c>
      <c r="I100" t="s">
        <v>24677</v>
      </c>
      <c r="J100" s="55"/>
      <c r="K100" t="s">
        <v>180</v>
      </c>
      <c r="L100" t="s">
        <v>13860</v>
      </c>
      <c r="M100" s="54" t="s">
        <v>22897</v>
      </c>
      <c r="N100" t="s">
        <v>183</v>
      </c>
      <c r="O100" s="68" t="s">
        <v>28024</v>
      </c>
      <c r="P100" s="61" t="s">
        <v>1562</v>
      </c>
      <c r="S100" t="s">
        <v>35</v>
      </c>
    </row>
    <row r="101" spans="1:19" ht="28.75" customHeight="1" x14ac:dyDescent="0.35">
      <c r="A101" t="s">
        <v>21698</v>
      </c>
      <c r="B101" t="s">
        <v>28025</v>
      </c>
      <c r="C101" t="s">
        <v>28</v>
      </c>
      <c r="F101" t="s">
        <v>2738</v>
      </c>
      <c r="G101" t="s">
        <v>2704</v>
      </c>
      <c r="H101" t="s">
        <v>24557</v>
      </c>
      <c r="I101" t="s">
        <v>24558</v>
      </c>
      <c r="K101" t="s">
        <v>180</v>
      </c>
      <c r="L101" s="56" t="s">
        <v>28026</v>
      </c>
      <c r="M101" s="58" t="s">
        <v>28027</v>
      </c>
      <c r="N101" t="s">
        <v>183</v>
      </c>
      <c r="O101" s="67" t="s">
        <v>28028</v>
      </c>
      <c r="P101" s="61" t="s">
        <v>1562</v>
      </c>
      <c r="Q101" t="s">
        <v>28029</v>
      </c>
      <c r="R101" s="54" t="s">
        <v>21974</v>
      </c>
      <c r="S101" t="s">
        <v>183</v>
      </c>
    </row>
    <row r="102" spans="1:19" x14ac:dyDescent="0.35">
      <c r="A102" t="s">
        <v>20888</v>
      </c>
      <c r="B102" t="s">
        <v>21278</v>
      </c>
      <c r="C102" t="s">
        <v>28</v>
      </c>
      <c r="F102" t="s">
        <v>2738</v>
      </c>
      <c r="G102" t="s">
        <v>2704</v>
      </c>
      <c r="H102" t="s">
        <v>24557</v>
      </c>
      <c r="I102" t="s">
        <v>24558</v>
      </c>
      <c r="J102" t="s">
        <v>28030</v>
      </c>
      <c r="K102" t="s">
        <v>180</v>
      </c>
      <c r="L102" t="s">
        <v>28031</v>
      </c>
      <c r="M102" s="54" t="s">
        <v>21333</v>
      </c>
      <c r="N102" t="s">
        <v>28</v>
      </c>
      <c r="O102" s="68" t="s">
        <v>28032</v>
      </c>
      <c r="P102" s="61" t="s">
        <v>1562</v>
      </c>
      <c r="Q102" t="s">
        <v>25590</v>
      </c>
      <c r="R102" s="54" t="s">
        <v>21875</v>
      </c>
      <c r="S102" t="s">
        <v>28</v>
      </c>
    </row>
    <row r="103" spans="1:19" x14ac:dyDescent="0.35">
      <c r="A103" t="s">
        <v>20888</v>
      </c>
      <c r="B103" t="s">
        <v>21316</v>
      </c>
      <c r="F103" t="s">
        <v>2738</v>
      </c>
      <c r="G103" t="s">
        <v>2704</v>
      </c>
      <c r="H103" t="s">
        <v>2738</v>
      </c>
      <c r="I103" t="s">
        <v>2704</v>
      </c>
      <c r="K103" t="s">
        <v>180</v>
      </c>
      <c r="N103" t="s">
        <v>35</v>
      </c>
      <c r="P103" s="61" t="s">
        <v>1562</v>
      </c>
      <c r="Q103" t="s">
        <v>28033</v>
      </c>
      <c r="R103" s="54" t="s">
        <v>28034</v>
      </c>
      <c r="S103" t="s">
        <v>28</v>
      </c>
    </row>
    <row r="104" spans="1:19" x14ac:dyDescent="0.35">
      <c r="A104" t="s">
        <v>20888</v>
      </c>
      <c r="B104" t="s">
        <v>21324</v>
      </c>
      <c r="F104" t="s">
        <v>2738</v>
      </c>
      <c r="G104" t="s">
        <v>2704</v>
      </c>
      <c r="H104" t="s">
        <v>2738</v>
      </c>
      <c r="I104" t="s">
        <v>2704</v>
      </c>
      <c r="K104" t="s">
        <v>180</v>
      </c>
      <c r="N104" t="s">
        <v>35</v>
      </c>
      <c r="P104" s="61" t="s">
        <v>1562</v>
      </c>
      <c r="Q104" t="s">
        <v>28035</v>
      </c>
      <c r="R104" s="54" t="s">
        <v>21320</v>
      </c>
      <c r="S104" t="s">
        <v>28</v>
      </c>
    </row>
    <row r="105" spans="1:19" x14ac:dyDescent="0.35">
      <c r="A105" t="s">
        <v>20888</v>
      </c>
      <c r="B105" t="s">
        <v>21329</v>
      </c>
      <c r="D105" t="s">
        <v>28</v>
      </c>
      <c r="F105" t="s">
        <v>2738</v>
      </c>
      <c r="G105" t="s">
        <v>2704</v>
      </c>
      <c r="H105" t="s">
        <v>24791</v>
      </c>
      <c r="I105" t="s">
        <v>24792</v>
      </c>
      <c r="K105" t="s">
        <v>180</v>
      </c>
      <c r="N105" t="s">
        <v>35</v>
      </c>
      <c r="P105" s="61" t="s">
        <v>1562</v>
      </c>
      <c r="S105" t="s">
        <v>35</v>
      </c>
    </row>
    <row r="106" spans="1:19" x14ac:dyDescent="0.35">
      <c r="A106" t="s">
        <v>27779</v>
      </c>
      <c r="B106" t="s">
        <v>4389</v>
      </c>
      <c r="F106" t="s">
        <v>2748</v>
      </c>
      <c r="G106" t="s">
        <v>2714</v>
      </c>
      <c r="H106" t="s">
        <v>2748</v>
      </c>
      <c r="I106" t="s">
        <v>2714</v>
      </c>
      <c r="J106" s="55"/>
      <c r="K106" t="s">
        <v>180</v>
      </c>
      <c r="L106" t="s">
        <v>22307</v>
      </c>
      <c r="M106" s="54" t="s">
        <v>28036</v>
      </c>
      <c r="N106" t="s">
        <v>28</v>
      </c>
      <c r="P106" s="61" t="s">
        <v>1562</v>
      </c>
      <c r="Q106" t="s">
        <v>28037</v>
      </c>
      <c r="R106" s="54" t="s">
        <v>28038</v>
      </c>
      <c r="S106" t="s">
        <v>28</v>
      </c>
    </row>
    <row r="107" spans="1:19" x14ac:dyDescent="0.35">
      <c r="A107" t="s">
        <v>27779</v>
      </c>
      <c r="B107" t="s">
        <v>19687</v>
      </c>
      <c r="F107" t="s">
        <v>2748</v>
      </c>
      <c r="G107" t="s">
        <v>2714</v>
      </c>
      <c r="H107" t="s">
        <v>2748</v>
      </c>
      <c r="I107" t="s">
        <v>2714</v>
      </c>
      <c r="K107" t="s">
        <v>180</v>
      </c>
      <c r="L107" t="s">
        <v>1396</v>
      </c>
      <c r="M107" t="s">
        <v>28016</v>
      </c>
      <c r="N107" t="s">
        <v>183</v>
      </c>
      <c r="O107" s="68" t="s">
        <v>28017</v>
      </c>
      <c r="P107" s="61" t="s">
        <v>1562</v>
      </c>
      <c r="S107" t="s">
        <v>35</v>
      </c>
    </row>
    <row r="108" spans="1:19" ht="45" customHeight="1" x14ac:dyDescent="0.35">
      <c r="A108" t="s">
        <v>20888</v>
      </c>
      <c r="B108" t="s">
        <v>28039</v>
      </c>
      <c r="F108" t="s">
        <v>2738</v>
      </c>
      <c r="G108" t="s">
        <v>2704</v>
      </c>
      <c r="H108" t="s">
        <v>2738</v>
      </c>
      <c r="I108" t="s">
        <v>2704</v>
      </c>
      <c r="J108" s="55"/>
      <c r="K108" t="s">
        <v>180</v>
      </c>
      <c r="L108" t="s">
        <v>3654</v>
      </c>
      <c r="M108" s="54" t="s">
        <v>28040</v>
      </c>
      <c r="N108" t="s">
        <v>183</v>
      </c>
      <c r="O108" s="68" t="s">
        <v>28041</v>
      </c>
      <c r="P108" s="61" t="s">
        <v>1562</v>
      </c>
      <c r="Q108" s="65" t="s">
        <v>28042</v>
      </c>
      <c r="R108" s="54" t="s">
        <v>28043</v>
      </c>
      <c r="S108" t="s">
        <v>183</v>
      </c>
    </row>
    <row r="109" spans="1:19" x14ac:dyDescent="0.35">
      <c r="A109" t="s">
        <v>20888</v>
      </c>
      <c r="B109" t="s">
        <v>28044</v>
      </c>
      <c r="E109" t="s">
        <v>28</v>
      </c>
      <c r="F109" t="s">
        <v>2738</v>
      </c>
      <c r="G109" t="s">
        <v>2704</v>
      </c>
      <c r="H109" t="s">
        <v>25184</v>
      </c>
      <c r="I109" t="s">
        <v>25185</v>
      </c>
      <c r="K109" t="s">
        <v>180</v>
      </c>
      <c r="N109" t="s">
        <v>35</v>
      </c>
      <c r="P109" s="61" t="s">
        <v>1562</v>
      </c>
      <c r="S109" t="s">
        <v>35</v>
      </c>
    </row>
    <row r="110" spans="1:19" x14ac:dyDescent="0.35">
      <c r="A110" t="s">
        <v>19604</v>
      </c>
      <c r="B110" t="s">
        <v>28045</v>
      </c>
      <c r="F110" t="s">
        <v>2754</v>
      </c>
      <c r="G110" t="s">
        <v>2720</v>
      </c>
      <c r="H110" t="s">
        <v>2754</v>
      </c>
      <c r="I110" t="s">
        <v>2720</v>
      </c>
      <c r="K110" t="s">
        <v>180</v>
      </c>
      <c r="N110" t="s">
        <v>35</v>
      </c>
      <c r="P110" s="61" t="s">
        <v>1562</v>
      </c>
      <c r="S110" t="s">
        <v>35</v>
      </c>
    </row>
    <row r="111" spans="1:19" x14ac:dyDescent="0.35">
      <c r="A111" t="s">
        <v>19614</v>
      </c>
      <c r="B111" t="s">
        <v>23336</v>
      </c>
      <c r="C111" t="s">
        <v>28</v>
      </c>
      <c r="F111" t="s">
        <v>2766</v>
      </c>
      <c r="G111" t="s">
        <v>2732</v>
      </c>
      <c r="H111" t="s">
        <v>24581</v>
      </c>
      <c r="I111" t="s">
        <v>24582</v>
      </c>
      <c r="J111" s="55"/>
      <c r="K111" t="s">
        <v>180</v>
      </c>
      <c r="L111" t="s">
        <v>28046</v>
      </c>
      <c r="M111" s="54" t="s">
        <v>28047</v>
      </c>
      <c r="N111" t="s">
        <v>183</v>
      </c>
      <c r="O111" s="68" t="s">
        <v>28048</v>
      </c>
      <c r="P111" s="61" t="s">
        <v>1562</v>
      </c>
      <c r="S111" t="s">
        <v>35</v>
      </c>
    </row>
    <row r="112" spans="1:19" x14ac:dyDescent="0.35">
      <c r="A112" t="s">
        <v>3521</v>
      </c>
      <c r="B112" t="s">
        <v>20727</v>
      </c>
      <c r="C112" t="s">
        <v>28</v>
      </c>
      <c r="F112" t="s">
        <v>2766</v>
      </c>
      <c r="G112" t="s">
        <v>2732</v>
      </c>
      <c r="H112" t="s">
        <v>24581</v>
      </c>
      <c r="I112" t="s">
        <v>24582</v>
      </c>
      <c r="J112" s="55"/>
      <c r="K112" t="s">
        <v>180</v>
      </c>
      <c r="L112" t="s">
        <v>28049</v>
      </c>
      <c r="M112" s="54" t="s">
        <v>28050</v>
      </c>
      <c r="N112" t="s">
        <v>183</v>
      </c>
      <c r="O112" s="68" t="s">
        <v>28051</v>
      </c>
      <c r="P112" s="61" t="s">
        <v>1562</v>
      </c>
      <c r="S112" t="s">
        <v>35</v>
      </c>
    </row>
    <row r="113" spans="1:19" x14ac:dyDescent="0.35">
      <c r="A113" t="s">
        <v>3521</v>
      </c>
      <c r="B113" t="s">
        <v>20770</v>
      </c>
      <c r="C113" t="s">
        <v>28</v>
      </c>
      <c r="F113" t="s">
        <v>2766</v>
      </c>
      <c r="G113" t="s">
        <v>2732</v>
      </c>
      <c r="H113" t="s">
        <v>24581</v>
      </c>
      <c r="I113" t="s">
        <v>24582</v>
      </c>
      <c r="J113" s="66"/>
      <c r="K113" s="64" t="s">
        <v>180</v>
      </c>
      <c r="L113" s="64" t="s">
        <v>28049</v>
      </c>
      <c r="M113" s="54" t="s">
        <v>28050</v>
      </c>
      <c r="N113" s="64" t="s">
        <v>183</v>
      </c>
      <c r="O113" s="68" t="s">
        <v>28051</v>
      </c>
      <c r="P113" s="61" t="s">
        <v>1562</v>
      </c>
      <c r="S113" t="s">
        <v>35</v>
      </c>
    </row>
    <row r="114" spans="1:19" x14ac:dyDescent="0.35">
      <c r="A114" t="s">
        <v>27796</v>
      </c>
      <c r="B114" t="s">
        <v>23456</v>
      </c>
      <c r="J114" s="55"/>
      <c r="K114" t="s">
        <v>180</v>
      </c>
      <c r="L114" t="s">
        <v>28052</v>
      </c>
      <c r="M114" s="54" t="s">
        <v>28053</v>
      </c>
      <c r="N114" t="s">
        <v>183</v>
      </c>
      <c r="O114" s="68" t="s">
        <v>28054</v>
      </c>
      <c r="P114" s="61" t="s">
        <v>1562</v>
      </c>
      <c r="S114" t="s">
        <v>35</v>
      </c>
    </row>
    <row r="115" spans="1:19" x14ac:dyDescent="0.35">
      <c r="A115" t="s">
        <v>27796</v>
      </c>
      <c r="B115" t="s">
        <v>19880</v>
      </c>
      <c r="J115" s="55"/>
      <c r="K115" t="s">
        <v>180</v>
      </c>
      <c r="L115" t="s">
        <v>28055</v>
      </c>
      <c r="M115" s="54" t="s">
        <v>28056</v>
      </c>
      <c r="N115" t="s">
        <v>28</v>
      </c>
      <c r="O115" s="68" t="s">
        <v>28057</v>
      </c>
      <c r="P115" s="61" t="s">
        <v>1562</v>
      </c>
      <c r="S115" t="s">
        <v>35</v>
      </c>
    </row>
    <row r="116" spans="1:19" ht="45" customHeight="1" x14ac:dyDescent="0.35">
      <c r="A116" t="s">
        <v>21698</v>
      </c>
      <c r="B116" t="s">
        <v>21836</v>
      </c>
      <c r="F116" t="s">
        <v>2738</v>
      </c>
      <c r="G116" t="s">
        <v>2704</v>
      </c>
      <c r="H116" t="s">
        <v>2738</v>
      </c>
      <c r="I116" t="s">
        <v>2704</v>
      </c>
      <c r="J116" s="55"/>
      <c r="K116" t="s">
        <v>180</v>
      </c>
      <c r="L116" s="56" t="s">
        <v>28058</v>
      </c>
      <c r="M116" s="56" t="s">
        <v>28059</v>
      </c>
      <c r="N116" t="s">
        <v>183</v>
      </c>
      <c r="O116" s="67" t="s">
        <v>28060</v>
      </c>
      <c r="P116" s="61" t="s">
        <v>1562</v>
      </c>
      <c r="Q116" t="s">
        <v>28061</v>
      </c>
      <c r="R116" s="54" t="s">
        <v>28062</v>
      </c>
      <c r="S116" t="s">
        <v>28</v>
      </c>
    </row>
    <row r="117" spans="1:19" x14ac:dyDescent="0.35">
      <c r="A117" t="s">
        <v>20888</v>
      </c>
      <c r="B117" t="s">
        <v>21465</v>
      </c>
      <c r="F117" t="s">
        <v>2738</v>
      </c>
      <c r="G117" t="s">
        <v>2704</v>
      </c>
      <c r="H117" t="s">
        <v>2738</v>
      </c>
      <c r="I117" t="s">
        <v>2704</v>
      </c>
      <c r="K117" t="s">
        <v>180</v>
      </c>
      <c r="N117" t="s">
        <v>35</v>
      </c>
      <c r="P117" s="61" t="s">
        <v>1562</v>
      </c>
      <c r="Q117" t="s">
        <v>28063</v>
      </c>
      <c r="R117" s="54" t="s">
        <v>28064</v>
      </c>
      <c r="S117" t="s">
        <v>28</v>
      </c>
    </row>
    <row r="118" spans="1:19" x14ac:dyDescent="0.35">
      <c r="A118" t="s">
        <v>27796</v>
      </c>
      <c r="B118" t="s">
        <v>28065</v>
      </c>
      <c r="K118" t="s">
        <v>180</v>
      </c>
      <c r="N118" t="s">
        <v>35</v>
      </c>
      <c r="P118" s="61" t="s">
        <v>1562</v>
      </c>
      <c r="S118" t="s">
        <v>35</v>
      </c>
    </row>
    <row r="119" spans="1:19" x14ac:dyDescent="0.35">
      <c r="A119" t="s">
        <v>27796</v>
      </c>
      <c r="B119" t="s">
        <v>23380</v>
      </c>
      <c r="J119" s="55"/>
      <c r="K119" t="s">
        <v>180</v>
      </c>
      <c r="L119" t="s">
        <v>19803</v>
      </c>
      <c r="M119" s="54" t="s">
        <v>28066</v>
      </c>
      <c r="N119" t="s">
        <v>183</v>
      </c>
      <c r="O119" s="68" t="s">
        <v>28067</v>
      </c>
      <c r="P119" s="61" t="s">
        <v>1562</v>
      </c>
      <c r="S119" t="s">
        <v>35</v>
      </c>
    </row>
    <row r="120" spans="1:19" x14ac:dyDescent="0.35">
      <c r="A120" t="s">
        <v>19614</v>
      </c>
      <c r="B120" t="s">
        <v>23346</v>
      </c>
      <c r="C120" t="s">
        <v>28</v>
      </c>
      <c r="F120" t="s">
        <v>2766</v>
      </c>
      <c r="G120" t="s">
        <v>2732</v>
      </c>
      <c r="H120" t="s">
        <v>24581</v>
      </c>
      <c r="I120" t="s">
        <v>24582</v>
      </c>
      <c r="K120" t="s">
        <v>180</v>
      </c>
      <c r="N120" t="s">
        <v>35</v>
      </c>
      <c r="P120" s="61" t="s">
        <v>1562</v>
      </c>
      <c r="S120" t="s">
        <v>35</v>
      </c>
    </row>
    <row r="121" spans="1:19" ht="29" x14ac:dyDescent="0.35">
      <c r="A121" t="s">
        <v>27796</v>
      </c>
      <c r="B121" t="s">
        <v>23264</v>
      </c>
      <c r="J121" t="s">
        <v>28068</v>
      </c>
      <c r="K121" t="s">
        <v>180</v>
      </c>
      <c r="L121" t="s">
        <v>28069</v>
      </c>
      <c r="M121" s="54" t="s">
        <v>28070</v>
      </c>
      <c r="N121" t="s">
        <v>28</v>
      </c>
      <c r="O121" s="67" t="s">
        <v>28071</v>
      </c>
      <c r="P121" s="61" t="s">
        <v>1562</v>
      </c>
      <c r="S121" t="s">
        <v>35</v>
      </c>
    </row>
    <row r="122" spans="1:19" x14ac:dyDescent="0.35">
      <c r="A122" t="s">
        <v>19604</v>
      </c>
      <c r="B122" t="s">
        <v>4212</v>
      </c>
      <c r="F122" t="s">
        <v>2754</v>
      </c>
      <c r="G122" t="s">
        <v>2720</v>
      </c>
      <c r="H122" t="s">
        <v>2754</v>
      </c>
      <c r="I122" t="s">
        <v>2720</v>
      </c>
      <c r="J122" s="55"/>
      <c r="K122" t="s">
        <v>180</v>
      </c>
      <c r="L122" t="s">
        <v>4212</v>
      </c>
      <c r="M122" s="54" t="s">
        <v>22756</v>
      </c>
      <c r="N122" t="s">
        <v>28</v>
      </c>
      <c r="O122" s="68" t="s">
        <v>28072</v>
      </c>
      <c r="P122" s="61" t="s">
        <v>1562</v>
      </c>
      <c r="Q122" t="s">
        <v>28073</v>
      </c>
      <c r="R122" s="54" t="s">
        <v>22758</v>
      </c>
      <c r="S122" t="s">
        <v>28</v>
      </c>
    </row>
    <row r="123" spans="1:19" x14ac:dyDescent="0.35">
      <c r="A123" t="s">
        <v>27796</v>
      </c>
      <c r="B123" t="s">
        <v>23462</v>
      </c>
      <c r="J123" s="55"/>
      <c r="K123" t="s">
        <v>180</v>
      </c>
      <c r="L123" t="s">
        <v>28074</v>
      </c>
      <c r="M123" s="54" t="s">
        <v>28075</v>
      </c>
      <c r="N123" t="s">
        <v>28</v>
      </c>
      <c r="O123" s="68" t="s">
        <v>28076</v>
      </c>
      <c r="P123" s="61" t="s">
        <v>1562</v>
      </c>
      <c r="S123" t="s">
        <v>35</v>
      </c>
    </row>
    <row r="124" spans="1:19" x14ac:dyDescent="0.35">
      <c r="A124" t="s">
        <v>27796</v>
      </c>
      <c r="B124" t="s">
        <v>6313</v>
      </c>
      <c r="J124" t="s">
        <v>28077</v>
      </c>
      <c r="K124" t="s">
        <v>180</v>
      </c>
      <c r="L124" t="s">
        <v>27904</v>
      </c>
      <c r="M124" s="54" t="s">
        <v>27905</v>
      </c>
      <c r="N124" t="s">
        <v>28</v>
      </c>
      <c r="O124" s="68" t="s">
        <v>27906</v>
      </c>
      <c r="P124" s="61" t="s">
        <v>1562</v>
      </c>
      <c r="Q124" t="s">
        <v>6313</v>
      </c>
      <c r="R124" s="54" t="s">
        <v>27907</v>
      </c>
      <c r="S124" t="s">
        <v>28</v>
      </c>
    </row>
    <row r="125" spans="1:19" x14ac:dyDescent="0.35">
      <c r="A125" t="s">
        <v>27796</v>
      </c>
      <c r="B125" t="s">
        <v>28078</v>
      </c>
      <c r="J125" t="s">
        <v>28077</v>
      </c>
      <c r="K125" t="s">
        <v>180</v>
      </c>
      <c r="L125" t="s">
        <v>27904</v>
      </c>
      <c r="M125" s="54" t="s">
        <v>27905</v>
      </c>
      <c r="N125" t="s">
        <v>183</v>
      </c>
      <c r="O125" s="68" t="s">
        <v>27906</v>
      </c>
      <c r="P125" s="61" t="s">
        <v>1562</v>
      </c>
      <c r="Q125" t="s">
        <v>6313</v>
      </c>
      <c r="R125" s="54" t="s">
        <v>27907</v>
      </c>
      <c r="S125" t="s">
        <v>183</v>
      </c>
    </row>
    <row r="126" spans="1:19" x14ac:dyDescent="0.35">
      <c r="A126" t="s">
        <v>27779</v>
      </c>
      <c r="B126" t="s">
        <v>28079</v>
      </c>
      <c r="F126" t="s">
        <v>2748</v>
      </c>
      <c r="G126" t="s">
        <v>2714</v>
      </c>
      <c r="H126" t="s">
        <v>2748</v>
      </c>
      <c r="I126" t="s">
        <v>2714</v>
      </c>
      <c r="K126" t="s">
        <v>180</v>
      </c>
      <c r="N126" t="s">
        <v>35</v>
      </c>
      <c r="P126" s="61" t="s">
        <v>1562</v>
      </c>
      <c r="S126" t="s">
        <v>35</v>
      </c>
    </row>
    <row r="127" spans="1:19" x14ac:dyDescent="0.35">
      <c r="A127" t="s">
        <v>1384</v>
      </c>
      <c r="B127" t="s">
        <v>22294</v>
      </c>
      <c r="K127" t="s">
        <v>180</v>
      </c>
      <c r="N127" t="s">
        <v>35</v>
      </c>
      <c r="P127" s="61" t="s">
        <v>1562</v>
      </c>
      <c r="S127" t="s">
        <v>35</v>
      </c>
    </row>
    <row r="128" spans="1:19" x14ac:dyDescent="0.35">
      <c r="A128" t="s">
        <v>27796</v>
      </c>
      <c r="B128" t="s">
        <v>23385</v>
      </c>
      <c r="J128" s="55"/>
      <c r="K128" t="s">
        <v>180</v>
      </c>
      <c r="L128" t="s">
        <v>19775</v>
      </c>
      <c r="M128" s="54" t="s">
        <v>28080</v>
      </c>
      <c r="N128" t="s">
        <v>28</v>
      </c>
      <c r="O128" s="68" t="s">
        <v>28081</v>
      </c>
      <c r="P128" s="61" t="s">
        <v>1562</v>
      </c>
      <c r="S128" t="s">
        <v>35</v>
      </c>
    </row>
    <row r="129" spans="1:19" x14ac:dyDescent="0.35">
      <c r="A129" t="s">
        <v>27796</v>
      </c>
      <c r="B129" t="s">
        <v>23389</v>
      </c>
      <c r="J129" s="55"/>
      <c r="K129" t="s">
        <v>180</v>
      </c>
      <c r="L129" t="s">
        <v>19775</v>
      </c>
      <c r="M129" s="54" t="s">
        <v>28080</v>
      </c>
      <c r="N129" t="s">
        <v>183</v>
      </c>
      <c r="O129" s="68" t="s">
        <v>28081</v>
      </c>
      <c r="P129" s="61" t="s">
        <v>1562</v>
      </c>
      <c r="S129" t="s">
        <v>35</v>
      </c>
    </row>
    <row r="130" spans="1:19" x14ac:dyDescent="0.35">
      <c r="A130" t="s">
        <v>27796</v>
      </c>
      <c r="B130" t="s">
        <v>23471</v>
      </c>
      <c r="K130" t="s">
        <v>180</v>
      </c>
      <c r="N130" t="s">
        <v>35</v>
      </c>
      <c r="P130" s="61" t="s">
        <v>1562</v>
      </c>
      <c r="S130" t="s">
        <v>35</v>
      </c>
    </row>
    <row r="131" spans="1:19" x14ac:dyDescent="0.35">
      <c r="A131" t="s">
        <v>27779</v>
      </c>
      <c r="B131" t="s">
        <v>23062</v>
      </c>
      <c r="F131" t="s">
        <v>2748</v>
      </c>
      <c r="G131" t="s">
        <v>2714</v>
      </c>
      <c r="H131" t="s">
        <v>2748</v>
      </c>
      <c r="I131" t="s">
        <v>2714</v>
      </c>
      <c r="J131" s="55"/>
      <c r="K131" t="s">
        <v>180</v>
      </c>
      <c r="L131" t="s">
        <v>23062</v>
      </c>
      <c r="M131" s="54" t="s">
        <v>28082</v>
      </c>
      <c r="N131" t="s">
        <v>28</v>
      </c>
      <c r="O131" s="68" t="s">
        <v>28083</v>
      </c>
      <c r="P131" s="61" t="s">
        <v>1562</v>
      </c>
      <c r="Q131" t="s">
        <v>28084</v>
      </c>
      <c r="R131" s="54" t="s">
        <v>28085</v>
      </c>
      <c r="S131" t="s">
        <v>28</v>
      </c>
    </row>
    <row r="132" spans="1:19" x14ac:dyDescent="0.35">
      <c r="A132" t="s">
        <v>20888</v>
      </c>
      <c r="B132" t="s">
        <v>20994</v>
      </c>
      <c r="C132" t="s">
        <v>28</v>
      </c>
      <c r="E132" t="s">
        <v>28</v>
      </c>
      <c r="F132" t="s">
        <v>2738</v>
      </c>
      <c r="G132" t="s">
        <v>2704</v>
      </c>
      <c r="H132" t="s">
        <v>24511</v>
      </c>
      <c r="I132" t="s">
        <v>24512</v>
      </c>
      <c r="K132" t="s">
        <v>180</v>
      </c>
      <c r="N132" t="s">
        <v>35</v>
      </c>
      <c r="P132" s="61" t="s">
        <v>1562</v>
      </c>
      <c r="S132" t="s">
        <v>35</v>
      </c>
    </row>
    <row r="133" spans="1:19" x14ac:dyDescent="0.35">
      <c r="A133" t="s">
        <v>21698</v>
      </c>
      <c r="B133" t="s">
        <v>21730</v>
      </c>
      <c r="C133" t="s">
        <v>28</v>
      </c>
      <c r="F133" t="s">
        <v>2738</v>
      </c>
      <c r="G133" t="s">
        <v>2704</v>
      </c>
      <c r="H133" t="s">
        <v>24557</v>
      </c>
      <c r="I133" t="s">
        <v>24558</v>
      </c>
      <c r="J133" s="55"/>
      <c r="K133" t="s">
        <v>180</v>
      </c>
      <c r="L133" t="s">
        <v>3832</v>
      </c>
      <c r="M133" s="54" t="s">
        <v>21718</v>
      </c>
      <c r="N133" t="s">
        <v>183</v>
      </c>
      <c r="O133" s="68" t="s">
        <v>27934</v>
      </c>
      <c r="P133" s="61" t="s">
        <v>1562</v>
      </c>
      <c r="Q133" t="s">
        <v>27935</v>
      </c>
      <c r="R133" s="54" t="s">
        <v>21719</v>
      </c>
      <c r="S133" t="s">
        <v>28</v>
      </c>
    </row>
    <row r="134" spans="1:19" x14ac:dyDescent="0.35">
      <c r="A134" t="s">
        <v>27796</v>
      </c>
      <c r="B134" t="s">
        <v>8311</v>
      </c>
      <c r="J134" s="55"/>
      <c r="K134" t="s">
        <v>180</v>
      </c>
      <c r="L134" t="s">
        <v>8877</v>
      </c>
      <c r="M134" s="54" t="s">
        <v>28086</v>
      </c>
      <c r="N134" t="s">
        <v>28</v>
      </c>
      <c r="O134" s="68" t="s">
        <v>28087</v>
      </c>
      <c r="P134" s="61" t="s">
        <v>1562</v>
      </c>
      <c r="S134" t="s">
        <v>35</v>
      </c>
    </row>
    <row r="135" spans="1:19" ht="86.25" customHeight="1" x14ac:dyDescent="0.35">
      <c r="A135" t="s">
        <v>27796</v>
      </c>
      <c r="B135" t="s">
        <v>28088</v>
      </c>
      <c r="K135" t="s">
        <v>180</v>
      </c>
      <c r="L135" t="s">
        <v>28089</v>
      </c>
      <c r="M135" s="54" t="s">
        <v>28090</v>
      </c>
      <c r="N135" t="s">
        <v>28</v>
      </c>
      <c r="O135" s="67" t="s">
        <v>28091</v>
      </c>
      <c r="P135" s="61" t="s">
        <v>1562</v>
      </c>
      <c r="S135" t="s">
        <v>35</v>
      </c>
    </row>
    <row r="136" spans="1:19" ht="100.5" customHeight="1" x14ac:dyDescent="0.35">
      <c r="A136" t="s">
        <v>27796</v>
      </c>
      <c r="B136" t="s">
        <v>23377</v>
      </c>
      <c r="K136" t="s">
        <v>180</v>
      </c>
      <c r="L136" t="s">
        <v>19779</v>
      </c>
      <c r="M136" s="54" t="s">
        <v>28092</v>
      </c>
      <c r="N136" t="s">
        <v>28</v>
      </c>
      <c r="O136" s="67" t="s">
        <v>28093</v>
      </c>
      <c r="P136" s="61" t="s">
        <v>1562</v>
      </c>
      <c r="S136" t="s">
        <v>35</v>
      </c>
    </row>
    <row r="137" spans="1:19" x14ac:dyDescent="0.35">
      <c r="A137" t="s">
        <v>21698</v>
      </c>
      <c r="B137" s="60" t="s">
        <v>21059</v>
      </c>
      <c r="C137" t="s">
        <v>28</v>
      </c>
      <c r="F137" t="s">
        <v>2738</v>
      </c>
      <c r="G137" t="s">
        <v>2704</v>
      </c>
      <c r="H137" t="s">
        <v>24557</v>
      </c>
      <c r="I137" t="s">
        <v>24558</v>
      </c>
      <c r="K137" t="s">
        <v>180</v>
      </c>
      <c r="L137" t="s">
        <v>28094</v>
      </c>
      <c r="M137" s="54" t="s">
        <v>21773</v>
      </c>
      <c r="N137" t="s">
        <v>28</v>
      </c>
      <c r="O137" s="68" t="s">
        <v>28095</v>
      </c>
      <c r="P137" s="61" t="s">
        <v>1562</v>
      </c>
      <c r="S137" t="s">
        <v>28096</v>
      </c>
    </row>
    <row r="138" spans="1:19" x14ac:dyDescent="0.35">
      <c r="A138" t="s">
        <v>27796</v>
      </c>
      <c r="B138" t="s">
        <v>28097</v>
      </c>
      <c r="K138" t="s">
        <v>180</v>
      </c>
      <c r="N138" t="s">
        <v>35</v>
      </c>
      <c r="P138" s="61" t="s">
        <v>1562</v>
      </c>
      <c r="S138" t="s">
        <v>35</v>
      </c>
    </row>
    <row r="139" spans="1:19" ht="43" customHeight="1" x14ac:dyDescent="0.35">
      <c r="A139" t="s">
        <v>27796</v>
      </c>
      <c r="B139" t="s">
        <v>23468</v>
      </c>
      <c r="K139" t="s">
        <v>180</v>
      </c>
      <c r="L139" s="56" t="s">
        <v>28098</v>
      </c>
      <c r="M139" s="58" t="s">
        <v>28099</v>
      </c>
      <c r="N139" t="s">
        <v>183</v>
      </c>
      <c r="O139" s="67" t="s">
        <v>28100</v>
      </c>
      <c r="P139" s="61" t="s">
        <v>1562</v>
      </c>
      <c r="S139" t="s">
        <v>35</v>
      </c>
    </row>
    <row r="140" spans="1:19" ht="43" customHeight="1" x14ac:dyDescent="0.35">
      <c r="A140" t="s">
        <v>27796</v>
      </c>
      <c r="B140" t="s">
        <v>23475</v>
      </c>
      <c r="K140" t="s">
        <v>180</v>
      </c>
      <c r="L140" s="56" t="s">
        <v>28098</v>
      </c>
      <c r="M140" s="56" t="s">
        <v>28099</v>
      </c>
      <c r="N140" t="s">
        <v>183</v>
      </c>
      <c r="O140" s="67" t="s">
        <v>28100</v>
      </c>
      <c r="P140" s="61" t="s">
        <v>1562</v>
      </c>
      <c r="S140" t="s">
        <v>35</v>
      </c>
    </row>
    <row r="141" spans="1:19" ht="43" customHeight="1" x14ac:dyDescent="0.35">
      <c r="A141" t="s">
        <v>27796</v>
      </c>
      <c r="B141" t="s">
        <v>28101</v>
      </c>
      <c r="K141" t="s">
        <v>180</v>
      </c>
      <c r="L141" s="56" t="s">
        <v>28098</v>
      </c>
      <c r="M141" s="56" t="s">
        <v>28099</v>
      </c>
      <c r="N141" t="s">
        <v>183</v>
      </c>
      <c r="O141" s="67" t="s">
        <v>28100</v>
      </c>
      <c r="P141" s="61" t="s">
        <v>1562</v>
      </c>
      <c r="S141" t="s">
        <v>35</v>
      </c>
    </row>
    <row r="142" spans="1:19" x14ac:dyDescent="0.35">
      <c r="A142" t="s">
        <v>27796</v>
      </c>
      <c r="B142" t="s">
        <v>28102</v>
      </c>
      <c r="K142" t="s">
        <v>180</v>
      </c>
      <c r="N142" t="s">
        <v>35</v>
      </c>
      <c r="P142" s="61" t="s">
        <v>1562</v>
      </c>
      <c r="S142" t="s">
        <v>35</v>
      </c>
    </row>
    <row r="143" spans="1:19" ht="51" customHeight="1" x14ac:dyDescent="0.35">
      <c r="A143" t="s">
        <v>20888</v>
      </c>
      <c r="B143" t="s">
        <v>21671</v>
      </c>
      <c r="C143" t="s">
        <v>28</v>
      </c>
      <c r="F143" t="s">
        <v>2738</v>
      </c>
      <c r="G143" t="s">
        <v>2704</v>
      </c>
      <c r="H143" t="s">
        <v>24557</v>
      </c>
      <c r="I143" t="s">
        <v>24558</v>
      </c>
      <c r="K143" t="s">
        <v>180</v>
      </c>
      <c r="L143" t="s">
        <v>28103</v>
      </c>
      <c r="M143" s="54" t="s">
        <v>21659</v>
      </c>
      <c r="N143" t="s">
        <v>28</v>
      </c>
      <c r="O143" s="68" t="s">
        <v>28104</v>
      </c>
      <c r="P143" s="61" t="s">
        <v>1562</v>
      </c>
      <c r="Q143" s="56" t="s">
        <v>28105</v>
      </c>
      <c r="R143" s="56" t="s">
        <v>28106</v>
      </c>
      <c r="S143" t="s">
        <v>28</v>
      </c>
    </row>
    <row r="144" spans="1:19" ht="43" customHeight="1" x14ac:dyDescent="0.35">
      <c r="A144" t="s">
        <v>20888</v>
      </c>
      <c r="B144" t="s">
        <v>28107</v>
      </c>
      <c r="C144" t="s">
        <v>28</v>
      </c>
      <c r="F144" t="s">
        <v>2738</v>
      </c>
      <c r="G144" t="s">
        <v>2704</v>
      </c>
      <c r="H144" t="s">
        <v>24557</v>
      </c>
      <c r="I144" t="s">
        <v>24558</v>
      </c>
      <c r="K144" t="s">
        <v>180</v>
      </c>
      <c r="N144" t="s">
        <v>35</v>
      </c>
      <c r="P144" s="61" t="s">
        <v>1562</v>
      </c>
      <c r="Q144" s="56" t="s">
        <v>28105</v>
      </c>
      <c r="R144" t="s">
        <v>28106</v>
      </c>
      <c r="S144" t="s">
        <v>183</v>
      </c>
    </row>
    <row r="145" spans="1:20" x14ac:dyDescent="0.35">
      <c r="A145" t="s">
        <v>20888</v>
      </c>
      <c r="B145" t="s">
        <v>28108</v>
      </c>
      <c r="C145" t="s">
        <v>28</v>
      </c>
      <c r="F145" t="s">
        <v>2738</v>
      </c>
      <c r="G145" t="s">
        <v>2704</v>
      </c>
      <c r="H145" t="s">
        <v>24557</v>
      </c>
      <c r="I145" t="s">
        <v>24558</v>
      </c>
      <c r="K145" t="s">
        <v>180</v>
      </c>
      <c r="L145" t="s">
        <v>28103</v>
      </c>
      <c r="M145" t="s">
        <v>21659</v>
      </c>
      <c r="N145" t="s">
        <v>28</v>
      </c>
      <c r="O145" s="68" t="s">
        <v>28104</v>
      </c>
      <c r="P145" s="61" t="s">
        <v>1562</v>
      </c>
      <c r="Q145" t="s">
        <v>28109</v>
      </c>
      <c r="R145" s="54" t="s">
        <v>21667</v>
      </c>
      <c r="S145" t="s">
        <v>28</v>
      </c>
    </row>
    <row r="146" spans="1:20" ht="86.25" customHeight="1" x14ac:dyDescent="0.35">
      <c r="A146" t="s">
        <v>27796</v>
      </c>
      <c r="B146" t="s">
        <v>8055</v>
      </c>
      <c r="K146" t="s">
        <v>180</v>
      </c>
      <c r="L146" t="s">
        <v>28089</v>
      </c>
      <c r="M146" t="s">
        <v>28090</v>
      </c>
      <c r="N146" t="s">
        <v>28</v>
      </c>
      <c r="O146" s="67" t="s">
        <v>28091</v>
      </c>
      <c r="P146" s="61" t="s">
        <v>1562</v>
      </c>
      <c r="S146" t="s">
        <v>35</v>
      </c>
    </row>
    <row r="147" spans="1:20" x14ac:dyDescent="0.35">
      <c r="A147" t="s">
        <v>19604</v>
      </c>
      <c r="B147" t="s">
        <v>28110</v>
      </c>
      <c r="D147" t="s">
        <v>28</v>
      </c>
      <c r="F147" t="s">
        <v>2754</v>
      </c>
      <c r="G147" t="s">
        <v>2720</v>
      </c>
      <c r="H147" t="s">
        <v>24676</v>
      </c>
      <c r="I147" t="s">
        <v>24677</v>
      </c>
      <c r="K147" t="s">
        <v>180</v>
      </c>
      <c r="L147" t="s">
        <v>3676</v>
      </c>
      <c r="M147" s="54" t="s">
        <v>22801</v>
      </c>
      <c r="N147" t="s">
        <v>183</v>
      </c>
      <c r="O147" s="68" t="s">
        <v>28111</v>
      </c>
      <c r="P147" s="61" t="s">
        <v>1562</v>
      </c>
      <c r="Q147" t="s">
        <v>28112</v>
      </c>
      <c r="R147" s="54" t="s">
        <v>22803</v>
      </c>
      <c r="S147" t="s">
        <v>183</v>
      </c>
      <c r="T147" t="s">
        <v>28113</v>
      </c>
    </row>
    <row r="148" spans="1:20" x14ac:dyDescent="0.35">
      <c r="A148" t="s">
        <v>3521</v>
      </c>
      <c r="B148" t="s">
        <v>20694</v>
      </c>
      <c r="F148" t="s">
        <v>2766</v>
      </c>
      <c r="G148" t="s">
        <v>2732</v>
      </c>
      <c r="H148" t="s">
        <v>2766</v>
      </c>
      <c r="I148" t="s">
        <v>2732</v>
      </c>
      <c r="K148" t="s">
        <v>180</v>
      </c>
      <c r="L148" t="s">
        <v>20694</v>
      </c>
      <c r="M148" s="54" t="s">
        <v>28114</v>
      </c>
      <c r="N148" t="s">
        <v>28</v>
      </c>
      <c r="O148" s="68" t="s">
        <v>28115</v>
      </c>
      <c r="P148" s="61" t="s">
        <v>1562</v>
      </c>
      <c r="S148" t="s">
        <v>35</v>
      </c>
    </row>
    <row r="149" spans="1:20" x14ac:dyDescent="0.35">
      <c r="A149" t="s">
        <v>27779</v>
      </c>
      <c r="B149" t="s">
        <v>4414</v>
      </c>
      <c r="F149" t="s">
        <v>2748</v>
      </c>
      <c r="G149" t="s">
        <v>2714</v>
      </c>
      <c r="H149" t="s">
        <v>2748</v>
      </c>
      <c r="I149" t="s">
        <v>2714</v>
      </c>
      <c r="K149" t="s">
        <v>180</v>
      </c>
      <c r="L149" t="s">
        <v>4416</v>
      </c>
      <c r="M149" s="54" t="s">
        <v>22356</v>
      </c>
      <c r="N149" t="s">
        <v>28</v>
      </c>
      <c r="O149" s="68" t="s">
        <v>27983</v>
      </c>
      <c r="P149" s="61" t="s">
        <v>1562</v>
      </c>
      <c r="Q149" t="s">
        <v>27984</v>
      </c>
      <c r="R149" s="54" t="s">
        <v>22358</v>
      </c>
      <c r="S149" t="s">
        <v>28</v>
      </c>
    </row>
    <row r="150" spans="1:20" x14ac:dyDescent="0.35">
      <c r="A150" t="s">
        <v>1384</v>
      </c>
      <c r="B150" t="s">
        <v>4414</v>
      </c>
      <c r="K150" t="s">
        <v>180</v>
      </c>
      <c r="L150" t="s">
        <v>4416</v>
      </c>
      <c r="M150" s="54" t="s">
        <v>22356</v>
      </c>
      <c r="N150" t="s">
        <v>28</v>
      </c>
      <c r="O150" s="68" t="s">
        <v>27983</v>
      </c>
      <c r="P150" s="61" t="s">
        <v>1562</v>
      </c>
      <c r="Q150" t="s">
        <v>27984</v>
      </c>
      <c r="R150" s="54" t="s">
        <v>22358</v>
      </c>
      <c r="S150" t="s">
        <v>28</v>
      </c>
    </row>
    <row r="151" spans="1:20" x14ac:dyDescent="0.35">
      <c r="A151" t="s">
        <v>1384</v>
      </c>
      <c r="B151" t="s">
        <v>22316</v>
      </c>
      <c r="K151" t="s">
        <v>180</v>
      </c>
      <c r="N151" t="s">
        <v>35</v>
      </c>
      <c r="P151" s="61" t="s">
        <v>1562</v>
      </c>
      <c r="S151" t="s">
        <v>35</v>
      </c>
    </row>
    <row r="152" spans="1:20" x14ac:dyDescent="0.35">
      <c r="A152" t="s">
        <v>27779</v>
      </c>
      <c r="B152" t="s">
        <v>28116</v>
      </c>
      <c r="F152" t="s">
        <v>2748</v>
      </c>
      <c r="G152" t="s">
        <v>2714</v>
      </c>
      <c r="H152" t="s">
        <v>2748</v>
      </c>
      <c r="I152" t="s">
        <v>2714</v>
      </c>
      <c r="K152" t="s">
        <v>180</v>
      </c>
      <c r="N152" t="s">
        <v>35</v>
      </c>
      <c r="P152" s="61" t="s">
        <v>1562</v>
      </c>
      <c r="S152" t="s">
        <v>35</v>
      </c>
    </row>
    <row r="153" spans="1:20" ht="28.75" customHeight="1" x14ac:dyDescent="0.35">
      <c r="A153" t="s">
        <v>27796</v>
      </c>
      <c r="B153" t="s">
        <v>23271</v>
      </c>
      <c r="K153" t="s">
        <v>180</v>
      </c>
      <c r="L153" s="56" t="s">
        <v>28117</v>
      </c>
      <c r="M153" s="58" t="s">
        <v>28118</v>
      </c>
      <c r="N153" t="s">
        <v>183</v>
      </c>
      <c r="O153" s="67" t="s">
        <v>28119</v>
      </c>
      <c r="P153" s="61" t="s">
        <v>1562</v>
      </c>
      <c r="S153" t="s">
        <v>35</v>
      </c>
    </row>
    <row r="154" spans="1:20" x14ac:dyDescent="0.35">
      <c r="A154" t="s">
        <v>20888</v>
      </c>
      <c r="B154" t="s">
        <v>21495</v>
      </c>
      <c r="C154" t="s">
        <v>28</v>
      </c>
      <c r="F154" t="s">
        <v>2738</v>
      </c>
      <c r="G154" t="s">
        <v>2704</v>
      </c>
      <c r="H154" t="s">
        <v>24557</v>
      </c>
      <c r="I154" t="s">
        <v>24558</v>
      </c>
      <c r="K154" t="s">
        <v>180</v>
      </c>
      <c r="L154" t="s">
        <v>5195</v>
      </c>
      <c r="M154" s="54" t="s">
        <v>21475</v>
      </c>
      <c r="N154" t="s">
        <v>183</v>
      </c>
      <c r="O154" s="68" t="s">
        <v>28120</v>
      </c>
      <c r="P154" s="61" t="s">
        <v>1562</v>
      </c>
      <c r="Q154" t="s">
        <v>28121</v>
      </c>
      <c r="R154" s="54" t="s">
        <v>28122</v>
      </c>
      <c r="S154" t="s">
        <v>28123</v>
      </c>
      <c r="T154" t="s">
        <v>28124</v>
      </c>
    </row>
    <row r="155" spans="1:20" ht="28.75" customHeight="1" x14ac:dyDescent="0.35">
      <c r="A155" t="s">
        <v>20888</v>
      </c>
      <c r="B155" t="s">
        <v>21065</v>
      </c>
      <c r="F155" t="s">
        <v>2738</v>
      </c>
      <c r="G155" t="s">
        <v>2704</v>
      </c>
      <c r="H155" t="s">
        <v>2738</v>
      </c>
      <c r="I155" t="s">
        <v>2704</v>
      </c>
      <c r="K155" t="s">
        <v>180</v>
      </c>
      <c r="L155" t="s">
        <v>28125</v>
      </c>
      <c r="M155" s="54" t="s">
        <v>21066</v>
      </c>
      <c r="N155" t="s">
        <v>183</v>
      </c>
      <c r="O155" s="68" t="s">
        <v>28126</v>
      </c>
      <c r="P155" s="61" t="s">
        <v>1562</v>
      </c>
      <c r="Q155" s="56" t="s">
        <v>28127</v>
      </c>
      <c r="R155" t="s">
        <v>28128</v>
      </c>
      <c r="S155" t="s">
        <v>183</v>
      </c>
    </row>
    <row r="156" spans="1:20" x14ac:dyDescent="0.35">
      <c r="A156" t="s">
        <v>20888</v>
      </c>
      <c r="B156" t="s">
        <v>22834</v>
      </c>
      <c r="F156" t="s">
        <v>2738</v>
      </c>
      <c r="G156" t="s">
        <v>2704</v>
      </c>
      <c r="H156" t="s">
        <v>2738</v>
      </c>
      <c r="I156" t="s">
        <v>2704</v>
      </c>
      <c r="K156" t="s">
        <v>180</v>
      </c>
      <c r="N156" t="s">
        <v>35</v>
      </c>
      <c r="P156" s="61" t="s">
        <v>1562</v>
      </c>
      <c r="Q156" t="s">
        <v>28129</v>
      </c>
      <c r="R156" s="54" t="s">
        <v>21493</v>
      </c>
      <c r="S156" t="s">
        <v>183</v>
      </c>
    </row>
    <row r="157" spans="1:20" x14ac:dyDescent="0.35">
      <c r="A157" t="s">
        <v>27796</v>
      </c>
      <c r="B157" t="s">
        <v>6327</v>
      </c>
      <c r="K157" t="s">
        <v>180</v>
      </c>
      <c r="N157" t="s">
        <v>35</v>
      </c>
      <c r="P157" s="61" t="s">
        <v>1562</v>
      </c>
      <c r="Q157" t="s">
        <v>28130</v>
      </c>
      <c r="R157" s="54" t="s">
        <v>20851</v>
      </c>
      <c r="S157" t="s">
        <v>28</v>
      </c>
    </row>
    <row r="158" spans="1:20" x14ac:dyDescent="0.35">
      <c r="A158" t="s">
        <v>20888</v>
      </c>
      <c r="B158" t="s">
        <v>7905</v>
      </c>
      <c r="C158" t="s">
        <v>28</v>
      </c>
      <c r="F158" t="s">
        <v>2738</v>
      </c>
      <c r="G158" t="s">
        <v>2704</v>
      </c>
      <c r="H158" t="s">
        <v>24557</v>
      </c>
      <c r="I158" t="s">
        <v>24558</v>
      </c>
      <c r="K158" t="s">
        <v>180</v>
      </c>
      <c r="L158" t="s">
        <v>28131</v>
      </c>
      <c r="M158" s="54" t="s">
        <v>21486</v>
      </c>
      <c r="N158" t="s">
        <v>28</v>
      </c>
      <c r="O158" s="68" t="s">
        <v>28132</v>
      </c>
      <c r="P158" s="61" t="s">
        <v>1562</v>
      </c>
      <c r="Q158" t="s">
        <v>25578</v>
      </c>
      <c r="R158" s="54" t="s">
        <v>21488</v>
      </c>
      <c r="S158" t="s">
        <v>28</v>
      </c>
    </row>
    <row r="159" spans="1:20" x14ac:dyDescent="0.35">
      <c r="A159" t="s">
        <v>20888</v>
      </c>
      <c r="B159" t="s">
        <v>21504</v>
      </c>
      <c r="C159" t="s">
        <v>28</v>
      </c>
      <c r="F159" t="s">
        <v>2738</v>
      </c>
      <c r="G159" t="s">
        <v>2704</v>
      </c>
      <c r="H159" t="s">
        <v>24557</v>
      </c>
      <c r="I159" t="s">
        <v>24558</v>
      </c>
      <c r="K159" t="s">
        <v>180</v>
      </c>
      <c r="L159" t="s">
        <v>28131</v>
      </c>
      <c r="M159" s="54" t="s">
        <v>21486</v>
      </c>
      <c r="N159" t="s">
        <v>28</v>
      </c>
      <c r="O159" s="68" t="s">
        <v>28132</v>
      </c>
      <c r="P159" s="61" t="s">
        <v>1562</v>
      </c>
      <c r="Q159" t="s">
        <v>25578</v>
      </c>
      <c r="R159" s="54" t="s">
        <v>21488</v>
      </c>
      <c r="S159" t="s">
        <v>28</v>
      </c>
    </row>
    <row r="160" spans="1:20" ht="28.75" customHeight="1" x14ac:dyDescent="0.35">
      <c r="A160" t="s">
        <v>21698</v>
      </c>
      <c r="B160" t="s">
        <v>5202</v>
      </c>
      <c r="C160" t="s">
        <v>28</v>
      </c>
      <c r="F160" t="s">
        <v>2738</v>
      </c>
      <c r="G160" t="s">
        <v>2704</v>
      </c>
      <c r="H160" t="s">
        <v>24557</v>
      </c>
      <c r="I160" t="s">
        <v>24558</v>
      </c>
      <c r="J160" t="s">
        <v>27962</v>
      </c>
      <c r="K160" t="s">
        <v>180</v>
      </c>
      <c r="L160" t="s">
        <v>27963</v>
      </c>
      <c r="M160" s="54" t="s">
        <v>21416</v>
      </c>
      <c r="N160" t="s">
        <v>28</v>
      </c>
      <c r="O160" s="67" t="s">
        <v>27964</v>
      </c>
      <c r="P160" s="61" t="s">
        <v>1562</v>
      </c>
      <c r="Q160" t="s">
        <v>28133</v>
      </c>
      <c r="R160" s="54" t="s">
        <v>21950</v>
      </c>
      <c r="S160" t="s">
        <v>35</v>
      </c>
    </row>
    <row r="161" spans="1:20" x14ac:dyDescent="0.35">
      <c r="A161" t="s">
        <v>27779</v>
      </c>
      <c r="B161" t="s">
        <v>22307</v>
      </c>
      <c r="F161" t="s">
        <v>2748</v>
      </c>
      <c r="G161" t="s">
        <v>2714</v>
      </c>
      <c r="H161" t="s">
        <v>2748</v>
      </c>
      <c r="I161" t="s">
        <v>2714</v>
      </c>
      <c r="J161" s="55"/>
      <c r="K161" t="s">
        <v>180</v>
      </c>
      <c r="L161" t="s">
        <v>22307</v>
      </c>
      <c r="M161" s="54" t="s">
        <v>28036</v>
      </c>
      <c r="N161" t="s">
        <v>28</v>
      </c>
      <c r="O161" s="68" t="s">
        <v>28134</v>
      </c>
      <c r="P161" s="61" t="s">
        <v>1562</v>
      </c>
      <c r="Q161" t="s">
        <v>28037</v>
      </c>
      <c r="R161" s="54" t="s">
        <v>28038</v>
      </c>
      <c r="S161" t="s">
        <v>28</v>
      </c>
      <c r="T161" t="s">
        <v>28135</v>
      </c>
    </row>
    <row r="162" spans="1:20" x14ac:dyDescent="0.35">
      <c r="A162" t="s">
        <v>20888</v>
      </c>
      <c r="B162" t="s">
        <v>28136</v>
      </c>
      <c r="F162" t="s">
        <v>2738</v>
      </c>
      <c r="G162" t="s">
        <v>2704</v>
      </c>
      <c r="H162" t="s">
        <v>2738</v>
      </c>
      <c r="I162" t="s">
        <v>2704</v>
      </c>
      <c r="J162" s="55"/>
      <c r="K162" t="s">
        <v>180</v>
      </c>
      <c r="L162" t="s">
        <v>4764</v>
      </c>
      <c r="M162" s="54" t="s">
        <v>28137</v>
      </c>
      <c r="N162" t="s">
        <v>183</v>
      </c>
      <c r="O162" s="68" t="s">
        <v>28138</v>
      </c>
      <c r="P162" s="61" t="s">
        <v>1562</v>
      </c>
      <c r="Q162" t="s">
        <v>28139</v>
      </c>
      <c r="R162" s="54" t="s">
        <v>21246</v>
      </c>
      <c r="S162" t="s">
        <v>28</v>
      </c>
    </row>
    <row r="163" spans="1:20" x14ac:dyDescent="0.35">
      <c r="A163" t="s">
        <v>20888</v>
      </c>
      <c r="B163" t="s">
        <v>21345</v>
      </c>
      <c r="F163" t="s">
        <v>2738</v>
      </c>
      <c r="G163" t="s">
        <v>2704</v>
      </c>
      <c r="H163" t="s">
        <v>2738</v>
      </c>
      <c r="I163" t="s">
        <v>2704</v>
      </c>
      <c r="K163" t="s">
        <v>180</v>
      </c>
      <c r="N163" t="s">
        <v>35</v>
      </c>
      <c r="P163" s="61" t="s">
        <v>1562</v>
      </c>
      <c r="Q163" t="s">
        <v>28140</v>
      </c>
      <c r="R163" s="54" t="s">
        <v>21344</v>
      </c>
      <c r="S163" t="s">
        <v>183</v>
      </c>
    </row>
    <row r="164" spans="1:20" x14ac:dyDescent="0.35">
      <c r="A164" t="s">
        <v>21698</v>
      </c>
      <c r="B164" t="s">
        <v>21876</v>
      </c>
      <c r="C164" t="s">
        <v>28</v>
      </c>
      <c r="F164" t="s">
        <v>2738</v>
      </c>
      <c r="G164" t="s">
        <v>2704</v>
      </c>
      <c r="H164" t="s">
        <v>24557</v>
      </c>
      <c r="I164" t="s">
        <v>24558</v>
      </c>
      <c r="J164" t="s">
        <v>28141</v>
      </c>
      <c r="K164" t="s">
        <v>180</v>
      </c>
      <c r="L164" t="s">
        <v>28031</v>
      </c>
      <c r="M164" s="54" t="s">
        <v>21333</v>
      </c>
      <c r="N164" t="s">
        <v>28</v>
      </c>
      <c r="O164" s="68" t="s">
        <v>28032</v>
      </c>
      <c r="P164" s="61" t="s">
        <v>1562</v>
      </c>
      <c r="Q164" t="s">
        <v>25590</v>
      </c>
      <c r="R164" s="54" t="s">
        <v>21875</v>
      </c>
      <c r="S164" t="s">
        <v>28</v>
      </c>
    </row>
    <row r="165" spans="1:20" ht="43" customHeight="1" x14ac:dyDescent="0.35">
      <c r="A165" t="s">
        <v>21698</v>
      </c>
      <c r="B165" t="s">
        <v>21878</v>
      </c>
      <c r="C165" t="s">
        <v>28</v>
      </c>
      <c r="F165" t="s">
        <v>2738</v>
      </c>
      <c r="G165" t="s">
        <v>2704</v>
      </c>
      <c r="H165" t="s">
        <v>24557</v>
      </c>
      <c r="I165" t="s">
        <v>24558</v>
      </c>
      <c r="J165" s="55"/>
      <c r="K165" t="s">
        <v>180</v>
      </c>
      <c r="L165" t="s">
        <v>28142</v>
      </c>
      <c r="M165" s="54" t="s">
        <v>28143</v>
      </c>
      <c r="N165" t="s">
        <v>28</v>
      </c>
      <c r="O165" s="67" t="s">
        <v>28144</v>
      </c>
      <c r="P165" s="61" t="s">
        <v>1562</v>
      </c>
      <c r="S165" t="s">
        <v>35</v>
      </c>
    </row>
    <row r="166" spans="1:20" x14ac:dyDescent="0.35">
      <c r="A166" t="s">
        <v>27796</v>
      </c>
      <c r="B166" t="s">
        <v>1492</v>
      </c>
      <c r="J166" s="55"/>
      <c r="K166" t="s">
        <v>180</v>
      </c>
      <c r="L166" t="s">
        <v>1028</v>
      </c>
      <c r="M166" s="54" t="s">
        <v>28145</v>
      </c>
      <c r="N166" t="s">
        <v>28</v>
      </c>
      <c r="O166" s="68" t="s">
        <v>1030</v>
      </c>
      <c r="P166" s="61" t="s">
        <v>1562</v>
      </c>
      <c r="S166" t="s">
        <v>35</v>
      </c>
    </row>
    <row r="167" spans="1:20" x14ac:dyDescent="0.35">
      <c r="A167" t="s">
        <v>20888</v>
      </c>
      <c r="B167" t="s">
        <v>21351</v>
      </c>
      <c r="F167" t="s">
        <v>2738</v>
      </c>
      <c r="G167" t="s">
        <v>2704</v>
      </c>
      <c r="H167" t="s">
        <v>2738</v>
      </c>
      <c r="I167" t="s">
        <v>2704</v>
      </c>
      <c r="J167" s="55"/>
      <c r="K167" t="s">
        <v>180</v>
      </c>
      <c r="L167" t="s">
        <v>28146</v>
      </c>
      <c r="M167" s="54" t="s">
        <v>21353</v>
      </c>
      <c r="N167" t="s">
        <v>183</v>
      </c>
      <c r="O167" s="68" t="s">
        <v>28147</v>
      </c>
      <c r="P167" s="61" t="s">
        <v>1562</v>
      </c>
      <c r="Q167" t="s">
        <v>28148</v>
      </c>
      <c r="R167" s="54" t="s">
        <v>21355</v>
      </c>
      <c r="S167" t="s">
        <v>183</v>
      </c>
    </row>
    <row r="168" spans="1:20" x14ac:dyDescent="0.35">
      <c r="A168" t="s">
        <v>20888</v>
      </c>
      <c r="B168" t="s">
        <v>21167</v>
      </c>
      <c r="C168" t="s">
        <v>28</v>
      </c>
      <c r="F168" t="s">
        <v>2738</v>
      </c>
      <c r="G168" t="s">
        <v>2704</v>
      </c>
      <c r="H168" t="s">
        <v>24557</v>
      </c>
      <c r="I168" t="s">
        <v>24558</v>
      </c>
      <c r="K168" t="s">
        <v>180</v>
      </c>
      <c r="N168" t="s">
        <v>35</v>
      </c>
      <c r="P168" s="61" t="s">
        <v>1562</v>
      </c>
      <c r="S168" t="s">
        <v>35</v>
      </c>
    </row>
    <row r="169" spans="1:20" x14ac:dyDescent="0.35">
      <c r="A169" t="s">
        <v>27796</v>
      </c>
      <c r="B169" t="s">
        <v>8361</v>
      </c>
      <c r="K169" t="s">
        <v>180</v>
      </c>
      <c r="N169" t="s">
        <v>35</v>
      </c>
      <c r="P169" s="61" t="s">
        <v>1562</v>
      </c>
      <c r="S169" t="s">
        <v>35</v>
      </c>
    </row>
    <row r="170" spans="1:20" x14ac:dyDescent="0.35">
      <c r="A170" t="s">
        <v>19606</v>
      </c>
      <c r="B170" t="s">
        <v>20873</v>
      </c>
      <c r="F170" t="s">
        <v>2760</v>
      </c>
      <c r="G170" t="s">
        <v>2726</v>
      </c>
      <c r="H170" t="s">
        <v>2760</v>
      </c>
      <c r="I170" t="s">
        <v>2726</v>
      </c>
      <c r="J170" t="s">
        <v>28149</v>
      </c>
      <c r="K170" t="s">
        <v>180</v>
      </c>
      <c r="L170" t="s">
        <v>28150</v>
      </c>
      <c r="M170" s="54" t="s">
        <v>28151</v>
      </c>
      <c r="N170" t="s">
        <v>28</v>
      </c>
      <c r="O170" s="68" t="s">
        <v>28152</v>
      </c>
      <c r="P170" s="61" t="s">
        <v>1562</v>
      </c>
      <c r="S170" t="s">
        <v>35</v>
      </c>
    </row>
    <row r="171" spans="1:20" x14ac:dyDescent="0.35">
      <c r="A171" t="s">
        <v>19606</v>
      </c>
      <c r="B171" t="s">
        <v>28153</v>
      </c>
      <c r="F171" t="s">
        <v>2760</v>
      </c>
      <c r="G171" t="s">
        <v>2726</v>
      </c>
      <c r="H171" t="s">
        <v>2760</v>
      </c>
      <c r="I171" t="s">
        <v>2726</v>
      </c>
      <c r="J171" t="s">
        <v>28149</v>
      </c>
      <c r="K171" t="s">
        <v>180</v>
      </c>
      <c r="L171" t="s">
        <v>28150</v>
      </c>
      <c r="M171" s="54" t="s">
        <v>28151</v>
      </c>
      <c r="N171" t="s">
        <v>28</v>
      </c>
      <c r="O171" s="68" t="s">
        <v>28152</v>
      </c>
      <c r="P171" s="61" t="s">
        <v>1562</v>
      </c>
      <c r="S171" t="s">
        <v>35</v>
      </c>
    </row>
    <row r="172" spans="1:20" x14ac:dyDescent="0.35">
      <c r="A172" t="s">
        <v>19614</v>
      </c>
      <c r="B172" t="s">
        <v>28154</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22897</v>
      </c>
      <c r="N173" t="s">
        <v>28</v>
      </c>
      <c r="O173" s="68" t="s">
        <v>28024</v>
      </c>
      <c r="P173" s="61" t="s">
        <v>1562</v>
      </c>
      <c r="S173" t="s">
        <v>35</v>
      </c>
    </row>
    <row r="174" spans="1:20" x14ac:dyDescent="0.35">
      <c r="A174" t="s">
        <v>19604</v>
      </c>
      <c r="B174" s="60" t="s">
        <v>22886</v>
      </c>
      <c r="F174" t="s">
        <v>2754</v>
      </c>
      <c r="G174" t="s">
        <v>2720</v>
      </c>
      <c r="H174" t="s">
        <v>2754</v>
      </c>
      <c r="I174" t="s">
        <v>2720</v>
      </c>
      <c r="K174" t="s">
        <v>180</v>
      </c>
      <c r="N174" t="s">
        <v>35</v>
      </c>
      <c r="P174" s="61" t="s">
        <v>1562</v>
      </c>
      <c r="S174" t="s">
        <v>28123</v>
      </c>
      <c r="T174" t="s">
        <v>28155</v>
      </c>
    </row>
    <row r="175" spans="1:20" x14ac:dyDescent="0.35">
      <c r="A175" t="s">
        <v>27796</v>
      </c>
      <c r="B175" t="s">
        <v>25647</v>
      </c>
      <c r="K175" t="s">
        <v>180</v>
      </c>
      <c r="N175" t="s">
        <v>35</v>
      </c>
      <c r="P175" s="61" t="s">
        <v>1562</v>
      </c>
      <c r="S175" t="s">
        <v>35</v>
      </c>
    </row>
    <row r="176" spans="1:20" x14ac:dyDescent="0.35">
      <c r="A176" t="s">
        <v>27796</v>
      </c>
      <c r="B176" t="s">
        <v>28156</v>
      </c>
      <c r="K176" t="s">
        <v>180</v>
      </c>
      <c r="N176" t="s">
        <v>35</v>
      </c>
      <c r="P176" s="61" t="s">
        <v>1562</v>
      </c>
      <c r="S176" t="s">
        <v>35</v>
      </c>
    </row>
    <row r="177" spans="1:20" x14ac:dyDescent="0.35">
      <c r="A177" t="s">
        <v>20888</v>
      </c>
      <c r="B177" t="s">
        <v>28157</v>
      </c>
      <c r="C177" t="s">
        <v>28</v>
      </c>
      <c r="F177" t="s">
        <v>2738</v>
      </c>
      <c r="G177" t="s">
        <v>2704</v>
      </c>
      <c r="H177" t="s">
        <v>24557</v>
      </c>
      <c r="I177" t="s">
        <v>24558</v>
      </c>
      <c r="J177" t="s">
        <v>28158</v>
      </c>
      <c r="K177" t="s">
        <v>180</v>
      </c>
      <c r="L177" t="s">
        <v>28159</v>
      </c>
      <c r="M177" s="54" t="s">
        <v>21161</v>
      </c>
      <c r="N177" t="s">
        <v>35</v>
      </c>
      <c r="O177" s="68" t="s">
        <v>28160</v>
      </c>
      <c r="P177" s="61" t="s">
        <v>1562</v>
      </c>
      <c r="Q177" t="s">
        <v>28161</v>
      </c>
      <c r="R177" s="54" t="s">
        <v>21163</v>
      </c>
      <c r="S177" t="s">
        <v>183</v>
      </c>
    </row>
    <row r="178" spans="1:20" x14ac:dyDescent="0.35">
      <c r="A178" t="s">
        <v>21698</v>
      </c>
      <c r="B178" t="s">
        <v>21791</v>
      </c>
      <c r="C178" t="s">
        <v>28</v>
      </c>
      <c r="F178" t="s">
        <v>2738</v>
      </c>
      <c r="G178" t="s">
        <v>2704</v>
      </c>
      <c r="H178" t="s">
        <v>24557</v>
      </c>
      <c r="I178" t="s">
        <v>24558</v>
      </c>
      <c r="K178" t="s">
        <v>180</v>
      </c>
      <c r="L178" t="s">
        <v>3868</v>
      </c>
      <c r="M178" s="54" t="s">
        <v>21792</v>
      </c>
      <c r="N178" t="s">
        <v>28</v>
      </c>
      <c r="O178" s="68" t="s">
        <v>28162</v>
      </c>
      <c r="P178" s="61" t="s">
        <v>1562</v>
      </c>
      <c r="Q178" t="s">
        <v>28163</v>
      </c>
      <c r="R178" s="54" t="s">
        <v>21103</v>
      </c>
      <c r="S178" t="s">
        <v>35</v>
      </c>
      <c r="T178" t="s">
        <v>28164</v>
      </c>
    </row>
    <row r="179" spans="1:20" ht="28.75" customHeight="1" x14ac:dyDescent="0.35">
      <c r="A179" t="s">
        <v>20888</v>
      </c>
      <c r="B179" t="s">
        <v>21094</v>
      </c>
      <c r="F179" t="s">
        <v>2738</v>
      </c>
      <c r="G179" t="s">
        <v>2704</v>
      </c>
      <c r="H179" t="s">
        <v>2738</v>
      </c>
      <c r="I179" t="s">
        <v>2704</v>
      </c>
      <c r="K179" t="s">
        <v>180</v>
      </c>
      <c r="L179" t="s">
        <v>28165</v>
      </c>
      <c r="M179" s="54" t="s">
        <v>21092</v>
      </c>
      <c r="N179" t="s">
        <v>28</v>
      </c>
      <c r="O179" s="67" t="s">
        <v>28166</v>
      </c>
      <c r="P179" s="61" t="s">
        <v>1562</v>
      </c>
      <c r="Q179" t="s">
        <v>28167</v>
      </c>
      <c r="R179" s="54" t="s">
        <v>21093</v>
      </c>
      <c r="S179" t="s">
        <v>28</v>
      </c>
    </row>
    <row r="180" spans="1:20" x14ac:dyDescent="0.35">
      <c r="A180" t="s">
        <v>20888</v>
      </c>
      <c r="B180" t="s">
        <v>28168</v>
      </c>
      <c r="C180" t="s">
        <v>28</v>
      </c>
      <c r="F180" t="s">
        <v>2738</v>
      </c>
      <c r="G180" t="s">
        <v>2704</v>
      </c>
      <c r="H180" t="s">
        <v>24557</v>
      </c>
      <c r="I180" t="s">
        <v>24558</v>
      </c>
      <c r="K180" t="s">
        <v>180</v>
      </c>
      <c r="N180" t="s">
        <v>35</v>
      </c>
      <c r="P180" s="61" t="s">
        <v>1562</v>
      </c>
      <c r="S180" t="s">
        <v>35</v>
      </c>
    </row>
    <row r="181" spans="1:20" x14ac:dyDescent="0.35">
      <c r="A181" t="s">
        <v>20888</v>
      </c>
      <c r="B181" t="s">
        <v>21101</v>
      </c>
      <c r="C181" t="s">
        <v>28</v>
      </c>
      <c r="F181" t="s">
        <v>2738</v>
      </c>
      <c r="G181" t="s">
        <v>2704</v>
      </c>
      <c r="H181" t="s">
        <v>24557</v>
      </c>
      <c r="I181" t="s">
        <v>24558</v>
      </c>
      <c r="K181" t="s">
        <v>180</v>
      </c>
      <c r="L181" t="s">
        <v>28169</v>
      </c>
      <c r="M181" s="54" t="s">
        <v>21102</v>
      </c>
      <c r="N181" t="s">
        <v>28</v>
      </c>
      <c r="O181" s="68" t="s">
        <v>28170</v>
      </c>
      <c r="P181" s="61" t="s">
        <v>1562</v>
      </c>
      <c r="Q181" t="s">
        <v>27865</v>
      </c>
      <c r="R181" s="54" t="s">
        <v>21086</v>
      </c>
      <c r="S181" t="s">
        <v>28</v>
      </c>
      <c r="T181" t="s">
        <v>28171</v>
      </c>
    </row>
    <row r="182" spans="1:20" x14ac:dyDescent="0.35">
      <c r="A182" t="s">
        <v>20888</v>
      </c>
      <c r="B182" t="s">
        <v>7799</v>
      </c>
      <c r="F182" t="s">
        <v>2738</v>
      </c>
      <c r="G182" t="s">
        <v>2704</v>
      </c>
      <c r="H182" t="s">
        <v>2738</v>
      </c>
      <c r="I182" t="s">
        <v>2704</v>
      </c>
      <c r="K182" t="s">
        <v>180</v>
      </c>
      <c r="L182" t="s">
        <v>28172</v>
      </c>
      <c r="M182" s="54" t="s">
        <v>21105</v>
      </c>
      <c r="N182" t="s">
        <v>28</v>
      </c>
      <c r="O182" s="68" t="s">
        <v>28173</v>
      </c>
      <c r="P182" s="61" t="s">
        <v>1562</v>
      </c>
      <c r="Q182" t="s">
        <v>28174</v>
      </c>
      <c r="R182" s="54" t="s">
        <v>21106</v>
      </c>
      <c r="S182" t="s">
        <v>28</v>
      </c>
    </row>
    <row r="183" spans="1:20" x14ac:dyDescent="0.35">
      <c r="A183" t="s">
        <v>20888</v>
      </c>
      <c r="B183" t="s">
        <v>28175</v>
      </c>
      <c r="F183" t="s">
        <v>2738</v>
      </c>
      <c r="G183" t="s">
        <v>2704</v>
      </c>
      <c r="H183" t="s">
        <v>2738</v>
      </c>
      <c r="I183" t="s">
        <v>2704</v>
      </c>
      <c r="K183" t="s">
        <v>180</v>
      </c>
      <c r="L183" t="s">
        <v>28172</v>
      </c>
      <c r="M183" s="54" t="s">
        <v>28176</v>
      </c>
      <c r="N183" t="s">
        <v>28</v>
      </c>
      <c r="P183" s="61" t="s">
        <v>1562</v>
      </c>
      <c r="Q183" t="s">
        <v>28174</v>
      </c>
      <c r="R183" s="54" t="s">
        <v>21106</v>
      </c>
      <c r="S183" t="s">
        <v>28</v>
      </c>
    </row>
    <row r="184" spans="1:20" ht="28.75" customHeight="1" x14ac:dyDescent="0.35">
      <c r="A184" t="s">
        <v>21698</v>
      </c>
      <c r="B184" t="s">
        <v>21822</v>
      </c>
      <c r="F184" t="s">
        <v>2738</v>
      </c>
      <c r="G184" t="s">
        <v>2704</v>
      </c>
      <c r="H184" t="s">
        <v>2738</v>
      </c>
      <c r="I184" t="s">
        <v>2704</v>
      </c>
      <c r="K184" t="s">
        <v>180</v>
      </c>
      <c r="L184" s="56" t="s">
        <v>28177</v>
      </c>
      <c r="M184" s="58" t="s">
        <v>28178</v>
      </c>
      <c r="N184" t="s">
        <v>183</v>
      </c>
      <c r="O184" s="67" t="s">
        <v>28179</v>
      </c>
      <c r="P184" s="61" t="s">
        <v>1562</v>
      </c>
      <c r="S184" t="s">
        <v>35</v>
      </c>
    </row>
    <row r="185" spans="1:20" ht="28.75" customHeight="1" x14ac:dyDescent="0.35">
      <c r="A185" t="s">
        <v>21698</v>
      </c>
      <c r="B185" s="60" t="s">
        <v>28180</v>
      </c>
      <c r="C185" t="s">
        <v>28</v>
      </c>
      <c r="F185" t="s">
        <v>2738</v>
      </c>
      <c r="G185" t="s">
        <v>2704</v>
      </c>
      <c r="H185" t="s">
        <v>24557</v>
      </c>
      <c r="I185" t="s">
        <v>24558</v>
      </c>
      <c r="K185" t="s">
        <v>180</v>
      </c>
      <c r="L185" s="56" t="s">
        <v>28181</v>
      </c>
      <c r="M185" s="58" t="s">
        <v>28182</v>
      </c>
      <c r="N185" t="s">
        <v>183</v>
      </c>
      <c r="O185" s="67" t="s">
        <v>28183</v>
      </c>
      <c r="P185" s="61" t="s">
        <v>1562</v>
      </c>
    </row>
    <row r="186" spans="1:20" x14ac:dyDescent="0.35">
      <c r="A186" t="s">
        <v>20888</v>
      </c>
      <c r="B186" t="s">
        <v>21110</v>
      </c>
      <c r="C186" t="s">
        <v>28</v>
      </c>
      <c r="F186" t="s">
        <v>2738</v>
      </c>
      <c r="G186" t="s">
        <v>2704</v>
      </c>
      <c r="H186" t="s">
        <v>24557</v>
      </c>
      <c r="I186" t="s">
        <v>24558</v>
      </c>
      <c r="J186" t="s">
        <v>28184</v>
      </c>
      <c r="K186" t="s">
        <v>180</v>
      </c>
      <c r="L186" t="s">
        <v>28185</v>
      </c>
      <c r="M186" s="54" t="s">
        <v>21111</v>
      </c>
      <c r="N186" t="s">
        <v>28</v>
      </c>
      <c r="O186" s="68" t="s">
        <v>28186</v>
      </c>
      <c r="P186" s="61" t="s">
        <v>1562</v>
      </c>
      <c r="Q186" t="s">
        <v>28187</v>
      </c>
      <c r="R186" s="54" t="s">
        <v>21114</v>
      </c>
      <c r="S186" t="s">
        <v>183</v>
      </c>
    </row>
    <row r="187" spans="1:20" x14ac:dyDescent="0.35">
      <c r="A187" t="s">
        <v>19604</v>
      </c>
      <c r="B187" t="s">
        <v>22401</v>
      </c>
      <c r="F187" t="s">
        <v>2754</v>
      </c>
      <c r="G187" t="s">
        <v>2720</v>
      </c>
      <c r="H187" t="s">
        <v>2754</v>
      </c>
      <c r="I187" t="s">
        <v>2720</v>
      </c>
      <c r="K187" t="s">
        <v>180</v>
      </c>
      <c r="L187" t="s">
        <v>22401</v>
      </c>
      <c r="M187" s="54" t="s">
        <v>28188</v>
      </c>
      <c r="N187" t="s">
        <v>28</v>
      </c>
      <c r="O187" s="68" t="s">
        <v>28189</v>
      </c>
      <c r="P187" s="61" t="s">
        <v>1562</v>
      </c>
      <c r="S187" t="s">
        <v>35</v>
      </c>
    </row>
    <row r="188" spans="1:20" ht="57.75" customHeight="1" x14ac:dyDescent="0.35">
      <c r="A188" t="s">
        <v>27796</v>
      </c>
      <c r="B188" t="s">
        <v>28190</v>
      </c>
      <c r="J188" s="55"/>
      <c r="K188" t="s">
        <v>180</v>
      </c>
      <c r="L188" s="56" t="s">
        <v>28191</v>
      </c>
      <c r="M188" s="58" t="s">
        <v>28192</v>
      </c>
      <c r="N188" t="s">
        <v>183</v>
      </c>
      <c r="O188" s="67" t="s">
        <v>28193</v>
      </c>
      <c r="P188" s="61" t="s">
        <v>1562</v>
      </c>
      <c r="S188" t="s">
        <v>35</v>
      </c>
    </row>
    <row r="189" spans="1:20" ht="57.75" customHeight="1" x14ac:dyDescent="0.35">
      <c r="A189" t="s">
        <v>27796</v>
      </c>
      <c r="B189" t="s">
        <v>28194</v>
      </c>
      <c r="J189" s="55"/>
      <c r="K189" t="s">
        <v>180</v>
      </c>
      <c r="L189" s="56" t="s">
        <v>28191</v>
      </c>
      <c r="M189" s="58" t="s">
        <v>28192</v>
      </c>
      <c r="N189" t="s">
        <v>28</v>
      </c>
      <c r="O189" s="67" t="s">
        <v>28193</v>
      </c>
      <c r="P189" s="61" t="s">
        <v>1562</v>
      </c>
      <c r="S189" t="s">
        <v>35</v>
      </c>
    </row>
    <row r="190" spans="1:20" x14ac:dyDescent="0.35">
      <c r="A190" t="s">
        <v>27796</v>
      </c>
      <c r="B190" t="s">
        <v>19923</v>
      </c>
      <c r="J190" s="55"/>
      <c r="K190" t="s">
        <v>180</v>
      </c>
      <c r="L190" t="s">
        <v>28195</v>
      </c>
      <c r="M190" s="54" t="s">
        <v>28196</v>
      </c>
      <c r="N190" t="s">
        <v>28</v>
      </c>
      <c r="O190" s="68" t="s">
        <v>28197</v>
      </c>
      <c r="P190" s="61" t="s">
        <v>1562</v>
      </c>
      <c r="S190" t="s">
        <v>35</v>
      </c>
    </row>
    <row r="191" spans="1:20" x14ac:dyDescent="0.35">
      <c r="A191" t="s">
        <v>27796</v>
      </c>
      <c r="B191" s="60" t="s">
        <v>20850</v>
      </c>
      <c r="K191" t="s">
        <v>180</v>
      </c>
      <c r="N191" t="s">
        <v>35</v>
      </c>
      <c r="P191" s="61" t="s">
        <v>1562</v>
      </c>
      <c r="Q191" t="s">
        <v>28130</v>
      </c>
      <c r="R191" s="54" t="s">
        <v>20851</v>
      </c>
      <c r="S191" t="s">
        <v>28</v>
      </c>
    </row>
    <row r="192" spans="1:20" x14ac:dyDescent="0.35">
      <c r="A192" t="s">
        <v>27779</v>
      </c>
      <c r="B192" t="s">
        <v>28198</v>
      </c>
      <c r="F192" t="s">
        <v>2748</v>
      </c>
      <c r="G192" t="s">
        <v>2714</v>
      </c>
      <c r="H192" t="s">
        <v>2748</v>
      </c>
      <c r="I192" t="s">
        <v>2714</v>
      </c>
      <c r="K192" t="s">
        <v>180</v>
      </c>
      <c r="N192" t="s">
        <v>35</v>
      </c>
      <c r="P192" s="61" t="s">
        <v>1562</v>
      </c>
      <c r="Q192" t="s">
        <v>28199</v>
      </c>
      <c r="R192" s="54" t="s">
        <v>23202</v>
      </c>
      <c r="S192" t="s">
        <v>183</v>
      </c>
    </row>
    <row r="193" spans="1:20" ht="28.75" customHeight="1" x14ac:dyDescent="0.35">
      <c r="A193" t="s">
        <v>27779</v>
      </c>
      <c r="B193" s="60" t="s">
        <v>19689</v>
      </c>
      <c r="E193" t="s">
        <v>28</v>
      </c>
      <c r="F193" t="s">
        <v>2748</v>
      </c>
      <c r="G193" t="s">
        <v>2714</v>
      </c>
      <c r="H193" t="s">
        <v>28200</v>
      </c>
      <c r="I193" t="s">
        <v>28201</v>
      </c>
      <c r="J193" t="s">
        <v>28202</v>
      </c>
      <c r="K193" t="s">
        <v>180</v>
      </c>
      <c r="L193" t="s">
        <v>28203</v>
      </c>
      <c r="M193" s="54" t="s">
        <v>28204</v>
      </c>
      <c r="N193" t="s">
        <v>28</v>
      </c>
      <c r="O193" s="67" t="s">
        <v>28205</v>
      </c>
      <c r="P193" s="61" t="s">
        <v>1562</v>
      </c>
      <c r="S193" t="s">
        <v>35</v>
      </c>
    </row>
    <row r="194" spans="1:20" ht="57.75" customHeight="1" x14ac:dyDescent="0.35">
      <c r="A194" t="s">
        <v>27796</v>
      </c>
      <c r="B194" t="s">
        <v>28206</v>
      </c>
      <c r="J194" s="55"/>
      <c r="K194" t="s">
        <v>180</v>
      </c>
      <c r="L194" s="56" t="s">
        <v>28191</v>
      </c>
      <c r="M194" s="58" t="s">
        <v>28192</v>
      </c>
      <c r="N194" t="s">
        <v>28</v>
      </c>
      <c r="O194" s="67" t="s">
        <v>28193</v>
      </c>
      <c r="P194" s="61" t="s">
        <v>1562</v>
      </c>
      <c r="S194" t="s">
        <v>35</v>
      </c>
    </row>
    <row r="195" spans="1:20" ht="57.75" customHeight="1" x14ac:dyDescent="0.35">
      <c r="A195" t="s">
        <v>27796</v>
      </c>
      <c r="B195" t="s">
        <v>28207</v>
      </c>
      <c r="J195" s="55"/>
      <c r="K195" t="s">
        <v>180</v>
      </c>
      <c r="L195" s="56" t="s">
        <v>28191</v>
      </c>
      <c r="M195" s="56" t="s">
        <v>28192</v>
      </c>
      <c r="N195" t="s">
        <v>28</v>
      </c>
      <c r="O195" s="67" t="s">
        <v>28193</v>
      </c>
      <c r="P195" s="61" t="s">
        <v>1562</v>
      </c>
      <c r="S195" t="s">
        <v>35</v>
      </c>
    </row>
    <row r="196" spans="1:20" ht="28.75" customHeight="1" x14ac:dyDescent="0.35">
      <c r="A196" t="s">
        <v>21698</v>
      </c>
      <c r="B196" t="s">
        <v>21799</v>
      </c>
      <c r="C196" t="s">
        <v>28</v>
      </c>
      <c r="F196" t="s">
        <v>2738</v>
      </c>
      <c r="G196" t="s">
        <v>2704</v>
      </c>
      <c r="H196" t="s">
        <v>24557</v>
      </c>
      <c r="I196" t="s">
        <v>24558</v>
      </c>
      <c r="J196" t="s">
        <v>28208</v>
      </c>
      <c r="K196" t="s">
        <v>180</v>
      </c>
      <c r="L196" s="56" t="s">
        <v>28209</v>
      </c>
      <c r="M196" s="58" t="s">
        <v>28210</v>
      </c>
      <c r="N196" t="s">
        <v>28</v>
      </c>
      <c r="O196" s="67" t="s">
        <v>28211</v>
      </c>
      <c r="P196" s="61" t="s">
        <v>1562</v>
      </c>
      <c r="Q196" t="s">
        <v>28212</v>
      </c>
      <c r="R196" s="54" t="s">
        <v>21801</v>
      </c>
      <c r="S196" t="s">
        <v>28</v>
      </c>
    </row>
    <row r="197" spans="1:20" x14ac:dyDescent="0.35">
      <c r="A197" t="s">
        <v>21698</v>
      </c>
      <c r="B197" t="s">
        <v>21804</v>
      </c>
      <c r="C197" t="s">
        <v>28</v>
      </c>
      <c r="F197" t="s">
        <v>2738</v>
      </c>
      <c r="G197" t="s">
        <v>2704</v>
      </c>
      <c r="H197" t="s">
        <v>24557</v>
      </c>
      <c r="I197" t="s">
        <v>24558</v>
      </c>
      <c r="K197" t="s">
        <v>180</v>
      </c>
      <c r="N197" t="s">
        <v>35</v>
      </c>
      <c r="P197" s="61" t="s">
        <v>1562</v>
      </c>
      <c r="Q197" t="s">
        <v>28213</v>
      </c>
      <c r="R197" s="54" t="s">
        <v>21119</v>
      </c>
      <c r="S197" t="s">
        <v>183</v>
      </c>
      <c r="T197" t="s">
        <v>28214</v>
      </c>
    </row>
    <row r="198" spans="1:20" x14ac:dyDescent="0.35">
      <c r="A198" t="s">
        <v>21698</v>
      </c>
      <c r="B198" t="s">
        <v>28215</v>
      </c>
      <c r="C198" t="s">
        <v>28</v>
      </c>
      <c r="F198" t="s">
        <v>2738</v>
      </c>
      <c r="G198" t="s">
        <v>2704</v>
      </c>
      <c r="H198" t="s">
        <v>24557</v>
      </c>
      <c r="I198" t="s">
        <v>24558</v>
      </c>
      <c r="K198" t="s">
        <v>180</v>
      </c>
      <c r="N198" t="s">
        <v>35</v>
      </c>
      <c r="P198" s="61" t="s">
        <v>1562</v>
      </c>
      <c r="Q198" t="s">
        <v>28213</v>
      </c>
      <c r="R198" s="54" t="s">
        <v>21119</v>
      </c>
      <c r="S198" t="s">
        <v>183</v>
      </c>
      <c r="T198" t="s">
        <v>28214</v>
      </c>
    </row>
    <row r="199" spans="1:20" x14ac:dyDescent="0.35">
      <c r="A199" t="s">
        <v>20888</v>
      </c>
      <c r="B199" t="s">
        <v>7921</v>
      </c>
      <c r="F199" t="s">
        <v>2738</v>
      </c>
      <c r="G199" t="s">
        <v>2704</v>
      </c>
      <c r="H199" t="s">
        <v>2738</v>
      </c>
      <c r="I199" t="s">
        <v>2704</v>
      </c>
      <c r="K199" t="s">
        <v>180</v>
      </c>
      <c r="N199" t="s">
        <v>35</v>
      </c>
      <c r="P199" s="61" t="s">
        <v>1562</v>
      </c>
      <c r="Q199" t="s">
        <v>28216</v>
      </c>
      <c r="R199" s="54" t="s">
        <v>21141</v>
      </c>
      <c r="S199" t="s">
        <v>28</v>
      </c>
    </row>
    <row r="200" spans="1:20" x14ac:dyDescent="0.35">
      <c r="A200" t="s">
        <v>27779</v>
      </c>
      <c r="B200" t="s">
        <v>22410</v>
      </c>
      <c r="F200" t="s">
        <v>2748</v>
      </c>
      <c r="G200" t="s">
        <v>2714</v>
      </c>
      <c r="H200" t="s">
        <v>2748</v>
      </c>
      <c r="I200" t="s">
        <v>2714</v>
      </c>
      <c r="K200" t="s">
        <v>180</v>
      </c>
      <c r="N200" t="s">
        <v>35</v>
      </c>
      <c r="P200" s="61" t="s">
        <v>1562</v>
      </c>
      <c r="Q200" t="s">
        <v>28217</v>
      </c>
      <c r="R200" s="54" t="s">
        <v>22409</v>
      </c>
      <c r="S200" t="s">
        <v>28</v>
      </c>
      <c r="T200" t="s">
        <v>28218</v>
      </c>
    </row>
    <row r="201" spans="1:20" ht="43" customHeight="1" x14ac:dyDescent="0.35">
      <c r="A201" t="s">
        <v>20888</v>
      </c>
      <c r="B201" t="s">
        <v>21383</v>
      </c>
      <c r="C201" t="s">
        <v>28</v>
      </c>
      <c r="F201" t="s">
        <v>2738</v>
      </c>
      <c r="G201" t="s">
        <v>2704</v>
      </c>
      <c r="H201" t="s">
        <v>24557</v>
      </c>
      <c r="I201" t="s">
        <v>24558</v>
      </c>
      <c r="J201" t="s">
        <v>28005</v>
      </c>
      <c r="K201" t="s">
        <v>180</v>
      </c>
      <c r="L201" t="s">
        <v>28006</v>
      </c>
      <c r="M201" s="54" t="s">
        <v>21368</v>
      </c>
      <c r="N201" t="s">
        <v>183</v>
      </c>
      <c r="O201" s="67" t="s">
        <v>28007</v>
      </c>
      <c r="P201" s="61" t="s">
        <v>1562</v>
      </c>
      <c r="Q201" t="s">
        <v>28008</v>
      </c>
      <c r="R201" s="54" t="s">
        <v>21899</v>
      </c>
      <c r="S201" t="s">
        <v>28</v>
      </c>
    </row>
    <row r="202" spans="1:20" ht="43" customHeight="1" x14ac:dyDescent="0.35">
      <c r="A202" t="s">
        <v>21698</v>
      </c>
      <c r="B202" t="s">
        <v>21895</v>
      </c>
      <c r="C202" t="s">
        <v>28</v>
      </c>
      <c r="F202" t="s">
        <v>2738</v>
      </c>
      <c r="G202" t="s">
        <v>2704</v>
      </c>
      <c r="H202" t="s">
        <v>24557</v>
      </c>
      <c r="I202" t="s">
        <v>24558</v>
      </c>
      <c r="J202" t="s">
        <v>28005</v>
      </c>
      <c r="K202" t="s">
        <v>180</v>
      </c>
      <c r="L202" t="s">
        <v>28006</v>
      </c>
      <c r="M202" s="54" t="s">
        <v>21368</v>
      </c>
      <c r="N202" t="s">
        <v>28</v>
      </c>
      <c r="O202" s="67" t="s">
        <v>28007</v>
      </c>
      <c r="P202" s="61" t="s">
        <v>1562</v>
      </c>
      <c r="Q202" t="s">
        <v>28008</v>
      </c>
      <c r="R202" s="54" t="s">
        <v>21899</v>
      </c>
      <c r="S202" t="s">
        <v>28</v>
      </c>
    </row>
    <row r="203" spans="1:20" x14ac:dyDescent="0.35">
      <c r="A203" t="s">
        <v>21698</v>
      </c>
      <c r="B203" t="s">
        <v>5015</v>
      </c>
      <c r="C203" t="s">
        <v>28</v>
      </c>
      <c r="F203" t="s">
        <v>2738</v>
      </c>
      <c r="G203" t="s">
        <v>2704</v>
      </c>
      <c r="H203" t="s">
        <v>24557</v>
      </c>
      <c r="I203" t="s">
        <v>24558</v>
      </c>
      <c r="K203" t="s">
        <v>180</v>
      </c>
      <c r="L203" t="s">
        <v>28219</v>
      </c>
      <c r="M203" s="54" t="s">
        <v>21858</v>
      </c>
      <c r="N203" t="s">
        <v>28</v>
      </c>
      <c r="O203" s="68" t="s">
        <v>28220</v>
      </c>
      <c r="P203" s="61" t="s">
        <v>1562</v>
      </c>
      <c r="Q203" t="s">
        <v>28221</v>
      </c>
      <c r="R203" s="54" t="s">
        <v>28222</v>
      </c>
      <c r="S203" t="s">
        <v>28</v>
      </c>
    </row>
    <row r="204" spans="1:20" x14ac:dyDescent="0.35">
      <c r="A204" t="s">
        <v>20888</v>
      </c>
      <c r="B204" t="s">
        <v>21359</v>
      </c>
      <c r="F204" t="s">
        <v>2738</v>
      </c>
      <c r="G204" t="s">
        <v>2704</v>
      </c>
      <c r="H204" t="s">
        <v>2738</v>
      </c>
      <c r="I204" t="s">
        <v>2704</v>
      </c>
      <c r="K204" t="s">
        <v>180</v>
      </c>
      <c r="N204" t="s">
        <v>35</v>
      </c>
      <c r="P204" s="61" t="s">
        <v>1562</v>
      </c>
      <c r="Q204" t="s">
        <v>27980</v>
      </c>
      <c r="R204" s="54" t="s">
        <v>21361</v>
      </c>
      <c r="S204" t="s">
        <v>183</v>
      </c>
    </row>
    <row r="205" spans="1:20" ht="72" customHeight="1" x14ac:dyDescent="0.35">
      <c r="A205" t="s">
        <v>21698</v>
      </c>
      <c r="B205" t="s">
        <v>21904</v>
      </c>
      <c r="C205" t="s">
        <v>28</v>
      </c>
      <c r="F205" t="s">
        <v>2738</v>
      </c>
      <c r="G205" t="s">
        <v>2704</v>
      </c>
      <c r="H205" t="s">
        <v>24557</v>
      </c>
      <c r="I205" t="s">
        <v>24558</v>
      </c>
      <c r="J205" t="s">
        <v>28223</v>
      </c>
      <c r="K205" t="s">
        <v>180</v>
      </c>
      <c r="L205" t="s">
        <v>28224</v>
      </c>
      <c r="M205" s="54" t="s">
        <v>21906</v>
      </c>
      <c r="N205" t="s">
        <v>35</v>
      </c>
      <c r="O205" s="67" t="s">
        <v>28225</v>
      </c>
      <c r="P205" s="61" t="s">
        <v>1562</v>
      </c>
      <c r="S205" t="s">
        <v>35</v>
      </c>
    </row>
    <row r="206" spans="1:20" ht="72" customHeight="1" x14ac:dyDescent="0.35">
      <c r="A206" t="s">
        <v>21698</v>
      </c>
      <c r="B206" t="s">
        <v>28226</v>
      </c>
      <c r="C206" t="s">
        <v>28</v>
      </c>
      <c r="F206" t="s">
        <v>2738</v>
      </c>
      <c r="G206" t="s">
        <v>2704</v>
      </c>
      <c r="H206" t="s">
        <v>24557</v>
      </c>
      <c r="I206" t="s">
        <v>24558</v>
      </c>
      <c r="J206" t="s">
        <v>28223</v>
      </c>
      <c r="K206" t="s">
        <v>180</v>
      </c>
      <c r="L206" t="s">
        <v>28224</v>
      </c>
      <c r="M206" s="54" t="s">
        <v>21906</v>
      </c>
      <c r="N206" t="s">
        <v>35</v>
      </c>
      <c r="O206" s="67" t="s">
        <v>28225</v>
      </c>
      <c r="P206" s="61" t="s">
        <v>1562</v>
      </c>
      <c r="S206" t="s">
        <v>35</v>
      </c>
    </row>
    <row r="207" spans="1:20" ht="43" customHeight="1" x14ac:dyDescent="0.35">
      <c r="A207" t="s">
        <v>20888</v>
      </c>
      <c r="B207" t="s">
        <v>28227</v>
      </c>
      <c r="C207" t="s">
        <v>28</v>
      </c>
      <c r="F207" t="s">
        <v>2738</v>
      </c>
      <c r="G207" t="s">
        <v>2704</v>
      </c>
      <c r="H207" t="s">
        <v>24557</v>
      </c>
      <c r="I207" t="s">
        <v>24558</v>
      </c>
      <c r="J207" t="s">
        <v>28005</v>
      </c>
      <c r="K207" t="s">
        <v>180</v>
      </c>
      <c r="L207" t="s">
        <v>28006</v>
      </c>
      <c r="M207" s="54" t="s">
        <v>21368</v>
      </c>
      <c r="N207" t="s">
        <v>28</v>
      </c>
      <c r="O207" s="67" t="s">
        <v>28007</v>
      </c>
      <c r="P207" s="61" t="s">
        <v>1562</v>
      </c>
      <c r="Q207" t="s">
        <v>28008</v>
      </c>
      <c r="R207" s="54" t="s">
        <v>21899</v>
      </c>
      <c r="S207" t="s">
        <v>28</v>
      </c>
    </row>
    <row r="208" spans="1:20" ht="43" customHeight="1" x14ac:dyDescent="0.35">
      <c r="A208" t="s">
        <v>20888</v>
      </c>
      <c r="B208" t="s">
        <v>28228</v>
      </c>
      <c r="C208" t="s">
        <v>28</v>
      </c>
      <c r="F208" t="s">
        <v>2738</v>
      </c>
      <c r="G208" t="s">
        <v>2704</v>
      </c>
      <c r="H208" t="s">
        <v>24557</v>
      </c>
      <c r="I208" t="s">
        <v>24558</v>
      </c>
      <c r="J208" t="s">
        <v>28005</v>
      </c>
      <c r="K208" t="s">
        <v>180</v>
      </c>
      <c r="L208" t="s">
        <v>28006</v>
      </c>
      <c r="M208" s="54" t="s">
        <v>21368</v>
      </c>
      <c r="N208" t="s">
        <v>28</v>
      </c>
      <c r="O208" s="67" t="s">
        <v>28007</v>
      </c>
      <c r="P208" s="61" t="s">
        <v>1562</v>
      </c>
      <c r="Q208" t="s">
        <v>28008</v>
      </c>
      <c r="R208" s="54" t="s">
        <v>21899</v>
      </c>
      <c r="S208" t="s">
        <v>28</v>
      </c>
    </row>
    <row r="209" spans="1:20" x14ac:dyDescent="0.35">
      <c r="A209" t="s">
        <v>19614</v>
      </c>
      <c r="B209" t="s">
        <v>23282</v>
      </c>
      <c r="F209" t="s">
        <v>2766</v>
      </c>
      <c r="G209" t="s">
        <v>2732</v>
      </c>
      <c r="H209" t="s">
        <v>2766</v>
      </c>
      <c r="I209" t="s">
        <v>2732</v>
      </c>
      <c r="K209" t="s">
        <v>180</v>
      </c>
      <c r="L209" t="s">
        <v>28229</v>
      </c>
      <c r="M209" s="54" t="s">
        <v>28230</v>
      </c>
      <c r="N209" t="s">
        <v>28</v>
      </c>
      <c r="O209" s="68" t="s">
        <v>28231</v>
      </c>
      <c r="P209" s="61" t="s">
        <v>1562</v>
      </c>
      <c r="Q209" t="s">
        <v>28232</v>
      </c>
      <c r="R209" s="54" t="s">
        <v>28233</v>
      </c>
      <c r="S209" t="s">
        <v>28</v>
      </c>
    </row>
    <row r="210" spans="1:20" x14ac:dyDescent="0.35">
      <c r="A210" t="s">
        <v>20888</v>
      </c>
      <c r="B210" t="s">
        <v>5904</v>
      </c>
      <c r="F210" t="s">
        <v>2738</v>
      </c>
      <c r="G210" t="s">
        <v>2704</v>
      </c>
      <c r="H210" t="s">
        <v>2738</v>
      </c>
      <c r="I210" t="s">
        <v>2704</v>
      </c>
      <c r="J210" t="s">
        <v>28234</v>
      </c>
      <c r="K210" t="s">
        <v>180</v>
      </c>
      <c r="L210" t="s">
        <v>25816</v>
      </c>
      <c r="M210" s="54" t="s">
        <v>21146</v>
      </c>
      <c r="N210" t="s">
        <v>28</v>
      </c>
      <c r="O210" s="68" t="s">
        <v>28235</v>
      </c>
      <c r="P210" s="61" t="s">
        <v>1562</v>
      </c>
      <c r="Q210" t="s">
        <v>27915</v>
      </c>
      <c r="R210" s="54" t="s">
        <v>20920</v>
      </c>
      <c r="S210" t="s">
        <v>28</v>
      </c>
    </row>
    <row r="211" spans="1:20" x14ac:dyDescent="0.35">
      <c r="A211" t="s">
        <v>27796</v>
      </c>
      <c r="B211" t="s">
        <v>8158</v>
      </c>
      <c r="K211" t="s">
        <v>180</v>
      </c>
      <c r="L211" t="s">
        <v>28236</v>
      </c>
      <c r="M211" s="54" t="s">
        <v>28237</v>
      </c>
      <c r="N211" t="s">
        <v>28</v>
      </c>
      <c r="O211" s="68" t="s">
        <v>28238</v>
      </c>
      <c r="P211" s="61" t="s">
        <v>1562</v>
      </c>
      <c r="S211" t="s">
        <v>35</v>
      </c>
    </row>
    <row r="212" spans="1:20" ht="28.75" customHeight="1" x14ac:dyDescent="0.35">
      <c r="A212" t="s">
        <v>3521</v>
      </c>
      <c r="B212" t="s">
        <v>28239</v>
      </c>
      <c r="C212" t="s">
        <v>28</v>
      </c>
      <c r="F212" t="s">
        <v>2766</v>
      </c>
      <c r="G212" t="s">
        <v>2732</v>
      </c>
      <c r="H212" t="s">
        <v>24581</v>
      </c>
      <c r="I212" t="s">
        <v>24582</v>
      </c>
      <c r="K212" t="s">
        <v>180</v>
      </c>
      <c r="L212" s="56" t="s">
        <v>28240</v>
      </c>
      <c r="M212" s="56" t="s">
        <v>28241</v>
      </c>
      <c r="N212" t="s">
        <v>183</v>
      </c>
      <c r="O212" s="67" t="s">
        <v>28242</v>
      </c>
      <c r="P212" s="61" t="s">
        <v>1562</v>
      </c>
      <c r="S212" t="s">
        <v>35</v>
      </c>
    </row>
    <row r="213" spans="1:20" x14ac:dyDescent="0.35">
      <c r="A213" t="s">
        <v>21698</v>
      </c>
      <c r="B213" t="s">
        <v>5233</v>
      </c>
      <c r="C213" t="s">
        <v>28</v>
      </c>
      <c r="F213" t="s">
        <v>2738</v>
      </c>
      <c r="G213" t="s">
        <v>2704</v>
      </c>
      <c r="H213" t="s">
        <v>24557</v>
      </c>
      <c r="I213" t="s">
        <v>24558</v>
      </c>
      <c r="K213" t="s">
        <v>180</v>
      </c>
      <c r="L213" t="s">
        <v>28243</v>
      </c>
      <c r="M213" s="54" t="s">
        <v>21545</v>
      </c>
      <c r="N213" t="s">
        <v>28</v>
      </c>
      <c r="O213" s="68" t="s">
        <v>28244</v>
      </c>
      <c r="P213" s="61" t="s">
        <v>1562</v>
      </c>
      <c r="Q213" t="s">
        <v>28245</v>
      </c>
      <c r="R213" s="54" t="s">
        <v>28246</v>
      </c>
      <c r="S213" t="s">
        <v>28</v>
      </c>
    </row>
    <row r="214" spans="1:20" x14ac:dyDescent="0.35">
      <c r="A214" t="s">
        <v>21698</v>
      </c>
      <c r="B214" t="s">
        <v>21551</v>
      </c>
      <c r="C214" t="s">
        <v>28</v>
      </c>
      <c r="F214" t="s">
        <v>2738</v>
      </c>
      <c r="G214" t="s">
        <v>2704</v>
      </c>
      <c r="H214" t="s">
        <v>24557</v>
      </c>
      <c r="I214" t="s">
        <v>24558</v>
      </c>
      <c r="J214" t="s">
        <v>28247</v>
      </c>
      <c r="K214" t="s">
        <v>180</v>
      </c>
      <c r="L214" t="s">
        <v>28248</v>
      </c>
      <c r="M214" s="54" t="s">
        <v>21538</v>
      </c>
      <c r="N214" t="s">
        <v>28</v>
      </c>
      <c r="O214" s="68" t="s">
        <v>28249</v>
      </c>
      <c r="P214" s="61" t="s">
        <v>1562</v>
      </c>
      <c r="Q214" t="s">
        <v>28250</v>
      </c>
      <c r="R214" s="54" t="s">
        <v>21546</v>
      </c>
      <c r="S214" t="s">
        <v>28</v>
      </c>
    </row>
    <row r="215" spans="1:20" x14ac:dyDescent="0.35">
      <c r="A215" t="s">
        <v>20888</v>
      </c>
      <c r="B215" t="s">
        <v>21516</v>
      </c>
      <c r="C215" t="s">
        <v>28</v>
      </c>
      <c r="F215" t="s">
        <v>2738</v>
      </c>
      <c r="G215" t="s">
        <v>2704</v>
      </c>
      <c r="H215" t="s">
        <v>24557</v>
      </c>
      <c r="I215" t="s">
        <v>24558</v>
      </c>
      <c r="J215" t="s">
        <v>28247</v>
      </c>
      <c r="K215" t="s">
        <v>180</v>
      </c>
      <c r="L215" t="s">
        <v>28248</v>
      </c>
      <c r="M215" s="54" t="s">
        <v>21538</v>
      </c>
      <c r="N215" t="s">
        <v>28</v>
      </c>
      <c r="O215" s="68" t="s">
        <v>28249</v>
      </c>
      <c r="P215" s="61" t="s">
        <v>1562</v>
      </c>
      <c r="Q215" t="s">
        <v>28250</v>
      </c>
      <c r="R215" s="54" t="s">
        <v>21546</v>
      </c>
      <c r="S215" t="s">
        <v>28</v>
      </c>
    </row>
    <row r="216" spans="1:20" ht="43" customHeight="1" x14ac:dyDescent="0.35">
      <c r="A216" t="s">
        <v>21698</v>
      </c>
      <c r="B216" t="s">
        <v>21967</v>
      </c>
      <c r="C216" t="s">
        <v>28</v>
      </c>
      <c r="F216" t="s">
        <v>2738</v>
      </c>
      <c r="G216" t="s">
        <v>2704</v>
      </c>
      <c r="H216" t="s">
        <v>24557</v>
      </c>
      <c r="I216" t="s">
        <v>24558</v>
      </c>
      <c r="K216" t="s">
        <v>180</v>
      </c>
      <c r="L216" t="s">
        <v>28251</v>
      </c>
      <c r="M216" s="54" t="s">
        <v>21969</v>
      </c>
      <c r="N216" t="s">
        <v>28</v>
      </c>
      <c r="O216" s="67" t="s">
        <v>28252</v>
      </c>
      <c r="P216" s="61" t="s">
        <v>1562</v>
      </c>
      <c r="S216" t="s">
        <v>35</v>
      </c>
    </row>
    <row r="217" spans="1:20" x14ac:dyDescent="0.35">
      <c r="A217" t="s">
        <v>20888</v>
      </c>
      <c r="B217" t="s">
        <v>21258</v>
      </c>
      <c r="F217" t="s">
        <v>2738</v>
      </c>
      <c r="G217" t="s">
        <v>2704</v>
      </c>
      <c r="H217" t="s">
        <v>2738</v>
      </c>
      <c r="I217" t="s">
        <v>2704</v>
      </c>
      <c r="K217" t="s">
        <v>180</v>
      </c>
      <c r="N217" t="s">
        <v>35</v>
      </c>
      <c r="P217" s="61" t="s">
        <v>1562</v>
      </c>
      <c r="Q217" t="s">
        <v>28253</v>
      </c>
      <c r="R217" s="54" t="s">
        <v>28254</v>
      </c>
      <c r="S217" t="s">
        <v>183</v>
      </c>
      <c r="T217" t="s">
        <v>28255</v>
      </c>
    </row>
    <row r="218" spans="1:20" x14ac:dyDescent="0.35">
      <c r="A218" t="s">
        <v>21698</v>
      </c>
      <c r="B218" t="s">
        <v>5534</v>
      </c>
      <c r="C218" t="s">
        <v>28</v>
      </c>
      <c r="F218" t="s">
        <v>2738</v>
      </c>
      <c r="G218" t="s">
        <v>2704</v>
      </c>
      <c r="H218" t="s">
        <v>24557</v>
      </c>
      <c r="I218" t="s">
        <v>24558</v>
      </c>
      <c r="J218" t="s">
        <v>28256</v>
      </c>
      <c r="K218" t="s">
        <v>180</v>
      </c>
      <c r="L218" t="s">
        <v>5536</v>
      </c>
      <c r="M218" s="54" t="s">
        <v>22007</v>
      </c>
      <c r="N218" t="s">
        <v>28</v>
      </c>
      <c r="O218" s="68" t="s">
        <v>28257</v>
      </c>
      <c r="P218" s="61" t="s">
        <v>1562</v>
      </c>
      <c r="Q218" t="s">
        <v>28258</v>
      </c>
      <c r="R218" s="54" t="s">
        <v>22009</v>
      </c>
      <c r="S218" t="s">
        <v>28</v>
      </c>
    </row>
    <row r="219" spans="1:20" x14ac:dyDescent="0.35">
      <c r="A219" t="s">
        <v>21698</v>
      </c>
      <c r="B219" t="s">
        <v>28259</v>
      </c>
      <c r="C219" t="s">
        <v>28</v>
      </c>
      <c r="F219" t="s">
        <v>2738</v>
      </c>
      <c r="G219" t="s">
        <v>2704</v>
      </c>
      <c r="H219" t="s">
        <v>24557</v>
      </c>
      <c r="I219" t="s">
        <v>24558</v>
      </c>
      <c r="K219" t="s">
        <v>180</v>
      </c>
      <c r="N219" t="s">
        <v>35</v>
      </c>
      <c r="P219" s="61" t="s">
        <v>1562</v>
      </c>
      <c r="Q219" t="s">
        <v>28258</v>
      </c>
      <c r="R219" s="54" t="s">
        <v>22009</v>
      </c>
      <c r="S219" t="s">
        <v>183</v>
      </c>
      <c r="T219" t="s">
        <v>28260</v>
      </c>
    </row>
    <row r="220" spans="1:20" x14ac:dyDescent="0.35">
      <c r="A220" t="s">
        <v>20888</v>
      </c>
      <c r="B220" t="s">
        <v>21633</v>
      </c>
      <c r="F220" t="s">
        <v>2738</v>
      </c>
      <c r="G220" t="s">
        <v>2704</v>
      </c>
      <c r="H220" t="s">
        <v>2738</v>
      </c>
      <c r="I220" t="s">
        <v>2704</v>
      </c>
      <c r="K220" t="s">
        <v>180</v>
      </c>
      <c r="N220" t="s">
        <v>35</v>
      </c>
      <c r="P220" s="61" t="s">
        <v>1562</v>
      </c>
      <c r="S220" t="s">
        <v>35</v>
      </c>
    </row>
    <row r="221" spans="1:20" x14ac:dyDescent="0.35">
      <c r="A221" t="s">
        <v>20888</v>
      </c>
      <c r="B221" t="s">
        <v>21149</v>
      </c>
      <c r="E221" t="s">
        <v>28</v>
      </c>
      <c r="F221" t="s">
        <v>2738</v>
      </c>
      <c r="G221" t="s">
        <v>2704</v>
      </c>
      <c r="H221" t="s">
        <v>25184</v>
      </c>
      <c r="I221" t="s">
        <v>25185</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22960</v>
      </c>
      <c r="N222" t="s">
        <v>28</v>
      </c>
      <c r="O222" s="68" t="s">
        <v>28261</v>
      </c>
      <c r="P222" s="61" t="s">
        <v>1562</v>
      </c>
      <c r="S222" t="s">
        <v>35</v>
      </c>
    </row>
    <row r="223" spans="1:20" ht="28.75" customHeight="1" x14ac:dyDescent="0.35">
      <c r="A223" t="s">
        <v>21698</v>
      </c>
      <c r="B223" s="60" t="s">
        <v>28262</v>
      </c>
      <c r="C223" t="s">
        <v>28</v>
      </c>
      <c r="F223" t="s">
        <v>2738</v>
      </c>
      <c r="G223" t="s">
        <v>2704</v>
      </c>
      <c r="H223" t="s">
        <v>24557</v>
      </c>
      <c r="I223" t="s">
        <v>24558</v>
      </c>
      <c r="K223" t="s">
        <v>180</v>
      </c>
      <c r="L223" s="56" t="s">
        <v>28181</v>
      </c>
      <c r="M223" s="56" t="s">
        <v>28182</v>
      </c>
      <c r="N223" t="s">
        <v>183</v>
      </c>
      <c r="O223" s="67" t="s">
        <v>28183</v>
      </c>
      <c r="P223" s="61" t="s">
        <v>1562</v>
      </c>
      <c r="S223" t="s">
        <v>35</v>
      </c>
    </row>
    <row r="224" spans="1:20" x14ac:dyDescent="0.35">
      <c r="A224" t="s">
        <v>19614</v>
      </c>
      <c r="B224" t="s">
        <v>28263</v>
      </c>
      <c r="C224" t="s">
        <v>28</v>
      </c>
      <c r="F224" t="s">
        <v>2766</v>
      </c>
      <c r="G224" t="s">
        <v>2732</v>
      </c>
      <c r="H224" t="s">
        <v>24581</v>
      </c>
      <c r="I224" t="s">
        <v>24582</v>
      </c>
      <c r="K224" t="s">
        <v>180</v>
      </c>
      <c r="N224" t="s">
        <v>35</v>
      </c>
      <c r="P224" s="61" t="s">
        <v>1562</v>
      </c>
      <c r="S224" t="s">
        <v>35</v>
      </c>
    </row>
    <row r="225" spans="1:19" x14ac:dyDescent="0.35">
      <c r="A225" t="s">
        <v>27779</v>
      </c>
      <c r="B225" s="60" t="s">
        <v>28264</v>
      </c>
      <c r="F225" t="s">
        <v>2748</v>
      </c>
      <c r="G225" t="s">
        <v>2714</v>
      </c>
      <c r="H225" t="s">
        <v>2748</v>
      </c>
      <c r="I225" t="s">
        <v>2714</v>
      </c>
      <c r="K225" t="s">
        <v>180</v>
      </c>
      <c r="L225" t="s">
        <v>23115</v>
      </c>
      <c r="M225" s="54" t="s">
        <v>28265</v>
      </c>
      <c r="N225" t="s">
        <v>28</v>
      </c>
      <c r="O225" s="68" t="s">
        <v>28266</v>
      </c>
      <c r="P225" s="61" t="s">
        <v>1562</v>
      </c>
      <c r="S225" t="s">
        <v>183</v>
      </c>
    </row>
    <row r="226" spans="1:19" x14ac:dyDescent="0.35">
      <c r="A226" t="s">
        <v>27779</v>
      </c>
      <c r="B226" s="60" t="s">
        <v>28267</v>
      </c>
      <c r="F226" t="s">
        <v>2748</v>
      </c>
      <c r="G226" t="s">
        <v>2714</v>
      </c>
      <c r="H226" t="s">
        <v>2748</v>
      </c>
      <c r="I226" t="s">
        <v>2714</v>
      </c>
      <c r="K226" t="s">
        <v>180</v>
      </c>
      <c r="L226" t="s">
        <v>23115</v>
      </c>
      <c r="M226" s="54" t="s">
        <v>28265</v>
      </c>
      <c r="N226" t="s">
        <v>28</v>
      </c>
      <c r="O226" s="68" t="s">
        <v>28266</v>
      </c>
      <c r="P226" s="61" t="s">
        <v>1562</v>
      </c>
      <c r="S226" t="s">
        <v>183</v>
      </c>
    </row>
    <row r="227" spans="1:19" x14ac:dyDescent="0.35">
      <c r="A227" t="s">
        <v>27796</v>
      </c>
      <c r="B227" t="s">
        <v>23487</v>
      </c>
      <c r="K227" t="s">
        <v>180</v>
      </c>
      <c r="N227" t="s">
        <v>35</v>
      </c>
      <c r="P227" s="61" t="s">
        <v>1562</v>
      </c>
      <c r="S227" t="s">
        <v>35</v>
      </c>
    </row>
    <row r="228" spans="1:19" x14ac:dyDescent="0.35">
      <c r="A228" t="s">
        <v>27779</v>
      </c>
      <c r="B228" t="s">
        <v>22110</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20888</v>
      </c>
      <c r="B231" t="s">
        <v>25921</v>
      </c>
      <c r="F231" t="s">
        <v>2738</v>
      </c>
      <c r="G231" t="s">
        <v>2704</v>
      </c>
      <c r="H231" t="s">
        <v>2738</v>
      </c>
      <c r="I231" t="s">
        <v>2704</v>
      </c>
      <c r="K231" t="s">
        <v>180</v>
      </c>
      <c r="N231" t="s">
        <v>35</v>
      </c>
      <c r="P231" s="61" t="s">
        <v>1562</v>
      </c>
      <c r="S231" t="s">
        <v>33</v>
      </c>
    </row>
    <row r="232" spans="1:19" x14ac:dyDescent="0.35">
      <c r="A232" t="s">
        <v>20888</v>
      </c>
      <c r="B232" t="s">
        <v>28268</v>
      </c>
      <c r="F232" t="s">
        <v>2738</v>
      </c>
      <c r="G232" t="s">
        <v>2704</v>
      </c>
      <c r="H232" t="s">
        <v>2738</v>
      </c>
      <c r="I232" t="s">
        <v>2704</v>
      </c>
      <c r="K232" t="s">
        <v>180</v>
      </c>
      <c r="N232" t="s">
        <v>35</v>
      </c>
      <c r="P232" s="61" t="s">
        <v>1562</v>
      </c>
      <c r="S232" t="s">
        <v>33</v>
      </c>
    </row>
    <row r="233" spans="1:19" x14ac:dyDescent="0.35">
      <c r="A233" t="s">
        <v>20888</v>
      </c>
      <c r="B233" t="s">
        <v>21680</v>
      </c>
      <c r="F233" t="s">
        <v>2738</v>
      </c>
      <c r="G233" t="s">
        <v>2704</v>
      </c>
      <c r="H233" t="s">
        <v>2738</v>
      </c>
      <c r="I233" t="s">
        <v>2704</v>
      </c>
      <c r="K233" t="s">
        <v>180</v>
      </c>
      <c r="N233" t="s">
        <v>35</v>
      </c>
      <c r="P233" s="61" t="s">
        <v>1562</v>
      </c>
      <c r="S233" t="s">
        <v>33</v>
      </c>
    </row>
    <row r="234" spans="1:19" ht="57.75" customHeight="1" x14ac:dyDescent="0.35">
      <c r="A234" t="s">
        <v>27796</v>
      </c>
      <c r="B234" t="s">
        <v>3165</v>
      </c>
      <c r="K234" t="s">
        <v>180</v>
      </c>
      <c r="L234" t="s">
        <v>28269</v>
      </c>
      <c r="M234" s="54" t="s">
        <v>28270</v>
      </c>
      <c r="N234" t="s">
        <v>28</v>
      </c>
      <c r="O234" s="67" t="s">
        <v>28271</v>
      </c>
      <c r="P234" s="61" t="s">
        <v>1562</v>
      </c>
      <c r="Q234" t="s">
        <v>28272</v>
      </c>
      <c r="R234" s="54" t="s">
        <v>28273</v>
      </c>
      <c r="S234" t="s">
        <v>28</v>
      </c>
    </row>
    <row r="235" spans="1:19" ht="72" customHeight="1" x14ac:dyDescent="0.35">
      <c r="A235" t="s">
        <v>27796</v>
      </c>
      <c r="B235" t="s">
        <v>28274</v>
      </c>
      <c r="J235" t="s">
        <v>28275</v>
      </c>
      <c r="K235" t="s">
        <v>180</v>
      </c>
      <c r="L235" s="56" t="s">
        <v>28276</v>
      </c>
      <c r="M235" s="58" t="s">
        <v>28277</v>
      </c>
      <c r="N235" t="s">
        <v>183</v>
      </c>
      <c r="O235" s="67" t="s">
        <v>28278</v>
      </c>
      <c r="P235" s="61" t="s">
        <v>1562</v>
      </c>
      <c r="Q235" t="s">
        <v>28272</v>
      </c>
      <c r="R235" s="54" t="s">
        <v>28273</v>
      </c>
      <c r="S235" t="s">
        <v>28</v>
      </c>
    </row>
    <row r="236" spans="1:19" ht="72" customHeight="1" x14ac:dyDescent="0.35">
      <c r="A236" t="s">
        <v>27796</v>
      </c>
      <c r="B236" t="s">
        <v>28279</v>
      </c>
      <c r="J236" t="s">
        <v>28275</v>
      </c>
      <c r="K236" t="s">
        <v>180</v>
      </c>
      <c r="L236" s="56" t="s">
        <v>28276</v>
      </c>
      <c r="M236" s="58" t="s">
        <v>28277</v>
      </c>
      <c r="N236" t="s">
        <v>183</v>
      </c>
      <c r="O236" s="67" t="s">
        <v>28278</v>
      </c>
      <c r="P236" s="61" t="s">
        <v>1562</v>
      </c>
      <c r="Q236" t="s">
        <v>28272</v>
      </c>
      <c r="R236" s="54" t="s">
        <v>28273</v>
      </c>
      <c r="S236" t="s">
        <v>28</v>
      </c>
    </row>
    <row r="237" spans="1:19" ht="28.75" customHeight="1" x14ac:dyDescent="0.35">
      <c r="A237" t="s">
        <v>21698</v>
      </c>
      <c r="B237" t="s">
        <v>21976</v>
      </c>
      <c r="C237" t="s">
        <v>28</v>
      </c>
      <c r="F237" t="s">
        <v>2738</v>
      </c>
      <c r="G237" t="s">
        <v>2704</v>
      </c>
      <c r="H237" t="s">
        <v>24557</v>
      </c>
      <c r="I237" t="s">
        <v>24558</v>
      </c>
      <c r="K237" t="s">
        <v>180</v>
      </c>
      <c r="L237" t="s">
        <v>28280</v>
      </c>
      <c r="M237" s="54" t="s">
        <v>21977</v>
      </c>
      <c r="N237" t="s">
        <v>183</v>
      </c>
      <c r="O237" s="67" t="s">
        <v>28281</v>
      </c>
      <c r="P237" s="61" t="s">
        <v>1562</v>
      </c>
      <c r="S237" t="s">
        <v>35</v>
      </c>
    </row>
    <row r="238" spans="1:19" x14ac:dyDescent="0.35">
      <c r="A238" t="s">
        <v>27779</v>
      </c>
      <c r="B238" s="60" t="s">
        <v>28282</v>
      </c>
      <c r="F238" t="s">
        <v>2748</v>
      </c>
      <c r="G238" t="s">
        <v>2714</v>
      </c>
      <c r="H238" t="s">
        <v>2748</v>
      </c>
      <c r="I238" t="s">
        <v>2714</v>
      </c>
      <c r="K238" t="s">
        <v>180</v>
      </c>
      <c r="N238" t="s">
        <v>35</v>
      </c>
      <c r="P238" s="61" t="s">
        <v>1562</v>
      </c>
      <c r="S238" t="s">
        <v>28</v>
      </c>
    </row>
    <row r="239" spans="1:19" x14ac:dyDescent="0.35">
      <c r="A239" t="s">
        <v>19614</v>
      </c>
      <c r="B239" t="s">
        <v>23292</v>
      </c>
      <c r="C239" t="s">
        <v>28</v>
      </c>
      <c r="F239" t="s">
        <v>2766</v>
      </c>
      <c r="G239" t="s">
        <v>2732</v>
      </c>
      <c r="H239" t="s">
        <v>24581</v>
      </c>
      <c r="I239" t="s">
        <v>24582</v>
      </c>
      <c r="K239" t="s">
        <v>180</v>
      </c>
      <c r="N239" t="s">
        <v>35</v>
      </c>
      <c r="P239" s="61" t="s">
        <v>1562</v>
      </c>
      <c r="S239" t="s">
        <v>35</v>
      </c>
    </row>
    <row r="240" spans="1:19" x14ac:dyDescent="0.35">
      <c r="A240" t="s">
        <v>27796</v>
      </c>
      <c r="B240" t="s">
        <v>8939</v>
      </c>
      <c r="K240" t="s">
        <v>180</v>
      </c>
      <c r="L240" t="s">
        <v>28283</v>
      </c>
      <c r="M240" s="54" t="s">
        <v>28284</v>
      </c>
      <c r="N240" t="s">
        <v>28</v>
      </c>
      <c r="O240" s="68" t="s">
        <v>28285</v>
      </c>
      <c r="P240" s="61" t="s">
        <v>1562</v>
      </c>
      <c r="S240" t="s">
        <v>35</v>
      </c>
    </row>
    <row r="241" spans="1:19" x14ac:dyDescent="0.35">
      <c r="A241" t="s">
        <v>27796</v>
      </c>
      <c r="B241" t="s">
        <v>19953</v>
      </c>
      <c r="K241" t="s">
        <v>180</v>
      </c>
      <c r="L241" t="s">
        <v>9087</v>
      </c>
      <c r="M241" s="54" t="s">
        <v>28286</v>
      </c>
      <c r="N241" t="s">
        <v>28</v>
      </c>
      <c r="O241" s="68" t="s">
        <v>28287</v>
      </c>
      <c r="P241" s="61" t="s">
        <v>1562</v>
      </c>
      <c r="S241" t="s">
        <v>35</v>
      </c>
    </row>
    <row r="242" spans="1:19" x14ac:dyDescent="0.35">
      <c r="A242" t="s">
        <v>27796</v>
      </c>
      <c r="B242" t="s">
        <v>19981</v>
      </c>
      <c r="K242" t="s">
        <v>180</v>
      </c>
      <c r="L242" t="s">
        <v>9101</v>
      </c>
      <c r="M242" s="54" t="s">
        <v>28288</v>
      </c>
      <c r="N242" t="s">
        <v>28</v>
      </c>
      <c r="O242" s="68" t="s">
        <v>28289</v>
      </c>
      <c r="P242" s="61" t="s">
        <v>1562</v>
      </c>
      <c r="S242" t="s">
        <v>35</v>
      </c>
    </row>
    <row r="243" spans="1:19" x14ac:dyDescent="0.35">
      <c r="A243" t="s">
        <v>27796</v>
      </c>
      <c r="B243" t="s">
        <v>23539</v>
      </c>
      <c r="K243" t="s">
        <v>180</v>
      </c>
      <c r="N243" t="s">
        <v>35</v>
      </c>
      <c r="P243" s="61" t="s">
        <v>1562</v>
      </c>
      <c r="S243" t="s">
        <v>35</v>
      </c>
    </row>
    <row r="244" spans="1:19" x14ac:dyDescent="0.35">
      <c r="A244" t="s">
        <v>27796</v>
      </c>
      <c r="B244" t="s">
        <v>23528</v>
      </c>
      <c r="K244" t="s">
        <v>180</v>
      </c>
      <c r="N244" t="s">
        <v>35</v>
      </c>
      <c r="P244" s="61" t="s">
        <v>1562</v>
      </c>
      <c r="S244" t="s">
        <v>35</v>
      </c>
    </row>
    <row r="245" spans="1:19" x14ac:dyDescent="0.35">
      <c r="A245" t="s">
        <v>27779</v>
      </c>
      <c r="B245" t="s">
        <v>7936</v>
      </c>
      <c r="F245" t="s">
        <v>2748</v>
      </c>
      <c r="G245" t="s">
        <v>2714</v>
      </c>
      <c r="H245" t="s">
        <v>2748</v>
      </c>
      <c r="I245" t="s">
        <v>2714</v>
      </c>
      <c r="K245" t="s">
        <v>180</v>
      </c>
      <c r="L245" t="s">
        <v>28290</v>
      </c>
      <c r="M245" s="54" t="s">
        <v>28291</v>
      </c>
      <c r="N245" t="s">
        <v>28</v>
      </c>
      <c r="O245" s="68" t="s">
        <v>28292</v>
      </c>
      <c r="P245" s="61" t="s">
        <v>1562</v>
      </c>
      <c r="Q245" t="s">
        <v>28293</v>
      </c>
      <c r="R245" s="54" t="s">
        <v>22072</v>
      </c>
      <c r="S245" t="s">
        <v>28</v>
      </c>
    </row>
    <row r="246" spans="1:19" ht="28.75" customHeight="1" x14ac:dyDescent="0.35">
      <c r="A246" t="s">
        <v>20888</v>
      </c>
      <c r="B246" t="s">
        <v>20921</v>
      </c>
      <c r="F246" t="s">
        <v>2738</v>
      </c>
      <c r="G246" t="s">
        <v>2704</v>
      </c>
      <c r="H246" t="s">
        <v>2738</v>
      </c>
      <c r="I246" t="s">
        <v>2704</v>
      </c>
      <c r="K246" t="s">
        <v>180</v>
      </c>
      <c r="L246" s="56" t="s">
        <v>28294</v>
      </c>
      <c r="M246" s="58" t="s">
        <v>28295</v>
      </c>
      <c r="N246" t="s">
        <v>28123</v>
      </c>
      <c r="O246" s="67" t="s">
        <v>28296</v>
      </c>
      <c r="P246" s="61" t="s">
        <v>1562</v>
      </c>
      <c r="Q246" t="s">
        <v>27915</v>
      </c>
      <c r="R246" s="54" t="s">
        <v>20920</v>
      </c>
      <c r="S246" t="s">
        <v>28</v>
      </c>
    </row>
    <row r="247" spans="1:19" x14ac:dyDescent="0.35">
      <c r="A247" t="s">
        <v>20888</v>
      </c>
      <c r="B247" t="s">
        <v>7938</v>
      </c>
      <c r="C247" t="s">
        <v>28</v>
      </c>
      <c r="F247" t="s">
        <v>2738</v>
      </c>
      <c r="G247" t="s">
        <v>2704</v>
      </c>
      <c r="H247" t="s">
        <v>24557</v>
      </c>
      <c r="I247" t="s">
        <v>24558</v>
      </c>
      <c r="J247" t="s">
        <v>28158</v>
      </c>
      <c r="K247" t="s">
        <v>180</v>
      </c>
      <c r="L247" t="s">
        <v>28159</v>
      </c>
      <c r="M247" s="54" t="s">
        <v>21161</v>
      </c>
      <c r="N247" t="s">
        <v>28</v>
      </c>
      <c r="O247" s="68" t="s">
        <v>28160</v>
      </c>
      <c r="P247" s="61" t="s">
        <v>1562</v>
      </c>
      <c r="Q247" t="s">
        <v>28161</v>
      </c>
      <c r="R247" s="54" t="s">
        <v>21163</v>
      </c>
      <c r="S247" t="s">
        <v>28</v>
      </c>
    </row>
    <row r="248" spans="1:19" x14ac:dyDescent="0.35">
      <c r="A248" t="s">
        <v>20888</v>
      </c>
      <c r="B248" t="s">
        <v>21170</v>
      </c>
      <c r="F248" t="s">
        <v>2738</v>
      </c>
      <c r="G248" t="s">
        <v>2704</v>
      </c>
      <c r="H248" t="s">
        <v>2738</v>
      </c>
      <c r="I248" t="s">
        <v>2704</v>
      </c>
      <c r="K248" t="s">
        <v>180</v>
      </c>
      <c r="L248" t="s">
        <v>28297</v>
      </c>
      <c r="M248" s="54" t="s">
        <v>21171</v>
      </c>
      <c r="N248" t="s">
        <v>183</v>
      </c>
      <c r="O248" s="68" t="s">
        <v>28298</v>
      </c>
      <c r="P248" s="61" t="s">
        <v>1562</v>
      </c>
      <c r="Q248" t="s">
        <v>28299</v>
      </c>
      <c r="R248" s="54" t="s">
        <v>21172</v>
      </c>
      <c r="S248" t="s">
        <v>28</v>
      </c>
    </row>
    <row r="249" spans="1:19" x14ac:dyDescent="0.35">
      <c r="A249" t="s">
        <v>20888</v>
      </c>
      <c r="B249" t="s">
        <v>21178</v>
      </c>
      <c r="C249" t="s">
        <v>28</v>
      </c>
      <c r="F249" t="s">
        <v>2738</v>
      </c>
      <c r="G249" t="s">
        <v>2704</v>
      </c>
      <c r="H249" t="s">
        <v>24557</v>
      </c>
      <c r="I249" t="s">
        <v>24558</v>
      </c>
      <c r="K249" t="s">
        <v>180</v>
      </c>
      <c r="N249" t="s">
        <v>35</v>
      </c>
      <c r="P249" s="61" t="s">
        <v>1562</v>
      </c>
      <c r="S249" t="s">
        <v>35</v>
      </c>
    </row>
    <row r="250" spans="1:19" x14ac:dyDescent="0.35">
      <c r="A250" t="s">
        <v>20888</v>
      </c>
      <c r="B250" t="s">
        <v>21180</v>
      </c>
      <c r="C250" t="s">
        <v>28</v>
      </c>
      <c r="F250" t="s">
        <v>2738</v>
      </c>
      <c r="G250" t="s">
        <v>2704</v>
      </c>
      <c r="H250" t="s">
        <v>24557</v>
      </c>
      <c r="I250" t="s">
        <v>24558</v>
      </c>
      <c r="K250" t="s">
        <v>180</v>
      </c>
      <c r="N250" t="s">
        <v>35</v>
      </c>
      <c r="P250" s="61" t="s">
        <v>1562</v>
      </c>
      <c r="S250" t="s">
        <v>35</v>
      </c>
    </row>
    <row r="251" spans="1:19" x14ac:dyDescent="0.35">
      <c r="A251" t="s">
        <v>20888</v>
      </c>
      <c r="B251" t="s">
        <v>21186</v>
      </c>
      <c r="C251" t="s">
        <v>28</v>
      </c>
      <c r="F251" t="s">
        <v>2738</v>
      </c>
      <c r="G251" t="s">
        <v>2704</v>
      </c>
      <c r="H251" t="s">
        <v>24557</v>
      </c>
      <c r="I251" t="s">
        <v>24558</v>
      </c>
      <c r="K251" t="s">
        <v>180</v>
      </c>
      <c r="N251" t="s">
        <v>35</v>
      </c>
      <c r="P251" s="61" t="s">
        <v>1562</v>
      </c>
      <c r="S251" t="s">
        <v>35</v>
      </c>
    </row>
    <row r="252" spans="1:19" x14ac:dyDescent="0.35">
      <c r="A252" t="s">
        <v>20888</v>
      </c>
      <c r="B252" t="s">
        <v>7822</v>
      </c>
      <c r="F252" t="s">
        <v>2738</v>
      </c>
      <c r="G252" t="s">
        <v>2704</v>
      </c>
      <c r="H252" t="s">
        <v>2738</v>
      </c>
      <c r="I252" t="s">
        <v>2704</v>
      </c>
      <c r="K252" t="s">
        <v>180</v>
      </c>
      <c r="L252" t="s">
        <v>28297</v>
      </c>
      <c r="M252" s="54" t="s">
        <v>21171</v>
      </c>
      <c r="N252" t="s">
        <v>28</v>
      </c>
      <c r="O252" s="68" t="s">
        <v>28298</v>
      </c>
      <c r="P252" s="61" t="s">
        <v>1562</v>
      </c>
      <c r="Q252" t="s">
        <v>27915</v>
      </c>
      <c r="R252" s="54" t="s">
        <v>20920</v>
      </c>
      <c r="S252" t="s">
        <v>28</v>
      </c>
    </row>
    <row r="253" spans="1:19" x14ac:dyDescent="0.35">
      <c r="A253" t="s">
        <v>3521</v>
      </c>
      <c r="B253" t="s">
        <v>20776</v>
      </c>
      <c r="C253" t="s">
        <v>28</v>
      </c>
      <c r="F253" t="s">
        <v>2766</v>
      </c>
      <c r="G253" t="s">
        <v>2732</v>
      </c>
      <c r="H253" t="s">
        <v>24581</v>
      </c>
      <c r="I253" t="s">
        <v>24582</v>
      </c>
      <c r="K253" t="s">
        <v>180</v>
      </c>
      <c r="L253" t="s">
        <v>28300</v>
      </c>
      <c r="M253" s="54" t="s">
        <v>28301</v>
      </c>
      <c r="N253" t="s">
        <v>28</v>
      </c>
      <c r="O253" s="68" t="s">
        <v>28302</v>
      </c>
      <c r="P253" s="61" t="s">
        <v>1562</v>
      </c>
      <c r="S253" t="s">
        <v>35</v>
      </c>
    </row>
    <row r="254" spans="1:19" ht="43" customHeight="1" x14ac:dyDescent="0.35">
      <c r="A254" t="s">
        <v>21698</v>
      </c>
      <c r="B254" t="s">
        <v>28303</v>
      </c>
      <c r="C254" t="s">
        <v>28</v>
      </c>
      <c r="F254" t="s">
        <v>2738</v>
      </c>
      <c r="G254" t="s">
        <v>2704</v>
      </c>
      <c r="H254" t="s">
        <v>24557</v>
      </c>
      <c r="I254" t="s">
        <v>24558</v>
      </c>
      <c r="K254" t="s">
        <v>180</v>
      </c>
      <c r="L254" t="s">
        <v>28304</v>
      </c>
      <c r="M254" s="54" t="s">
        <v>21796</v>
      </c>
      <c r="N254" t="s">
        <v>183</v>
      </c>
      <c r="O254" s="67" t="s">
        <v>28305</v>
      </c>
      <c r="P254" s="61" t="s">
        <v>1562</v>
      </c>
    </row>
    <row r="255" spans="1:19" ht="57.75" customHeight="1" x14ac:dyDescent="0.35">
      <c r="A255" t="s">
        <v>21698</v>
      </c>
      <c r="B255" t="s">
        <v>28306</v>
      </c>
      <c r="C255" t="s">
        <v>28</v>
      </c>
      <c r="F255" t="s">
        <v>2738</v>
      </c>
      <c r="G255" t="s">
        <v>2704</v>
      </c>
      <c r="H255" t="s">
        <v>24557</v>
      </c>
      <c r="I255" t="s">
        <v>24558</v>
      </c>
      <c r="K255" t="s">
        <v>180</v>
      </c>
      <c r="L255" t="s">
        <v>28307</v>
      </c>
      <c r="M255" s="54" t="s">
        <v>21817</v>
      </c>
      <c r="N255" t="s">
        <v>183</v>
      </c>
      <c r="O255" s="67" t="s">
        <v>28308</v>
      </c>
      <c r="P255" s="61" t="s">
        <v>1562</v>
      </c>
    </row>
    <row r="256" spans="1:19" x14ac:dyDescent="0.35">
      <c r="A256" t="s">
        <v>20888</v>
      </c>
      <c r="B256" t="s">
        <v>28309</v>
      </c>
      <c r="F256" t="s">
        <v>2738</v>
      </c>
      <c r="G256" t="s">
        <v>2704</v>
      </c>
      <c r="H256" t="s">
        <v>2738</v>
      </c>
      <c r="I256" t="s">
        <v>2704</v>
      </c>
      <c r="K256" t="s">
        <v>180</v>
      </c>
      <c r="N256" t="s">
        <v>35</v>
      </c>
      <c r="P256" s="61" t="s">
        <v>1562</v>
      </c>
    </row>
    <row r="257" spans="1:20" x14ac:dyDescent="0.35">
      <c r="A257" t="s">
        <v>20888</v>
      </c>
      <c r="B257" t="s">
        <v>21636</v>
      </c>
      <c r="F257" t="s">
        <v>2738</v>
      </c>
      <c r="G257" t="s">
        <v>2704</v>
      </c>
      <c r="H257" t="s">
        <v>2738</v>
      </c>
      <c r="I257" t="s">
        <v>2704</v>
      </c>
      <c r="K257" t="s">
        <v>180</v>
      </c>
      <c r="N257" t="s">
        <v>35</v>
      </c>
      <c r="P257" s="61" t="s">
        <v>1562</v>
      </c>
    </row>
    <row r="258" spans="1:20" x14ac:dyDescent="0.35">
      <c r="A258" t="s">
        <v>21698</v>
      </c>
      <c r="B258" t="s">
        <v>28310</v>
      </c>
      <c r="C258" t="s">
        <v>28</v>
      </c>
      <c r="F258" t="s">
        <v>2738</v>
      </c>
      <c r="G258" t="s">
        <v>2704</v>
      </c>
      <c r="H258" t="s">
        <v>24557</v>
      </c>
      <c r="I258" t="s">
        <v>24558</v>
      </c>
      <c r="K258" t="s">
        <v>180</v>
      </c>
      <c r="N258" t="s">
        <v>35</v>
      </c>
      <c r="P258" s="61" t="s">
        <v>1562</v>
      </c>
    </row>
    <row r="259" spans="1:20" x14ac:dyDescent="0.35">
      <c r="A259" t="s">
        <v>27796</v>
      </c>
      <c r="B259" t="s">
        <v>8325</v>
      </c>
      <c r="J259" t="s">
        <v>28311</v>
      </c>
      <c r="K259" t="s">
        <v>180</v>
      </c>
      <c r="L259" t="s">
        <v>28312</v>
      </c>
      <c r="M259" s="54" t="s">
        <v>28313</v>
      </c>
      <c r="N259" t="s">
        <v>28</v>
      </c>
      <c r="O259" s="68" t="s">
        <v>28314</v>
      </c>
      <c r="P259" s="61" t="s">
        <v>1562</v>
      </c>
    </row>
    <row r="260" spans="1:20" x14ac:dyDescent="0.35">
      <c r="A260" t="s">
        <v>21698</v>
      </c>
      <c r="B260" t="s">
        <v>21763</v>
      </c>
      <c r="C260" t="s">
        <v>28</v>
      </c>
      <c r="F260" t="s">
        <v>2738</v>
      </c>
      <c r="G260" t="s">
        <v>2704</v>
      </c>
      <c r="H260" t="s">
        <v>24557</v>
      </c>
      <c r="I260" t="s">
        <v>24558</v>
      </c>
      <c r="K260" t="s">
        <v>180</v>
      </c>
      <c r="N260" t="s">
        <v>35</v>
      </c>
      <c r="P260" s="61" t="s">
        <v>1562</v>
      </c>
    </row>
    <row r="261" spans="1:20" x14ac:dyDescent="0.35">
      <c r="A261" t="s">
        <v>20888</v>
      </c>
      <c r="B261" t="s">
        <v>21301</v>
      </c>
      <c r="F261" t="s">
        <v>2738</v>
      </c>
      <c r="G261" t="s">
        <v>2704</v>
      </c>
      <c r="H261" t="s">
        <v>2738</v>
      </c>
      <c r="I261" t="s">
        <v>2704</v>
      </c>
      <c r="K261" t="s">
        <v>180</v>
      </c>
      <c r="N261" t="s">
        <v>35</v>
      </c>
      <c r="P261" s="61" t="s">
        <v>1562</v>
      </c>
    </row>
    <row r="262" spans="1:20" x14ac:dyDescent="0.35">
      <c r="A262" t="s">
        <v>27779</v>
      </c>
      <c r="B262" t="s">
        <v>22215</v>
      </c>
      <c r="F262" t="s">
        <v>2748</v>
      </c>
      <c r="G262" t="s">
        <v>2714</v>
      </c>
      <c r="H262" t="s">
        <v>2748</v>
      </c>
      <c r="I262" t="s">
        <v>2714</v>
      </c>
      <c r="K262" t="s">
        <v>180</v>
      </c>
      <c r="L262" t="s">
        <v>22213</v>
      </c>
      <c r="M262" s="54" t="s">
        <v>22216</v>
      </c>
      <c r="N262" t="s">
        <v>183</v>
      </c>
      <c r="O262" s="68" t="s">
        <v>28315</v>
      </c>
      <c r="P262" s="61" t="s">
        <v>1562</v>
      </c>
    </row>
    <row r="263" spans="1:20" x14ac:dyDescent="0.35">
      <c r="A263" t="s">
        <v>20888</v>
      </c>
      <c r="B263" t="s">
        <v>21483</v>
      </c>
      <c r="C263" t="s">
        <v>28</v>
      </c>
      <c r="F263" t="s">
        <v>2738</v>
      </c>
      <c r="G263" t="s">
        <v>2704</v>
      </c>
      <c r="H263" t="s">
        <v>24557</v>
      </c>
      <c r="I263" t="s">
        <v>24558</v>
      </c>
      <c r="K263" t="s">
        <v>180</v>
      </c>
      <c r="L263" t="s">
        <v>5195</v>
      </c>
      <c r="M263" s="54" t="s">
        <v>21475</v>
      </c>
      <c r="N263" t="s">
        <v>183</v>
      </c>
      <c r="O263" s="68" t="s">
        <v>28120</v>
      </c>
      <c r="P263" s="61" t="s">
        <v>1562</v>
      </c>
      <c r="Q263" t="s">
        <v>28121</v>
      </c>
      <c r="R263" s="54" t="s">
        <v>28122</v>
      </c>
      <c r="S263" t="s">
        <v>28123</v>
      </c>
      <c r="T263" t="s">
        <v>28124</v>
      </c>
    </row>
    <row r="264" spans="1:20" x14ac:dyDescent="0.35">
      <c r="A264" t="s">
        <v>19604</v>
      </c>
      <c r="B264" t="s">
        <v>13931</v>
      </c>
      <c r="F264" t="s">
        <v>2754</v>
      </c>
      <c r="G264" t="s">
        <v>2720</v>
      </c>
      <c r="H264" t="s">
        <v>2754</v>
      </c>
      <c r="I264" t="s">
        <v>2720</v>
      </c>
      <c r="K264" t="s">
        <v>180</v>
      </c>
      <c r="L264" t="s">
        <v>13931</v>
      </c>
      <c r="M264" s="54" t="s">
        <v>22527</v>
      </c>
      <c r="N264" t="s">
        <v>28</v>
      </c>
      <c r="O264" s="68" t="s">
        <v>28316</v>
      </c>
      <c r="P264" s="61" t="s">
        <v>1562</v>
      </c>
    </row>
    <row r="265" spans="1:20" x14ac:dyDescent="0.35">
      <c r="A265" t="s">
        <v>19604</v>
      </c>
      <c r="B265" t="s">
        <v>13776</v>
      </c>
      <c r="F265" t="s">
        <v>2754</v>
      </c>
      <c r="G265" t="s">
        <v>2720</v>
      </c>
      <c r="H265" t="s">
        <v>2754</v>
      </c>
      <c r="I265" t="s">
        <v>2720</v>
      </c>
      <c r="K265" t="s">
        <v>180</v>
      </c>
      <c r="L265" t="s">
        <v>4168</v>
      </c>
      <c r="M265" s="54" t="s">
        <v>28317</v>
      </c>
      <c r="N265" t="s">
        <v>28</v>
      </c>
      <c r="O265" s="68" t="s">
        <v>28318</v>
      </c>
      <c r="P265" s="61" t="s">
        <v>1562</v>
      </c>
    </row>
    <row r="266" spans="1:20" x14ac:dyDescent="0.35">
      <c r="A266" t="s">
        <v>19604</v>
      </c>
      <c r="B266" t="s">
        <v>13864</v>
      </c>
      <c r="F266" t="s">
        <v>2754</v>
      </c>
      <c r="G266" t="s">
        <v>2720</v>
      </c>
      <c r="H266" t="s">
        <v>2754</v>
      </c>
      <c r="I266" t="s">
        <v>2720</v>
      </c>
      <c r="K266" t="s">
        <v>180</v>
      </c>
      <c r="L266" t="s">
        <v>13864</v>
      </c>
      <c r="M266" s="54" t="s">
        <v>22476</v>
      </c>
      <c r="N266" t="s">
        <v>28</v>
      </c>
      <c r="O266" s="68" t="s">
        <v>28319</v>
      </c>
      <c r="P266" s="61" t="s">
        <v>1562</v>
      </c>
    </row>
    <row r="267" spans="1:20" x14ac:dyDescent="0.35">
      <c r="A267" t="s">
        <v>19604</v>
      </c>
      <c r="B267" t="s">
        <v>13984</v>
      </c>
      <c r="F267" t="s">
        <v>2754</v>
      </c>
      <c r="G267" t="s">
        <v>2720</v>
      </c>
      <c r="H267" t="s">
        <v>2754</v>
      </c>
      <c r="I267" t="s">
        <v>2720</v>
      </c>
      <c r="K267" t="s">
        <v>180</v>
      </c>
      <c r="L267" t="s">
        <v>13984</v>
      </c>
      <c r="M267" s="54" t="s">
        <v>22451</v>
      </c>
      <c r="N267" t="s">
        <v>28</v>
      </c>
      <c r="O267" s="68" t="s">
        <v>28320</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28321</v>
      </c>
      <c r="B1" s="110" t="s">
        <v>28322</v>
      </c>
      <c r="C1" s="110" t="s">
        <v>28323</v>
      </c>
      <c r="D1" s="110" t="s">
        <v>28324</v>
      </c>
      <c r="E1" s="110" t="s">
        <v>28325</v>
      </c>
      <c r="F1" s="1" t="s">
        <v>28326</v>
      </c>
    </row>
    <row r="2" spans="1:6" x14ac:dyDescent="0.35">
      <c r="A2" s="64" t="s">
        <v>28327</v>
      </c>
      <c r="B2" s="64" t="s">
        <v>28328</v>
      </c>
      <c r="C2" s="64" t="s">
        <v>45</v>
      </c>
      <c r="D2" s="64" t="s">
        <v>28329</v>
      </c>
      <c r="E2" s="64" t="s">
        <v>28330</v>
      </c>
    </row>
    <row r="3" spans="1:6" x14ac:dyDescent="0.35">
      <c r="A3" s="64" t="s">
        <v>28331</v>
      </c>
      <c r="B3" s="64" t="s">
        <v>28332</v>
      </c>
      <c r="C3" s="64" t="s">
        <v>45</v>
      </c>
      <c r="D3" s="64" t="s">
        <v>28329</v>
      </c>
      <c r="E3" s="64" t="s">
        <v>17941</v>
      </c>
    </row>
    <row r="4" spans="1:6" x14ac:dyDescent="0.35">
      <c r="A4" s="64" t="s">
        <v>28333</v>
      </c>
      <c r="B4" s="64" t="s">
        <v>28334</v>
      </c>
      <c r="C4" s="64" t="s">
        <v>45</v>
      </c>
      <c r="D4" s="64" t="s">
        <v>28329</v>
      </c>
      <c r="E4" s="64" t="s">
        <v>28335</v>
      </c>
    </row>
    <row r="5" spans="1:6" x14ac:dyDescent="0.35">
      <c r="A5" s="64" t="s">
        <v>28336</v>
      </c>
      <c r="B5" s="64" t="s">
        <v>28337</v>
      </c>
      <c r="C5" s="64" t="s">
        <v>45</v>
      </c>
      <c r="D5" s="64" t="s">
        <v>28329</v>
      </c>
      <c r="E5" s="64" t="s">
        <v>28338</v>
      </c>
    </row>
    <row r="6" spans="1:6" x14ac:dyDescent="0.35">
      <c r="A6" s="64" t="s">
        <v>28339</v>
      </c>
      <c r="B6" s="64" t="s">
        <v>28340</v>
      </c>
      <c r="C6" s="64" t="s">
        <v>45</v>
      </c>
      <c r="D6" s="64" t="s">
        <v>28329</v>
      </c>
      <c r="E6" s="64" t="s">
        <v>28341</v>
      </c>
    </row>
    <row r="7" spans="1:6" x14ac:dyDescent="0.35">
      <c r="A7" s="64" t="s">
        <v>28342</v>
      </c>
      <c r="B7" s="64" t="s">
        <v>28343</v>
      </c>
      <c r="C7" s="64" t="s">
        <v>45</v>
      </c>
      <c r="D7" s="64" t="s">
        <v>28329</v>
      </c>
      <c r="E7" s="64" t="s">
        <v>28344</v>
      </c>
    </row>
    <row r="8" spans="1:6" x14ac:dyDescent="0.35">
      <c r="A8" s="64" t="s">
        <v>28345</v>
      </c>
      <c r="B8" s="64" t="s">
        <v>28346</v>
      </c>
      <c r="C8" s="64" t="s">
        <v>45</v>
      </c>
      <c r="D8" s="64" t="s">
        <v>28329</v>
      </c>
      <c r="E8" s="64" t="s">
        <v>28347</v>
      </c>
    </row>
    <row r="9" spans="1:6" x14ac:dyDescent="0.35">
      <c r="A9" s="64" t="s">
        <v>28348</v>
      </c>
      <c r="B9" s="64" t="s">
        <v>28349</v>
      </c>
      <c r="C9" s="64" t="s">
        <v>45</v>
      </c>
      <c r="D9" s="64" t="s">
        <v>28329</v>
      </c>
      <c r="E9" s="64" t="s">
        <v>28350</v>
      </c>
    </row>
    <row r="10" spans="1:6" x14ac:dyDescent="0.35">
      <c r="A10" s="64" t="s">
        <v>28351</v>
      </c>
      <c r="B10" s="64" t="s">
        <v>28352</v>
      </c>
      <c r="C10" s="64" t="s">
        <v>45</v>
      </c>
      <c r="D10" s="64" t="s">
        <v>28329</v>
      </c>
      <c r="E10" s="64" t="s">
        <v>28353</v>
      </c>
    </row>
    <row r="11" spans="1:6" x14ac:dyDescent="0.35">
      <c r="A11" s="64" t="s">
        <v>28354</v>
      </c>
      <c r="B11" s="64" t="s">
        <v>28355</v>
      </c>
      <c r="C11" s="64" t="s">
        <v>45</v>
      </c>
      <c r="D11" s="64" t="s">
        <v>28329</v>
      </c>
      <c r="E11" s="64" t="s">
        <v>28356</v>
      </c>
    </row>
    <row r="12" spans="1:6" x14ac:dyDescent="0.35">
      <c r="A12" s="64" t="s">
        <v>28357</v>
      </c>
      <c r="B12" s="64" t="s">
        <v>28358</v>
      </c>
      <c r="C12" s="64" t="s">
        <v>83</v>
      </c>
      <c r="D12" s="64" t="s">
        <v>28359</v>
      </c>
      <c r="E12" s="64" t="s">
        <v>13703</v>
      </c>
    </row>
    <row r="13" spans="1:6" x14ac:dyDescent="0.35">
      <c r="A13" s="64" t="s">
        <v>28357</v>
      </c>
      <c r="B13" s="64" t="s">
        <v>28358</v>
      </c>
      <c r="C13" s="64" t="s">
        <v>86</v>
      </c>
      <c r="D13" s="64" t="s">
        <v>28360</v>
      </c>
      <c r="E13" s="64" t="s">
        <v>28361</v>
      </c>
    </row>
    <row r="14" spans="1:6" x14ac:dyDescent="0.35">
      <c r="A14" s="64" t="s">
        <v>28357</v>
      </c>
      <c r="B14" s="64" t="s">
        <v>28358</v>
      </c>
      <c r="C14" s="64" t="s">
        <v>167</v>
      </c>
      <c r="D14" s="64" t="s">
        <v>28362</v>
      </c>
      <c r="E14" s="64" t="s">
        <v>6534</v>
      </c>
    </row>
    <row r="15" spans="1:6" x14ac:dyDescent="0.35">
      <c r="A15" s="64" t="s">
        <v>28363</v>
      </c>
      <c r="B15" s="64" t="s">
        <v>28364</v>
      </c>
      <c r="C15" s="64" t="s">
        <v>45</v>
      </c>
      <c r="D15" s="64" t="s">
        <v>28329</v>
      </c>
      <c r="E15" s="64" t="s">
        <v>28365</v>
      </c>
    </row>
    <row r="16" spans="1:6" x14ac:dyDescent="0.35">
      <c r="A16" s="64" t="s">
        <v>28366</v>
      </c>
      <c r="B16" s="64" t="s">
        <v>28367</v>
      </c>
      <c r="C16" s="64" t="s">
        <v>45</v>
      </c>
      <c r="D16" s="64" t="s">
        <v>28329</v>
      </c>
      <c r="E16" s="64" t="s">
        <v>28368</v>
      </c>
    </row>
    <row r="17" spans="1:5" x14ac:dyDescent="0.35">
      <c r="A17" s="64" t="s">
        <v>28369</v>
      </c>
      <c r="B17" s="64" t="s">
        <v>28370</v>
      </c>
      <c r="C17" s="64" t="s">
        <v>45</v>
      </c>
      <c r="D17" s="64" t="s">
        <v>28329</v>
      </c>
      <c r="E17" s="64" t="s">
        <v>12011</v>
      </c>
    </row>
    <row r="18" spans="1:5" x14ac:dyDescent="0.35">
      <c r="A18" s="64" t="s">
        <v>28371</v>
      </c>
      <c r="B18" s="64" t="s">
        <v>28372</v>
      </c>
      <c r="C18" s="64" t="s">
        <v>45</v>
      </c>
      <c r="D18" s="64" t="s">
        <v>28329</v>
      </c>
      <c r="E18" s="64" t="s">
        <v>28373</v>
      </c>
    </row>
    <row r="19" spans="1:5" x14ac:dyDescent="0.35">
      <c r="A19" s="64" t="s">
        <v>28374</v>
      </c>
      <c r="B19" s="64" t="s">
        <v>28375</v>
      </c>
      <c r="C19" s="64" t="s">
        <v>45</v>
      </c>
      <c r="D19" s="64" t="s">
        <v>28329</v>
      </c>
      <c r="E19" s="64" t="s">
        <v>28350</v>
      </c>
    </row>
    <row r="20" spans="1:5" x14ac:dyDescent="0.35">
      <c r="A20" s="64" t="s">
        <v>28376</v>
      </c>
      <c r="B20" s="64" t="s">
        <v>28377</v>
      </c>
      <c r="C20" s="64" t="s">
        <v>83</v>
      </c>
      <c r="D20" s="64" t="s">
        <v>28359</v>
      </c>
      <c r="E20" s="64" t="s">
        <v>9445</v>
      </c>
    </row>
    <row r="21" spans="1:5" x14ac:dyDescent="0.35">
      <c r="A21" s="64" t="s">
        <v>28376</v>
      </c>
      <c r="B21" s="64" t="s">
        <v>28377</v>
      </c>
      <c r="C21" s="64" t="s">
        <v>86</v>
      </c>
      <c r="D21" s="64" t="s">
        <v>28360</v>
      </c>
      <c r="E21" s="64" t="s">
        <v>28378</v>
      </c>
    </row>
    <row r="22" spans="1:5" x14ac:dyDescent="0.35">
      <c r="A22" s="64" t="s">
        <v>28376</v>
      </c>
      <c r="B22" s="64" t="s">
        <v>28377</v>
      </c>
      <c r="C22" s="64" t="s">
        <v>45</v>
      </c>
      <c r="D22" s="64" t="s">
        <v>28329</v>
      </c>
      <c r="E22" s="64" t="s">
        <v>28379</v>
      </c>
    </row>
    <row r="23" spans="1:5" x14ac:dyDescent="0.35">
      <c r="A23" s="64" t="s">
        <v>28380</v>
      </c>
      <c r="B23" s="64" t="s">
        <v>28381</v>
      </c>
      <c r="C23" s="64" t="s">
        <v>45</v>
      </c>
      <c r="D23" s="64" t="s">
        <v>28329</v>
      </c>
      <c r="E23" s="64" t="s">
        <v>12011</v>
      </c>
    </row>
    <row r="24" spans="1:5" x14ac:dyDescent="0.35">
      <c r="A24" s="64" t="s">
        <v>28382</v>
      </c>
      <c r="B24" s="64" t="s">
        <v>28383</v>
      </c>
      <c r="C24" s="64" t="s">
        <v>45</v>
      </c>
      <c r="D24" s="64" t="s">
        <v>28329</v>
      </c>
      <c r="E24" s="64" t="s">
        <v>28384</v>
      </c>
    </row>
    <row r="25" spans="1:5" x14ac:dyDescent="0.35">
      <c r="A25" s="64" t="s">
        <v>28385</v>
      </c>
      <c r="B25" s="64" t="s">
        <v>28386</v>
      </c>
      <c r="C25" s="64" t="s">
        <v>45</v>
      </c>
      <c r="D25" s="64" t="s">
        <v>28329</v>
      </c>
      <c r="E25" s="64" t="s">
        <v>28387</v>
      </c>
    </row>
    <row r="26" spans="1:5" x14ac:dyDescent="0.35">
      <c r="A26" s="64" t="s">
        <v>28388</v>
      </c>
      <c r="B26" s="64" t="s">
        <v>28389</v>
      </c>
      <c r="C26" s="64" t="s">
        <v>45</v>
      </c>
      <c r="D26" s="64" t="s">
        <v>28329</v>
      </c>
      <c r="E26" s="64" t="s">
        <v>28390</v>
      </c>
    </row>
    <row r="27" spans="1:5" x14ac:dyDescent="0.35">
      <c r="A27" s="64" t="s">
        <v>28391</v>
      </c>
      <c r="B27" s="64" t="s">
        <v>28392</v>
      </c>
      <c r="C27" s="64" t="s">
        <v>1059</v>
      </c>
      <c r="D27" s="64" t="s">
        <v>28393</v>
      </c>
      <c r="E27" s="64" t="s">
        <v>28174</v>
      </c>
    </row>
    <row r="28" spans="1:5" x14ac:dyDescent="0.35">
      <c r="A28" s="64" t="s">
        <v>28391</v>
      </c>
      <c r="B28" s="64" t="s">
        <v>28392</v>
      </c>
      <c r="C28" s="64" t="s">
        <v>1262</v>
      </c>
      <c r="D28" s="64" t="s">
        <v>28394</v>
      </c>
      <c r="E28" s="64" t="s">
        <v>28395</v>
      </c>
    </row>
    <row r="29" spans="1:5" x14ac:dyDescent="0.35">
      <c r="A29" s="64" t="s">
        <v>28391</v>
      </c>
      <c r="B29" s="64" t="s">
        <v>28392</v>
      </c>
      <c r="C29" s="64" t="s">
        <v>1262</v>
      </c>
      <c r="D29" s="64" t="s">
        <v>28394</v>
      </c>
      <c r="E29" s="64" t="s">
        <v>28395</v>
      </c>
    </row>
    <row r="30" spans="1:5" x14ac:dyDescent="0.35">
      <c r="A30" s="64" t="s">
        <v>28391</v>
      </c>
      <c r="B30" s="64" t="s">
        <v>28392</v>
      </c>
      <c r="C30" s="64" t="s">
        <v>86</v>
      </c>
      <c r="D30" s="64" t="s">
        <v>28360</v>
      </c>
      <c r="E30" s="64" t="s">
        <v>28396</v>
      </c>
    </row>
    <row r="31" spans="1:5" x14ac:dyDescent="0.35">
      <c r="A31" s="64" t="s">
        <v>28391</v>
      </c>
      <c r="B31" s="64" t="s">
        <v>28392</v>
      </c>
      <c r="C31" s="64" t="s">
        <v>1262</v>
      </c>
      <c r="D31" s="64" t="s">
        <v>28394</v>
      </c>
      <c r="E31" s="64" t="s">
        <v>28395</v>
      </c>
    </row>
    <row r="32" spans="1:5" x14ac:dyDescent="0.35">
      <c r="A32" s="64" t="s">
        <v>28391</v>
      </c>
      <c r="B32" s="64" t="s">
        <v>28392</v>
      </c>
      <c r="C32" s="64" t="s">
        <v>1262</v>
      </c>
      <c r="D32" s="64" t="s">
        <v>28394</v>
      </c>
      <c r="E32" s="64" t="s">
        <v>28395</v>
      </c>
    </row>
    <row r="33" spans="1:5" x14ac:dyDescent="0.35">
      <c r="A33" s="64" t="s">
        <v>28391</v>
      </c>
      <c r="B33" s="64" t="s">
        <v>28392</v>
      </c>
      <c r="C33" s="64" t="s">
        <v>1262</v>
      </c>
      <c r="D33" s="64" t="s">
        <v>28394</v>
      </c>
      <c r="E33" s="64" t="s">
        <v>28395</v>
      </c>
    </row>
    <row r="34" spans="1:5" x14ac:dyDescent="0.35">
      <c r="A34" s="64" t="s">
        <v>28391</v>
      </c>
      <c r="B34" s="64" t="s">
        <v>28392</v>
      </c>
      <c r="C34" s="64" t="s">
        <v>1262</v>
      </c>
      <c r="D34" s="64" t="s">
        <v>28394</v>
      </c>
      <c r="E34" s="64" t="s">
        <v>28395</v>
      </c>
    </row>
    <row r="35" spans="1:5" x14ac:dyDescent="0.35">
      <c r="A35" s="64" t="s">
        <v>28391</v>
      </c>
      <c r="B35" s="64" t="s">
        <v>28392</v>
      </c>
      <c r="C35" s="64" t="s">
        <v>28397</v>
      </c>
      <c r="D35" s="64" t="s">
        <v>28398</v>
      </c>
      <c r="E35" s="64" t="s">
        <v>35</v>
      </c>
    </row>
    <row r="36" spans="1:5" x14ac:dyDescent="0.35">
      <c r="A36" s="64" t="s">
        <v>28391</v>
      </c>
      <c r="B36" s="64" t="s">
        <v>28392</v>
      </c>
      <c r="C36" s="64" t="s">
        <v>1262</v>
      </c>
      <c r="D36" s="64" t="s">
        <v>28394</v>
      </c>
      <c r="E36" s="64" t="s">
        <v>28395</v>
      </c>
    </row>
    <row r="37" spans="1:5" x14ac:dyDescent="0.35">
      <c r="A37" s="64" t="s">
        <v>28391</v>
      </c>
      <c r="B37" s="64" t="s">
        <v>28392</v>
      </c>
      <c r="C37" s="64" t="s">
        <v>167</v>
      </c>
      <c r="D37" s="64" t="s">
        <v>28362</v>
      </c>
      <c r="E37" s="64" t="s">
        <v>6528</v>
      </c>
    </row>
    <row r="38" spans="1:5" x14ac:dyDescent="0.35">
      <c r="A38" s="64" t="s">
        <v>28399</v>
      </c>
      <c r="B38" s="64" t="s">
        <v>28400</v>
      </c>
      <c r="C38" s="64" t="s">
        <v>45</v>
      </c>
      <c r="D38" s="64" t="s">
        <v>28329</v>
      </c>
      <c r="E38" s="64" t="s">
        <v>28401</v>
      </c>
    </row>
    <row r="39" spans="1:5" x14ac:dyDescent="0.35">
      <c r="A39" s="64" t="s">
        <v>28402</v>
      </c>
      <c r="B39" s="64" t="s">
        <v>28403</v>
      </c>
      <c r="C39" s="64" t="s">
        <v>45</v>
      </c>
      <c r="D39" s="64" t="s">
        <v>28329</v>
      </c>
      <c r="E39" s="64" t="s">
        <v>28404</v>
      </c>
    </row>
    <row r="40" spans="1:5" x14ac:dyDescent="0.35">
      <c r="A40" s="64" t="s">
        <v>28405</v>
      </c>
      <c r="B40" s="64" t="s">
        <v>28406</v>
      </c>
      <c r="C40" s="64" t="s">
        <v>45</v>
      </c>
      <c r="D40" s="64" t="s">
        <v>28329</v>
      </c>
      <c r="E40" s="64" t="s">
        <v>28407</v>
      </c>
    </row>
    <row r="41" spans="1:5" x14ac:dyDescent="0.35">
      <c r="A41" s="64" t="s">
        <v>28408</v>
      </c>
      <c r="B41" s="64" t="s">
        <v>28409</v>
      </c>
      <c r="C41" s="64" t="s">
        <v>45</v>
      </c>
      <c r="D41" s="64" t="s">
        <v>28329</v>
      </c>
      <c r="E41" s="64" t="s">
        <v>11766</v>
      </c>
    </row>
    <row r="42" spans="1:5" x14ac:dyDescent="0.35">
      <c r="A42" s="64" t="s">
        <v>28410</v>
      </c>
      <c r="B42" s="64" t="s">
        <v>28411</v>
      </c>
      <c r="C42" s="64" t="s">
        <v>45</v>
      </c>
      <c r="D42" s="64" t="s">
        <v>28329</v>
      </c>
      <c r="E42" s="64" t="s">
        <v>28412</v>
      </c>
    </row>
    <row r="43" spans="1:5" x14ac:dyDescent="0.35">
      <c r="A43" s="64" t="s">
        <v>28413</v>
      </c>
      <c r="B43" s="64" t="s">
        <v>28414</v>
      </c>
      <c r="C43" s="64" t="s">
        <v>45</v>
      </c>
      <c r="D43" s="64" t="s">
        <v>28329</v>
      </c>
      <c r="E43" s="64" t="s">
        <v>28415</v>
      </c>
    </row>
    <row r="44" spans="1:5" x14ac:dyDescent="0.35">
      <c r="A44" s="64" t="s">
        <v>28416</v>
      </c>
      <c r="B44" s="64" t="s">
        <v>28417</v>
      </c>
      <c r="C44" s="64" t="s">
        <v>45</v>
      </c>
      <c r="D44" s="64" t="s">
        <v>28329</v>
      </c>
      <c r="E44" s="64" t="s">
        <v>11948</v>
      </c>
    </row>
    <row r="45" spans="1:5" x14ac:dyDescent="0.35">
      <c r="A45" s="64" t="s">
        <v>28418</v>
      </c>
      <c r="B45" s="64" t="s">
        <v>28419</v>
      </c>
      <c r="C45" s="64" t="s">
        <v>45</v>
      </c>
      <c r="D45" s="64" t="s">
        <v>28329</v>
      </c>
      <c r="E45" s="64" t="s">
        <v>28335</v>
      </c>
    </row>
    <row r="46" spans="1:5" x14ac:dyDescent="0.35">
      <c r="A46" s="64" t="s">
        <v>28420</v>
      </c>
      <c r="B46" s="64" t="s">
        <v>28421</v>
      </c>
      <c r="C46" s="64" t="s">
        <v>45</v>
      </c>
      <c r="D46" s="64" t="s">
        <v>28329</v>
      </c>
      <c r="E46" s="64" t="s">
        <v>28422</v>
      </c>
    </row>
    <row r="47" spans="1:5" x14ac:dyDescent="0.35">
      <c r="A47" s="64" t="s">
        <v>28423</v>
      </c>
      <c r="B47" s="64" t="s">
        <v>28424</v>
      </c>
      <c r="C47" s="64" t="s">
        <v>45</v>
      </c>
      <c r="D47" s="64" t="s">
        <v>28329</v>
      </c>
      <c r="E47" s="64" t="s">
        <v>28425</v>
      </c>
    </row>
    <row r="48" spans="1:5" x14ac:dyDescent="0.35">
      <c r="A48" s="64" t="s">
        <v>28426</v>
      </c>
      <c r="B48" s="64" t="s">
        <v>28427</v>
      </c>
      <c r="C48" s="64" t="s">
        <v>45</v>
      </c>
      <c r="D48" s="64" t="s">
        <v>28329</v>
      </c>
      <c r="E48" s="64" t="s">
        <v>28428</v>
      </c>
    </row>
    <row r="49" spans="1:5" x14ac:dyDescent="0.35">
      <c r="A49" s="64" t="s">
        <v>28429</v>
      </c>
      <c r="B49" s="64" t="s">
        <v>28430</v>
      </c>
      <c r="C49" s="64" t="s">
        <v>45</v>
      </c>
      <c r="D49" s="64" t="s">
        <v>28329</v>
      </c>
      <c r="E49" s="64" t="s">
        <v>28404</v>
      </c>
    </row>
    <row r="50" spans="1:5" x14ac:dyDescent="0.35">
      <c r="A50" s="64" t="s">
        <v>28431</v>
      </c>
      <c r="B50" s="64" t="s">
        <v>28432</v>
      </c>
      <c r="C50" s="64" t="s">
        <v>45</v>
      </c>
      <c r="D50" s="64" t="s">
        <v>28329</v>
      </c>
      <c r="E50" s="64" t="s">
        <v>28415</v>
      </c>
    </row>
    <row r="51" spans="1:5" x14ac:dyDescent="0.35">
      <c r="A51" s="64" t="s">
        <v>28433</v>
      </c>
      <c r="B51" s="64" t="s">
        <v>28434</v>
      </c>
      <c r="C51" s="64" t="s">
        <v>45</v>
      </c>
      <c r="D51" s="64" t="s">
        <v>28329</v>
      </c>
      <c r="E51" s="64" t="s">
        <v>28435</v>
      </c>
    </row>
    <row r="52" spans="1:5" x14ac:dyDescent="0.35">
      <c r="A52" s="64" t="s">
        <v>28436</v>
      </c>
      <c r="B52" s="64" t="s">
        <v>28437</v>
      </c>
      <c r="C52" s="64" t="s">
        <v>45</v>
      </c>
      <c r="D52" s="64" t="s">
        <v>28329</v>
      </c>
      <c r="E52" s="64" t="s">
        <v>28368</v>
      </c>
    </row>
    <row r="53" spans="1:5" x14ac:dyDescent="0.35">
      <c r="A53" s="64" t="s">
        <v>28438</v>
      </c>
      <c r="B53" s="64" t="s">
        <v>28439</v>
      </c>
      <c r="C53" s="64" t="s">
        <v>45</v>
      </c>
      <c r="D53" s="64" t="s">
        <v>28329</v>
      </c>
      <c r="E53" s="64" t="s">
        <v>28404</v>
      </c>
    </row>
    <row r="54" spans="1:5" x14ac:dyDescent="0.35">
      <c r="A54" s="64" t="s">
        <v>28440</v>
      </c>
      <c r="B54" s="64" t="s">
        <v>28441</v>
      </c>
      <c r="C54" s="64" t="s">
        <v>45</v>
      </c>
      <c r="D54" s="64" t="s">
        <v>28329</v>
      </c>
      <c r="E54" s="64" t="s">
        <v>28435</v>
      </c>
    </row>
    <row r="55" spans="1:5" x14ac:dyDescent="0.35">
      <c r="A55" s="64" t="s">
        <v>28442</v>
      </c>
      <c r="B55" s="64" t="s">
        <v>28443</v>
      </c>
      <c r="C55" s="64" t="s">
        <v>45</v>
      </c>
      <c r="D55" s="64" t="s">
        <v>28329</v>
      </c>
      <c r="E55" s="64" t="s">
        <v>28412</v>
      </c>
    </row>
    <row r="56" spans="1:5" x14ac:dyDescent="0.35">
      <c r="A56" s="64" t="s">
        <v>28444</v>
      </c>
      <c r="B56" s="64" t="s">
        <v>28445</v>
      </c>
      <c r="C56" s="64" t="s">
        <v>83</v>
      </c>
      <c r="D56" s="64" t="s">
        <v>28359</v>
      </c>
      <c r="E56" s="64" t="s">
        <v>28446</v>
      </c>
    </row>
    <row r="57" spans="1:5" x14ac:dyDescent="0.35">
      <c r="A57" s="64" t="s">
        <v>28444</v>
      </c>
      <c r="B57" s="64" t="s">
        <v>28445</v>
      </c>
      <c r="C57" s="64" t="s">
        <v>86</v>
      </c>
      <c r="D57" s="64" t="s">
        <v>28360</v>
      </c>
      <c r="E57" s="64" t="s">
        <v>28447</v>
      </c>
    </row>
    <row r="58" spans="1:5" x14ac:dyDescent="0.35">
      <c r="A58" s="64" t="s">
        <v>28444</v>
      </c>
      <c r="B58" s="64" t="s">
        <v>28445</v>
      </c>
      <c r="C58" s="64" t="s">
        <v>83</v>
      </c>
      <c r="D58" s="64" t="s">
        <v>28359</v>
      </c>
      <c r="E58" s="64" t="s">
        <v>28446</v>
      </c>
    </row>
    <row r="59" spans="1:5" x14ac:dyDescent="0.35">
      <c r="A59" s="64" t="s">
        <v>28444</v>
      </c>
      <c r="B59" s="64" t="s">
        <v>28445</v>
      </c>
      <c r="C59" s="64" t="s">
        <v>45</v>
      </c>
      <c r="D59" s="64" t="s">
        <v>28329</v>
      </c>
      <c r="E59" s="64" t="s">
        <v>28448</v>
      </c>
    </row>
    <row r="60" spans="1:5" x14ac:dyDescent="0.35">
      <c r="A60" s="64" t="s">
        <v>28444</v>
      </c>
      <c r="B60" s="64" t="s">
        <v>28445</v>
      </c>
      <c r="C60" s="64" t="s">
        <v>86</v>
      </c>
      <c r="D60" s="64" t="s">
        <v>28360</v>
      </c>
      <c r="E60" s="64" t="s">
        <v>28449</v>
      </c>
    </row>
    <row r="61" spans="1:5" x14ac:dyDescent="0.35">
      <c r="A61" s="64" t="s">
        <v>28450</v>
      </c>
      <c r="B61" s="64" t="s">
        <v>28451</v>
      </c>
      <c r="C61" s="64" t="s">
        <v>45</v>
      </c>
      <c r="D61" s="64" t="s">
        <v>28329</v>
      </c>
      <c r="E61" s="64" t="s">
        <v>28452</v>
      </c>
    </row>
    <row r="62" spans="1:5" x14ac:dyDescent="0.35">
      <c r="A62" s="64" t="s">
        <v>28450</v>
      </c>
      <c r="B62" s="64" t="s">
        <v>28451</v>
      </c>
      <c r="C62" s="64" t="s">
        <v>86</v>
      </c>
      <c r="D62" s="64" t="s">
        <v>28360</v>
      </c>
      <c r="E62" s="64" t="s">
        <v>28453</v>
      </c>
    </row>
    <row r="63" spans="1:5" x14ac:dyDescent="0.35">
      <c r="A63" s="64" t="s">
        <v>28450</v>
      </c>
      <c r="B63" s="64" t="s">
        <v>28451</v>
      </c>
      <c r="C63" s="64" t="s">
        <v>167</v>
      </c>
      <c r="D63" s="64" t="s">
        <v>28362</v>
      </c>
      <c r="E63" s="64" t="s">
        <v>28454</v>
      </c>
    </row>
    <row r="64" spans="1:5" x14ac:dyDescent="0.35">
      <c r="A64" s="64" t="s">
        <v>28450</v>
      </c>
      <c r="B64" s="64" t="s">
        <v>28451</v>
      </c>
      <c r="C64" s="64" t="s">
        <v>127</v>
      </c>
      <c r="D64" s="64" t="s">
        <v>28455</v>
      </c>
      <c r="E64" s="64">
        <v>1</v>
      </c>
    </row>
    <row r="65" spans="1:5" x14ac:dyDescent="0.35">
      <c r="A65" s="64" t="s">
        <v>28450</v>
      </c>
      <c r="B65" s="64" t="s">
        <v>28451</v>
      </c>
      <c r="C65" s="64" t="s">
        <v>83</v>
      </c>
      <c r="D65" s="64" t="s">
        <v>28359</v>
      </c>
      <c r="E65" s="64" t="s">
        <v>28446</v>
      </c>
    </row>
    <row r="66" spans="1:5" x14ac:dyDescent="0.35">
      <c r="A66" s="64" t="s">
        <v>28456</v>
      </c>
      <c r="B66" s="64" t="s">
        <v>28457</v>
      </c>
      <c r="C66" s="64" t="s">
        <v>86</v>
      </c>
      <c r="D66" s="64" t="s">
        <v>28360</v>
      </c>
      <c r="E66" s="64" t="s">
        <v>28458</v>
      </c>
    </row>
    <row r="67" spans="1:5" x14ac:dyDescent="0.35">
      <c r="A67" s="64" t="s">
        <v>28456</v>
      </c>
      <c r="B67" s="64" t="s">
        <v>28457</v>
      </c>
      <c r="C67" s="64" t="s">
        <v>86</v>
      </c>
      <c r="D67" s="64" t="s">
        <v>28360</v>
      </c>
      <c r="E67" s="64" t="s">
        <v>28459</v>
      </c>
    </row>
    <row r="68" spans="1:5" x14ac:dyDescent="0.35">
      <c r="A68" s="64" t="s">
        <v>28456</v>
      </c>
      <c r="B68" s="64" t="s">
        <v>28457</v>
      </c>
      <c r="C68" s="64" t="s">
        <v>167</v>
      </c>
      <c r="D68" s="64" t="s">
        <v>28362</v>
      </c>
      <c r="E68" s="64" t="s">
        <v>28460</v>
      </c>
    </row>
    <row r="69" spans="1:5" x14ac:dyDescent="0.35">
      <c r="A69" s="64" t="s">
        <v>28456</v>
      </c>
      <c r="B69" s="64" t="s">
        <v>28457</v>
      </c>
      <c r="C69" s="64" t="s">
        <v>86</v>
      </c>
      <c r="D69" s="64" t="s">
        <v>28360</v>
      </c>
      <c r="E69" s="64" t="s">
        <v>28461</v>
      </c>
    </row>
    <row r="70" spans="1:5" x14ac:dyDescent="0.35">
      <c r="A70" s="64" t="s">
        <v>28456</v>
      </c>
      <c r="B70" s="64" t="s">
        <v>28457</v>
      </c>
      <c r="C70" s="64" t="s">
        <v>167</v>
      </c>
      <c r="D70" s="64" t="s">
        <v>28362</v>
      </c>
      <c r="E70" s="64" t="s">
        <v>28462</v>
      </c>
    </row>
    <row r="71" spans="1:5" x14ac:dyDescent="0.35">
      <c r="A71" s="64" t="s">
        <v>28456</v>
      </c>
      <c r="B71" s="64" t="s">
        <v>28457</v>
      </c>
      <c r="C71" s="64" t="s">
        <v>167</v>
      </c>
      <c r="D71" s="64" t="s">
        <v>28362</v>
      </c>
      <c r="E71" s="64" t="s">
        <v>28460</v>
      </c>
    </row>
    <row r="72" spans="1:5" x14ac:dyDescent="0.35">
      <c r="A72" s="64" t="s">
        <v>28456</v>
      </c>
      <c r="B72" s="64" t="s">
        <v>28457</v>
      </c>
      <c r="C72" s="64" t="s">
        <v>86</v>
      </c>
      <c r="D72" s="64" t="s">
        <v>28360</v>
      </c>
      <c r="E72" s="64" t="s">
        <v>28463</v>
      </c>
    </row>
    <row r="73" spans="1:5" x14ac:dyDescent="0.35">
      <c r="A73" s="64" t="s">
        <v>28456</v>
      </c>
      <c r="B73" s="64" t="s">
        <v>28457</v>
      </c>
      <c r="C73" s="64" t="s">
        <v>167</v>
      </c>
      <c r="D73" s="64" t="s">
        <v>28362</v>
      </c>
      <c r="E73" s="64" t="s">
        <v>28460</v>
      </c>
    </row>
    <row r="74" spans="1:5" x14ac:dyDescent="0.35">
      <c r="A74" s="64" t="s">
        <v>28456</v>
      </c>
      <c r="B74" s="64" t="s">
        <v>28457</v>
      </c>
      <c r="C74" s="64" t="s">
        <v>86</v>
      </c>
      <c r="D74" s="64" t="s">
        <v>28360</v>
      </c>
      <c r="E74" s="64" t="s">
        <v>28464</v>
      </c>
    </row>
    <row r="75" spans="1:5" x14ac:dyDescent="0.35">
      <c r="A75" s="64" t="s">
        <v>28456</v>
      </c>
      <c r="B75" s="64" t="s">
        <v>28457</v>
      </c>
      <c r="C75" s="64" t="s">
        <v>86</v>
      </c>
      <c r="D75" s="64" t="s">
        <v>28360</v>
      </c>
      <c r="E75" s="64" t="s">
        <v>28465</v>
      </c>
    </row>
    <row r="76" spans="1:5" x14ac:dyDescent="0.35">
      <c r="A76" s="64" t="s">
        <v>28456</v>
      </c>
      <c r="B76" s="64" t="s">
        <v>28457</v>
      </c>
      <c r="C76" s="64" t="s">
        <v>86</v>
      </c>
      <c r="D76" s="64" t="s">
        <v>28360</v>
      </c>
      <c r="E76" s="64" t="s">
        <v>28466</v>
      </c>
    </row>
    <row r="77" spans="1:5" x14ac:dyDescent="0.35">
      <c r="A77" s="64" t="s">
        <v>28456</v>
      </c>
      <c r="B77" s="64" t="s">
        <v>28457</v>
      </c>
      <c r="C77" s="64" t="s">
        <v>167</v>
      </c>
      <c r="D77" s="64" t="s">
        <v>28362</v>
      </c>
      <c r="E77" s="64" t="s">
        <v>28462</v>
      </c>
    </row>
    <row r="78" spans="1:5" x14ac:dyDescent="0.35">
      <c r="A78" s="64" t="s">
        <v>28456</v>
      </c>
      <c r="B78" s="64" t="s">
        <v>28457</v>
      </c>
      <c r="C78" s="64" t="s">
        <v>167</v>
      </c>
      <c r="D78" s="64" t="s">
        <v>28362</v>
      </c>
      <c r="E78" s="64" t="s">
        <v>28467</v>
      </c>
    </row>
    <row r="79" spans="1:5" x14ac:dyDescent="0.35">
      <c r="A79" s="64" t="s">
        <v>28456</v>
      </c>
      <c r="B79" s="64" t="s">
        <v>28457</v>
      </c>
      <c r="C79" s="64" t="s">
        <v>167</v>
      </c>
      <c r="D79" s="64" t="s">
        <v>28362</v>
      </c>
      <c r="E79" s="64" t="s">
        <v>28460</v>
      </c>
    </row>
    <row r="80" spans="1:5" x14ac:dyDescent="0.35">
      <c r="A80" s="64" t="s">
        <v>28456</v>
      </c>
      <c r="B80" s="64" t="s">
        <v>28457</v>
      </c>
      <c r="C80" s="64" t="s">
        <v>28468</v>
      </c>
      <c r="D80" s="64" t="s">
        <v>28469</v>
      </c>
      <c r="E80" s="64" t="s">
        <v>3165</v>
      </c>
    </row>
    <row r="81" spans="1:5" x14ac:dyDescent="0.35">
      <c r="A81" s="64" t="s">
        <v>28456</v>
      </c>
      <c r="B81" s="64" t="s">
        <v>28457</v>
      </c>
      <c r="C81" s="64" t="s">
        <v>86</v>
      </c>
      <c r="D81" s="64" t="s">
        <v>28360</v>
      </c>
      <c r="E81" s="64" t="s">
        <v>28470</v>
      </c>
    </row>
    <row r="82" spans="1:5" x14ac:dyDescent="0.35">
      <c r="A82" s="64" t="s">
        <v>28471</v>
      </c>
      <c r="B82" s="64" t="s">
        <v>28472</v>
      </c>
      <c r="C82" s="64" t="s">
        <v>167</v>
      </c>
      <c r="D82" s="64" t="s">
        <v>28362</v>
      </c>
      <c r="E82" s="64" t="s">
        <v>28473</v>
      </c>
    </row>
    <row r="83" spans="1:5" x14ac:dyDescent="0.35">
      <c r="A83" s="64" t="s">
        <v>28471</v>
      </c>
      <c r="B83" s="64" t="s">
        <v>28472</v>
      </c>
      <c r="C83" s="64" t="s">
        <v>83</v>
      </c>
      <c r="D83" s="64" t="s">
        <v>28359</v>
      </c>
      <c r="E83" s="64" t="s">
        <v>28446</v>
      </c>
    </row>
    <row r="84" spans="1:5" x14ac:dyDescent="0.35">
      <c r="A84" s="64" t="s">
        <v>28471</v>
      </c>
      <c r="B84" s="64" t="s">
        <v>28472</v>
      </c>
      <c r="C84" s="64" t="s">
        <v>86</v>
      </c>
      <c r="D84" s="64" t="s">
        <v>28360</v>
      </c>
      <c r="E84" s="64" t="s">
        <v>28474</v>
      </c>
    </row>
    <row r="85" spans="1:5" x14ac:dyDescent="0.35">
      <c r="A85" s="64" t="s">
        <v>28471</v>
      </c>
      <c r="B85" s="64" t="s">
        <v>28472</v>
      </c>
      <c r="C85" s="64" t="s">
        <v>45</v>
      </c>
      <c r="D85" s="64" t="s">
        <v>28329</v>
      </c>
      <c r="E85" s="64" t="s">
        <v>28475</v>
      </c>
    </row>
    <row r="86" spans="1:5" x14ac:dyDescent="0.35">
      <c r="A86" s="64" t="s">
        <v>28476</v>
      </c>
      <c r="B86" s="64" t="s">
        <v>28477</v>
      </c>
      <c r="C86" s="64" t="s">
        <v>86</v>
      </c>
      <c r="D86" s="64" t="s">
        <v>28360</v>
      </c>
      <c r="E86" s="64" t="s">
        <v>28478</v>
      </c>
    </row>
    <row r="87" spans="1:5" x14ac:dyDescent="0.35">
      <c r="A87" s="64" t="s">
        <v>28476</v>
      </c>
      <c r="B87" s="64" t="s">
        <v>28477</v>
      </c>
      <c r="C87" s="64" t="s">
        <v>28479</v>
      </c>
      <c r="D87" s="64" t="s">
        <v>28480</v>
      </c>
      <c r="E87" s="64" t="s">
        <v>16453</v>
      </c>
    </row>
    <row r="88" spans="1:5" x14ac:dyDescent="0.35">
      <c r="A88" s="64" t="s">
        <v>28481</v>
      </c>
      <c r="B88" s="64" t="s">
        <v>28482</v>
      </c>
      <c r="C88" s="64" t="s">
        <v>167</v>
      </c>
      <c r="D88" s="64" t="s">
        <v>28362</v>
      </c>
      <c r="E88" s="64" t="s">
        <v>28483</v>
      </c>
    </row>
    <row r="89" spans="1:5" x14ac:dyDescent="0.35">
      <c r="A89" s="64" t="s">
        <v>28481</v>
      </c>
      <c r="B89" s="64" t="s">
        <v>28482</v>
      </c>
      <c r="C89" s="64" t="s">
        <v>86</v>
      </c>
      <c r="D89" s="64" t="s">
        <v>28360</v>
      </c>
      <c r="E89" s="64" t="s">
        <v>28484</v>
      </c>
    </row>
    <row r="90" spans="1:5" x14ac:dyDescent="0.35">
      <c r="A90" s="64" t="s">
        <v>28481</v>
      </c>
      <c r="B90" s="64" t="s">
        <v>28482</v>
      </c>
      <c r="C90" s="64" t="s">
        <v>45</v>
      </c>
      <c r="D90" s="64" t="s">
        <v>28329</v>
      </c>
      <c r="E90" s="64" t="s">
        <v>28350</v>
      </c>
    </row>
    <row r="91" spans="1:5" x14ac:dyDescent="0.35">
      <c r="A91" s="64" t="s">
        <v>28481</v>
      </c>
      <c r="B91" s="64" t="s">
        <v>28482</v>
      </c>
      <c r="C91" s="64" t="s">
        <v>86</v>
      </c>
      <c r="D91" s="64" t="s">
        <v>28360</v>
      </c>
      <c r="E91" s="64" t="s">
        <v>28485</v>
      </c>
    </row>
    <row r="92" spans="1:5" x14ac:dyDescent="0.35">
      <c r="A92" s="64" t="s">
        <v>28481</v>
      </c>
      <c r="B92" s="64" t="s">
        <v>28482</v>
      </c>
      <c r="C92" s="64" t="s">
        <v>167</v>
      </c>
      <c r="D92" s="64" t="s">
        <v>28362</v>
      </c>
      <c r="E92" s="64" t="s">
        <v>28486</v>
      </c>
    </row>
    <row r="93" spans="1:5" x14ac:dyDescent="0.35">
      <c r="A93" s="64" t="s">
        <v>28487</v>
      </c>
      <c r="B93" s="64" t="s">
        <v>28488</v>
      </c>
      <c r="C93" s="64" t="s">
        <v>28489</v>
      </c>
      <c r="D93" s="64" t="s">
        <v>28490</v>
      </c>
      <c r="E93" s="64" t="s">
        <v>6970</v>
      </c>
    </row>
    <row r="94" spans="1:5" x14ac:dyDescent="0.35">
      <c r="A94" s="64" t="s">
        <v>28487</v>
      </c>
      <c r="B94" s="64" t="s">
        <v>28488</v>
      </c>
      <c r="C94" s="64" t="s">
        <v>28491</v>
      </c>
      <c r="D94" s="64" t="s">
        <v>28492</v>
      </c>
      <c r="E94" s="64" t="s">
        <v>7055</v>
      </c>
    </row>
    <row r="95" spans="1:5" x14ac:dyDescent="0.35">
      <c r="A95" s="64" t="s">
        <v>28487</v>
      </c>
      <c r="B95" s="64" t="s">
        <v>28488</v>
      </c>
      <c r="C95" s="64" t="s">
        <v>28479</v>
      </c>
      <c r="D95" s="64" t="s">
        <v>28480</v>
      </c>
      <c r="E95" s="64" t="s">
        <v>28493</v>
      </c>
    </row>
    <row r="96" spans="1:5" x14ac:dyDescent="0.35">
      <c r="A96" s="64" t="s">
        <v>28487</v>
      </c>
      <c r="B96" s="64" t="s">
        <v>28488</v>
      </c>
      <c r="C96" s="64" t="s">
        <v>2246</v>
      </c>
      <c r="D96" s="64" t="s">
        <v>28494</v>
      </c>
      <c r="E96" s="64" t="s">
        <v>28495</v>
      </c>
    </row>
    <row r="97" spans="1:5" x14ac:dyDescent="0.35">
      <c r="A97" s="64" t="s">
        <v>28487</v>
      </c>
      <c r="B97" s="64" t="s">
        <v>28488</v>
      </c>
      <c r="C97" s="64" t="s">
        <v>2529</v>
      </c>
      <c r="D97" s="64" t="s">
        <v>28496</v>
      </c>
      <c r="E97" s="64" t="s">
        <v>7051</v>
      </c>
    </row>
    <row r="98" spans="1:5" x14ac:dyDescent="0.35">
      <c r="A98" s="64" t="s">
        <v>28487</v>
      </c>
      <c r="B98" s="64" t="s">
        <v>28488</v>
      </c>
      <c r="C98" s="64" t="s">
        <v>28489</v>
      </c>
      <c r="D98" s="64" t="s">
        <v>28490</v>
      </c>
      <c r="E98" s="64" t="s">
        <v>28497</v>
      </c>
    </row>
    <row r="99" spans="1:5" x14ac:dyDescent="0.35">
      <c r="A99" s="64" t="s">
        <v>28487</v>
      </c>
      <c r="B99" s="64" t="s">
        <v>28488</v>
      </c>
      <c r="C99" s="64" t="s">
        <v>28498</v>
      </c>
      <c r="D99" s="64" t="s">
        <v>28499</v>
      </c>
      <c r="E99" s="64" t="s">
        <v>28500</v>
      </c>
    </row>
    <row r="100" spans="1:5" x14ac:dyDescent="0.35">
      <c r="A100" s="64" t="s">
        <v>28487</v>
      </c>
      <c r="B100" s="64" t="s">
        <v>28488</v>
      </c>
      <c r="C100" s="64" t="s">
        <v>86</v>
      </c>
      <c r="D100" s="64" t="s">
        <v>28360</v>
      </c>
      <c r="E100" s="64" t="s">
        <v>28501</v>
      </c>
    </row>
    <row r="101" spans="1:5" x14ac:dyDescent="0.35">
      <c r="A101" s="64" t="s">
        <v>28487</v>
      </c>
      <c r="B101" s="64" t="s">
        <v>28488</v>
      </c>
      <c r="C101" s="64" t="s">
        <v>2246</v>
      </c>
      <c r="D101" s="64" t="s">
        <v>28494</v>
      </c>
      <c r="E101" s="64" t="s">
        <v>28495</v>
      </c>
    </row>
    <row r="102" spans="1:5" x14ac:dyDescent="0.35">
      <c r="A102" s="64" t="s">
        <v>28487</v>
      </c>
      <c r="B102" s="64" t="s">
        <v>28488</v>
      </c>
      <c r="C102" s="64" t="s">
        <v>28498</v>
      </c>
      <c r="D102" s="64" t="s">
        <v>28499</v>
      </c>
      <c r="E102" s="64" t="s">
        <v>5904</v>
      </c>
    </row>
    <row r="103" spans="1:5" x14ac:dyDescent="0.35">
      <c r="A103" s="64" t="s">
        <v>28487</v>
      </c>
      <c r="B103" s="64" t="s">
        <v>28488</v>
      </c>
      <c r="C103" s="64" t="s">
        <v>28502</v>
      </c>
      <c r="D103" s="64" t="s">
        <v>28503</v>
      </c>
      <c r="E103" s="64" t="s">
        <v>28504</v>
      </c>
    </row>
    <row r="104" spans="1:5" x14ac:dyDescent="0.35">
      <c r="A104" s="64" t="s">
        <v>28487</v>
      </c>
      <c r="B104" s="64" t="s">
        <v>28488</v>
      </c>
      <c r="C104" s="64" t="s">
        <v>28489</v>
      </c>
      <c r="D104" s="64" t="s">
        <v>28490</v>
      </c>
      <c r="E104" s="64" t="s">
        <v>6970</v>
      </c>
    </row>
    <row r="105" spans="1:5" x14ac:dyDescent="0.35">
      <c r="A105" s="64" t="s">
        <v>28487</v>
      </c>
      <c r="B105" s="64" t="s">
        <v>28488</v>
      </c>
      <c r="C105" s="64" t="s">
        <v>28498</v>
      </c>
      <c r="D105" s="64" t="s">
        <v>28499</v>
      </c>
      <c r="E105" s="64" t="s">
        <v>7317</v>
      </c>
    </row>
    <row r="106" spans="1:5" x14ac:dyDescent="0.35">
      <c r="A106" s="64" t="s">
        <v>28487</v>
      </c>
      <c r="B106" s="64" t="s">
        <v>28488</v>
      </c>
      <c r="C106" s="64" t="s">
        <v>28489</v>
      </c>
      <c r="D106" s="64" t="s">
        <v>28490</v>
      </c>
      <c r="E106" s="64" t="s">
        <v>6970</v>
      </c>
    </row>
    <row r="107" spans="1:5" x14ac:dyDescent="0.35">
      <c r="A107" s="64" t="s">
        <v>28487</v>
      </c>
      <c r="B107" s="64" t="s">
        <v>28488</v>
      </c>
      <c r="C107" s="64" t="s">
        <v>28479</v>
      </c>
      <c r="D107" s="64" t="s">
        <v>28480</v>
      </c>
      <c r="E107" s="64" t="s">
        <v>6769</v>
      </c>
    </row>
    <row r="108" spans="1:5" x14ac:dyDescent="0.35">
      <c r="A108" s="64" t="s">
        <v>28487</v>
      </c>
      <c r="B108" s="64" t="s">
        <v>28488</v>
      </c>
      <c r="C108" s="64" t="s">
        <v>28498</v>
      </c>
      <c r="D108" s="64" t="s">
        <v>28499</v>
      </c>
      <c r="E108" s="64" t="s">
        <v>5904</v>
      </c>
    </row>
    <row r="109" spans="1:5" x14ac:dyDescent="0.35">
      <c r="A109" s="64" t="s">
        <v>28487</v>
      </c>
      <c r="B109" s="64" t="s">
        <v>28488</v>
      </c>
      <c r="C109" s="64" t="s">
        <v>28489</v>
      </c>
      <c r="D109" s="64" t="s">
        <v>28490</v>
      </c>
      <c r="E109" s="64" t="s">
        <v>28497</v>
      </c>
    </row>
    <row r="110" spans="1:5" x14ac:dyDescent="0.35">
      <c r="A110" s="64" t="s">
        <v>28487</v>
      </c>
      <c r="B110" s="64" t="s">
        <v>28488</v>
      </c>
      <c r="C110" s="64" t="s">
        <v>28498</v>
      </c>
      <c r="D110" s="64" t="s">
        <v>28499</v>
      </c>
      <c r="E110" s="64" t="s">
        <v>28500</v>
      </c>
    </row>
    <row r="111" spans="1:5" x14ac:dyDescent="0.35">
      <c r="A111" s="64" t="s">
        <v>28487</v>
      </c>
      <c r="B111" s="64" t="s">
        <v>28488</v>
      </c>
      <c r="C111" s="64" t="s">
        <v>28479</v>
      </c>
      <c r="D111" s="64" t="s">
        <v>28480</v>
      </c>
      <c r="E111" s="64" t="s">
        <v>28493</v>
      </c>
    </row>
    <row r="112" spans="1:5" x14ac:dyDescent="0.35">
      <c r="A112" s="64" t="s">
        <v>28487</v>
      </c>
      <c r="B112" s="64" t="s">
        <v>28488</v>
      </c>
      <c r="C112" s="64" t="s">
        <v>28498</v>
      </c>
      <c r="D112" s="64" t="s">
        <v>28499</v>
      </c>
      <c r="E112" s="64" t="s">
        <v>5904</v>
      </c>
    </row>
    <row r="113" spans="1:5" x14ac:dyDescent="0.35">
      <c r="A113" s="64" t="s">
        <v>28487</v>
      </c>
      <c r="B113" s="64" t="s">
        <v>28488</v>
      </c>
      <c r="C113" s="64" t="s">
        <v>494</v>
      </c>
      <c r="D113" s="64" t="s">
        <v>28505</v>
      </c>
      <c r="E113" s="64" t="s">
        <v>6970</v>
      </c>
    </row>
    <row r="114" spans="1:5" x14ac:dyDescent="0.35">
      <c r="A114" s="64" t="s">
        <v>28487</v>
      </c>
      <c r="B114" s="64" t="s">
        <v>28488</v>
      </c>
      <c r="C114" s="64" t="s">
        <v>28489</v>
      </c>
      <c r="D114" s="64" t="s">
        <v>28490</v>
      </c>
      <c r="E114" s="64" t="s">
        <v>6970</v>
      </c>
    </row>
    <row r="115" spans="1:5" x14ac:dyDescent="0.35">
      <c r="A115" s="64" t="s">
        <v>28487</v>
      </c>
      <c r="B115" s="64" t="s">
        <v>28488</v>
      </c>
      <c r="C115" s="64" t="s">
        <v>28498</v>
      </c>
      <c r="D115" s="64" t="s">
        <v>28499</v>
      </c>
      <c r="E115" s="64" t="s">
        <v>5904</v>
      </c>
    </row>
    <row r="116" spans="1:5" x14ac:dyDescent="0.35">
      <c r="A116" s="64" t="s">
        <v>28487</v>
      </c>
      <c r="B116" s="64" t="s">
        <v>28488</v>
      </c>
      <c r="C116" s="64" t="s">
        <v>28489</v>
      </c>
      <c r="D116" s="64" t="s">
        <v>28490</v>
      </c>
      <c r="E116" s="64" t="s">
        <v>6970</v>
      </c>
    </row>
    <row r="117" spans="1:5" x14ac:dyDescent="0.35">
      <c r="A117" s="64" t="s">
        <v>28487</v>
      </c>
      <c r="B117" s="64" t="s">
        <v>28488</v>
      </c>
      <c r="C117" s="64" t="s">
        <v>28491</v>
      </c>
      <c r="D117" s="64" t="s">
        <v>28492</v>
      </c>
      <c r="E117" s="64" t="s">
        <v>7055</v>
      </c>
    </row>
    <row r="118" spans="1:5" x14ac:dyDescent="0.35">
      <c r="A118" s="64" t="s">
        <v>28487</v>
      </c>
      <c r="B118" s="64" t="s">
        <v>28488</v>
      </c>
      <c r="C118" s="64" t="s">
        <v>28506</v>
      </c>
      <c r="D118" s="64" t="s">
        <v>28507</v>
      </c>
      <c r="E118" s="64" t="s">
        <v>28508</v>
      </c>
    </row>
    <row r="119" spans="1:5" x14ac:dyDescent="0.35">
      <c r="A119" s="64" t="s">
        <v>28487</v>
      </c>
      <c r="B119" s="64" t="s">
        <v>28488</v>
      </c>
      <c r="C119" s="64" t="s">
        <v>28498</v>
      </c>
      <c r="D119" s="64" t="s">
        <v>28499</v>
      </c>
      <c r="E119" s="64" t="s">
        <v>5904</v>
      </c>
    </row>
    <row r="120" spans="1:5" x14ac:dyDescent="0.35">
      <c r="A120" s="64" t="s">
        <v>28487</v>
      </c>
      <c r="B120" s="64" t="s">
        <v>28488</v>
      </c>
      <c r="C120" s="64" t="s">
        <v>28491</v>
      </c>
      <c r="D120" s="64" t="s">
        <v>28492</v>
      </c>
      <c r="E120" s="64" t="s">
        <v>7055</v>
      </c>
    </row>
    <row r="121" spans="1:5" x14ac:dyDescent="0.35">
      <c r="A121" s="64" t="s">
        <v>28487</v>
      </c>
      <c r="B121" s="64" t="s">
        <v>28488</v>
      </c>
      <c r="C121" s="64" t="s">
        <v>28498</v>
      </c>
      <c r="D121" s="64" t="s">
        <v>28499</v>
      </c>
      <c r="E121" s="64" t="s">
        <v>28500</v>
      </c>
    </row>
    <row r="122" spans="1:5" x14ac:dyDescent="0.35">
      <c r="A122" s="64" t="s">
        <v>28487</v>
      </c>
      <c r="B122" s="64" t="s">
        <v>28488</v>
      </c>
      <c r="C122" s="64" t="s">
        <v>28498</v>
      </c>
      <c r="D122" s="64" t="s">
        <v>28499</v>
      </c>
      <c r="E122" s="64" t="s">
        <v>7317</v>
      </c>
    </row>
    <row r="123" spans="1:5" x14ac:dyDescent="0.35">
      <c r="A123" s="64" t="s">
        <v>28487</v>
      </c>
      <c r="B123" s="64" t="s">
        <v>28488</v>
      </c>
      <c r="C123" s="64" t="s">
        <v>494</v>
      </c>
      <c r="D123" s="64" t="s">
        <v>28505</v>
      </c>
      <c r="E123" s="64" t="s">
        <v>28497</v>
      </c>
    </row>
    <row r="124" spans="1:5" x14ac:dyDescent="0.35">
      <c r="A124" s="64" t="s">
        <v>28487</v>
      </c>
      <c r="B124" s="64" t="s">
        <v>28488</v>
      </c>
      <c r="C124" s="64" t="s">
        <v>494</v>
      </c>
      <c r="D124" s="64" t="s">
        <v>28505</v>
      </c>
      <c r="E124" s="64" t="s">
        <v>6970</v>
      </c>
    </row>
    <row r="125" spans="1:5" x14ac:dyDescent="0.35">
      <c r="A125" s="64" t="s">
        <v>28487</v>
      </c>
      <c r="B125" s="64" t="s">
        <v>28488</v>
      </c>
      <c r="C125" s="64" t="s">
        <v>494</v>
      </c>
      <c r="D125" s="64" t="s">
        <v>28505</v>
      </c>
      <c r="E125" s="64" t="s">
        <v>6970</v>
      </c>
    </row>
    <row r="126" spans="1:5" x14ac:dyDescent="0.35">
      <c r="A126" s="64" t="s">
        <v>28487</v>
      </c>
      <c r="B126" s="64" t="s">
        <v>28488</v>
      </c>
      <c r="C126" s="64" t="s">
        <v>28506</v>
      </c>
      <c r="D126" s="64" t="s">
        <v>28507</v>
      </c>
      <c r="E126" s="64" t="s">
        <v>28508</v>
      </c>
    </row>
    <row r="127" spans="1:5" x14ac:dyDescent="0.35">
      <c r="A127" s="64" t="s">
        <v>28487</v>
      </c>
      <c r="B127" s="64" t="s">
        <v>28488</v>
      </c>
      <c r="C127" s="64" t="s">
        <v>28498</v>
      </c>
      <c r="D127" s="64" t="s">
        <v>28499</v>
      </c>
      <c r="E127" s="64" t="s">
        <v>7317</v>
      </c>
    </row>
    <row r="128" spans="1:5" x14ac:dyDescent="0.35">
      <c r="A128" s="64" t="s">
        <v>28487</v>
      </c>
      <c r="B128" s="64" t="s">
        <v>28488</v>
      </c>
      <c r="C128" s="64" t="s">
        <v>2529</v>
      </c>
      <c r="D128" s="64" t="s">
        <v>28496</v>
      </c>
      <c r="E128" s="64" t="s">
        <v>7051</v>
      </c>
    </row>
    <row r="129" spans="1:5" x14ac:dyDescent="0.35">
      <c r="A129" s="64" t="s">
        <v>28487</v>
      </c>
      <c r="B129" s="64" t="s">
        <v>28488</v>
      </c>
      <c r="C129" s="64" t="s">
        <v>45</v>
      </c>
      <c r="D129" s="64" t="s">
        <v>28329</v>
      </c>
      <c r="E129" s="64" t="s">
        <v>28509</v>
      </c>
    </row>
    <row r="130" spans="1:5" x14ac:dyDescent="0.35">
      <c r="A130" s="64" t="s">
        <v>28487</v>
      </c>
      <c r="B130" s="64" t="s">
        <v>28488</v>
      </c>
      <c r="C130" s="64" t="s">
        <v>28479</v>
      </c>
      <c r="D130" s="64" t="s">
        <v>28480</v>
      </c>
      <c r="E130" s="64" t="s">
        <v>28493</v>
      </c>
    </row>
    <row r="131" spans="1:5" x14ac:dyDescent="0.35">
      <c r="A131" s="64" t="s">
        <v>28487</v>
      </c>
      <c r="B131" s="64" t="s">
        <v>28488</v>
      </c>
      <c r="C131" s="64" t="s">
        <v>2529</v>
      </c>
      <c r="D131" s="64" t="s">
        <v>28496</v>
      </c>
      <c r="E131" s="64" t="s">
        <v>7051</v>
      </c>
    </row>
    <row r="132" spans="1:5" x14ac:dyDescent="0.35">
      <c r="A132" s="64" t="s">
        <v>28487</v>
      </c>
      <c r="B132" s="64" t="s">
        <v>28488</v>
      </c>
      <c r="C132" s="64" t="s">
        <v>28489</v>
      </c>
      <c r="D132" s="64" t="s">
        <v>28490</v>
      </c>
      <c r="E132" s="64" t="s">
        <v>6970</v>
      </c>
    </row>
    <row r="133" spans="1:5" x14ac:dyDescent="0.35">
      <c r="A133" s="64" t="s">
        <v>28487</v>
      </c>
      <c r="B133" s="64" t="s">
        <v>28488</v>
      </c>
      <c r="C133" s="64" t="s">
        <v>167</v>
      </c>
      <c r="D133" s="64" t="s">
        <v>28362</v>
      </c>
      <c r="E133" s="64" t="s">
        <v>28510</v>
      </c>
    </row>
    <row r="134" spans="1:5" x14ac:dyDescent="0.35">
      <c r="A134" s="64" t="s">
        <v>28487</v>
      </c>
      <c r="B134" s="64" t="s">
        <v>28488</v>
      </c>
      <c r="C134" s="64" t="s">
        <v>2246</v>
      </c>
      <c r="D134" s="64" t="s">
        <v>28494</v>
      </c>
      <c r="E134" s="64" t="s">
        <v>28495</v>
      </c>
    </row>
    <row r="135" spans="1:5" x14ac:dyDescent="0.35">
      <c r="A135" s="64" t="s">
        <v>28487</v>
      </c>
      <c r="B135" s="64" t="s">
        <v>28488</v>
      </c>
      <c r="C135" s="64" t="s">
        <v>28479</v>
      </c>
      <c r="D135" s="64" t="s">
        <v>28480</v>
      </c>
      <c r="E135" s="64" t="s">
        <v>28493</v>
      </c>
    </row>
    <row r="136" spans="1:5" x14ac:dyDescent="0.35">
      <c r="A136" s="64" t="s">
        <v>28487</v>
      </c>
      <c r="B136" s="64" t="s">
        <v>28488</v>
      </c>
      <c r="C136" s="64" t="s">
        <v>28498</v>
      </c>
      <c r="D136" s="64" t="s">
        <v>28499</v>
      </c>
      <c r="E136" s="64" t="s">
        <v>7317</v>
      </c>
    </row>
    <row r="137" spans="1:5" x14ac:dyDescent="0.35">
      <c r="A137" s="64" t="s">
        <v>28487</v>
      </c>
      <c r="B137" s="64" t="s">
        <v>28488</v>
      </c>
      <c r="C137" s="64" t="s">
        <v>28506</v>
      </c>
      <c r="D137" s="64" t="s">
        <v>28507</v>
      </c>
      <c r="E137" s="64" t="s">
        <v>28508</v>
      </c>
    </row>
    <row r="138" spans="1:5" x14ac:dyDescent="0.35">
      <c r="A138" s="64" t="s">
        <v>28487</v>
      </c>
      <c r="B138" s="64" t="s">
        <v>28488</v>
      </c>
      <c r="C138" s="64" t="s">
        <v>28498</v>
      </c>
      <c r="D138" s="64" t="s">
        <v>28499</v>
      </c>
      <c r="E138" s="64" t="s">
        <v>5904</v>
      </c>
    </row>
    <row r="139" spans="1:5" x14ac:dyDescent="0.35">
      <c r="A139" s="64" t="s">
        <v>28511</v>
      </c>
      <c r="B139" s="64" t="s">
        <v>28512</v>
      </c>
      <c r="C139" s="64" t="s">
        <v>28498</v>
      </c>
      <c r="D139" s="64" t="s">
        <v>28499</v>
      </c>
      <c r="E139" s="64" t="s">
        <v>28513</v>
      </c>
    </row>
    <row r="140" spans="1:5" x14ac:dyDescent="0.35">
      <c r="A140" s="64" t="s">
        <v>28511</v>
      </c>
      <c r="B140" s="64" t="s">
        <v>28512</v>
      </c>
      <c r="C140" s="64" t="s">
        <v>167</v>
      </c>
      <c r="D140" s="64" t="s">
        <v>28362</v>
      </c>
      <c r="E140" s="64" t="s">
        <v>6528</v>
      </c>
    </row>
    <row r="141" spans="1:5" x14ac:dyDescent="0.35">
      <c r="A141" s="64" t="s">
        <v>28511</v>
      </c>
      <c r="B141" s="64" t="s">
        <v>28512</v>
      </c>
      <c r="C141" s="64" t="s">
        <v>28479</v>
      </c>
      <c r="D141" s="64" t="s">
        <v>28480</v>
      </c>
      <c r="E141" s="64" t="s">
        <v>16659</v>
      </c>
    </row>
    <row r="142" spans="1:5" x14ac:dyDescent="0.35">
      <c r="A142" s="64" t="s">
        <v>28511</v>
      </c>
      <c r="B142" s="64" t="s">
        <v>28512</v>
      </c>
      <c r="C142" s="64" t="s">
        <v>28498</v>
      </c>
      <c r="D142" s="64" t="s">
        <v>28499</v>
      </c>
      <c r="E142" s="64" t="s">
        <v>28513</v>
      </c>
    </row>
    <row r="143" spans="1:5" x14ac:dyDescent="0.35">
      <c r="A143" s="64" t="s">
        <v>28511</v>
      </c>
      <c r="B143" s="64" t="s">
        <v>28512</v>
      </c>
      <c r="C143" s="64" t="s">
        <v>28498</v>
      </c>
      <c r="D143" s="64" t="s">
        <v>28499</v>
      </c>
      <c r="E143" s="64" t="s">
        <v>28514</v>
      </c>
    </row>
    <row r="144" spans="1:5" x14ac:dyDescent="0.35">
      <c r="A144" s="64" t="s">
        <v>28511</v>
      </c>
      <c r="B144" s="64" t="s">
        <v>28512</v>
      </c>
      <c r="C144" s="64" t="s">
        <v>83</v>
      </c>
      <c r="D144" s="64" t="s">
        <v>28359</v>
      </c>
      <c r="E144" s="64" t="s">
        <v>9512</v>
      </c>
    </row>
    <row r="145" spans="1:5" x14ac:dyDescent="0.35">
      <c r="A145" s="64" t="s">
        <v>28511</v>
      </c>
      <c r="B145" s="64" t="s">
        <v>28512</v>
      </c>
      <c r="C145" s="64" t="s">
        <v>28498</v>
      </c>
      <c r="D145" s="64" t="s">
        <v>28499</v>
      </c>
      <c r="E145" s="64" t="s">
        <v>28514</v>
      </c>
    </row>
    <row r="146" spans="1:5" x14ac:dyDescent="0.35">
      <c r="A146" s="64" t="s">
        <v>28511</v>
      </c>
      <c r="B146" s="64" t="s">
        <v>28512</v>
      </c>
      <c r="C146" s="64" t="s">
        <v>28515</v>
      </c>
      <c r="D146" s="64" t="s">
        <v>28516</v>
      </c>
      <c r="E146" s="64" t="s">
        <v>28517</v>
      </c>
    </row>
    <row r="147" spans="1:5" x14ac:dyDescent="0.35">
      <c r="A147" s="64" t="s">
        <v>28511</v>
      </c>
      <c r="B147" s="64" t="s">
        <v>28512</v>
      </c>
      <c r="C147" s="64" t="s">
        <v>45</v>
      </c>
      <c r="D147" s="64" t="s">
        <v>28329</v>
      </c>
      <c r="E147" s="64" t="s">
        <v>12155</v>
      </c>
    </row>
    <row r="148" spans="1:5" x14ac:dyDescent="0.35">
      <c r="A148" s="64" t="s">
        <v>28511</v>
      </c>
      <c r="B148" s="64" t="s">
        <v>28512</v>
      </c>
      <c r="C148" s="64" t="s">
        <v>28502</v>
      </c>
      <c r="D148" s="64" t="s">
        <v>28503</v>
      </c>
      <c r="E148" s="64" t="s">
        <v>28518</v>
      </c>
    </row>
    <row r="149" spans="1:5" x14ac:dyDescent="0.35">
      <c r="A149" s="64" t="s">
        <v>28511</v>
      </c>
      <c r="B149" s="64" t="s">
        <v>28512</v>
      </c>
      <c r="C149" s="64" t="s">
        <v>86</v>
      </c>
      <c r="D149" s="64" t="s">
        <v>28360</v>
      </c>
      <c r="E149" s="64" t="s">
        <v>28519</v>
      </c>
    </row>
    <row r="150" spans="1:5" x14ac:dyDescent="0.35">
      <c r="A150" s="64" t="s">
        <v>28520</v>
      </c>
      <c r="B150" s="64" t="s">
        <v>28521</v>
      </c>
      <c r="C150" s="64" t="s">
        <v>45</v>
      </c>
      <c r="D150" s="64" t="s">
        <v>28329</v>
      </c>
      <c r="E150" s="64" t="s">
        <v>28522</v>
      </c>
    </row>
    <row r="151" spans="1:5" x14ac:dyDescent="0.35">
      <c r="A151" s="64" t="s">
        <v>28520</v>
      </c>
      <c r="B151" s="64" t="s">
        <v>28521</v>
      </c>
      <c r="C151" s="64" t="s">
        <v>86</v>
      </c>
      <c r="D151" s="64" t="s">
        <v>28360</v>
      </c>
      <c r="E151" s="64" t="s">
        <v>28523</v>
      </c>
    </row>
    <row r="152" spans="1:5" x14ac:dyDescent="0.35">
      <c r="A152" s="64" t="s">
        <v>28520</v>
      </c>
      <c r="B152" s="64" t="s">
        <v>28521</v>
      </c>
      <c r="C152" s="64" t="s">
        <v>1059</v>
      </c>
      <c r="D152" s="64" t="s">
        <v>28393</v>
      </c>
      <c r="E152" s="64" t="s">
        <v>28524</v>
      </c>
    </row>
    <row r="153" spans="1:5" x14ac:dyDescent="0.35">
      <c r="A153" s="64" t="s">
        <v>28520</v>
      </c>
      <c r="B153" s="64" t="s">
        <v>28521</v>
      </c>
      <c r="C153" s="64" t="s">
        <v>28479</v>
      </c>
      <c r="D153" s="64" t="s">
        <v>28480</v>
      </c>
      <c r="E153" s="64" t="s">
        <v>28525</v>
      </c>
    </row>
    <row r="154" spans="1:5" x14ac:dyDescent="0.35">
      <c r="A154" s="64" t="s">
        <v>28520</v>
      </c>
      <c r="B154" s="64" t="s">
        <v>28521</v>
      </c>
      <c r="C154" s="64" t="s">
        <v>1059</v>
      </c>
      <c r="D154" s="64" t="s">
        <v>28393</v>
      </c>
      <c r="E154" s="64" t="s">
        <v>3825</v>
      </c>
    </row>
    <row r="155" spans="1:5" x14ac:dyDescent="0.35">
      <c r="A155" s="64" t="s">
        <v>28520</v>
      </c>
      <c r="B155" s="64" t="s">
        <v>28521</v>
      </c>
      <c r="C155" s="64" t="s">
        <v>1059</v>
      </c>
      <c r="D155" s="64" t="s">
        <v>28393</v>
      </c>
      <c r="E155" s="64" t="s">
        <v>28526</v>
      </c>
    </row>
    <row r="156" spans="1:5" x14ac:dyDescent="0.35">
      <c r="A156" s="64" t="s">
        <v>28520</v>
      </c>
      <c r="B156" s="64" t="s">
        <v>28521</v>
      </c>
      <c r="C156" s="64" t="s">
        <v>167</v>
      </c>
      <c r="D156" s="64" t="s">
        <v>28362</v>
      </c>
      <c r="E156" s="64" t="s">
        <v>28527</v>
      </c>
    </row>
    <row r="157" spans="1:5" x14ac:dyDescent="0.35">
      <c r="A157" s="64" t="s">
        <v>28520</v>
      </c>
      <c r="B157" s="64" t="s">
        <v>28521</v>
      </c>
      <c r="C157" s="64" t="s">
        <v>83</v>
      </c>
      <c r="D157" s="64" t="s">
        <v>28359</v>
      </c>
      <c r="E157" s="64" t="s">
        <v>28446</v>
      </c>
    </row>
    <row r="158" spans="1:5" x14ac:dyDescent="0.35">
      <c r="A158" s="64" t="s">
        <v>28520</v>
      </c>
      <c r="B158" s="64" t="s">
        <v>28521</v>
      </c>
      <c r="C158" s="64" t="s">
        <v>127</v>
      </c>
      <c r="D158" s="64" t="s">
        <v>28455</v>
      </c>
      <c r="E158" s="64">
        <v>1</v>
      </c>
    </row>
    <row r="159" spans="1:5" x14ac:dyDescent="0.35">
      <c r="A159" s="64" t="s">
        <v>28520</v>
      </c>
      <c r="B159" s="64" t="s">
        <v>28521</v>
      </c>
      <c r="C159" s="64" t="s">
        <v>28479</v>
      </c>
      <c r="D159" s="64" t="s">
        <v>28480</v>
      </c>
      <c r="E159" s="64" t="s">
        <v>28528</v>
      </c>
    </row>
    <row r="160" spans="1:5" x14ac:dyDescent="0.35">
      <c r="A160" s="64" t="s">
        <v>28520</v>
      </c>
      <c r="B160" s="64" t="s">
        <v>28521</v>
      </c>
      <c r="C160" s="64" t="s">
        <v>1059</v>
      </c>
      <c r="D160" s="64" t="s">
        <v>28393</v>
      </c>
      <c r="E160" s="64" t="s">
        <v>28529</v>
      </c>
    </row>
    <row r="161" spans="1:5" x14ac:dyDescent="0.35">
      <c r="A161" s="64" t="s">
        <v>28530</v>
      </c>
      <c r="B161" s="64" t="s">
        <v>28531</v>
      </c>
      <c r="C161" s="64" t="s">
        <v>86</v>
      </c>
      <c r="D161" s="64" t="s">
        <v>28360</v>
      </c>
      <c r="E161" s="64" t="s">
        <v>28532</v>
      </c>
    </row>
    <row r="162" spans="1:5" x14ac:dyDescent="0.35">
      <c r="A162" s="64" t="s">
        <v>28530</v>
      </c>
      <c r="B162" s="64" t="s">
        <v>28531</v>
      </c>
      <c r="C162" s="64" t="s">
        <v>45</v>
      </c>
      <c r="D162" s="64" t="s">
        <v>28329</v>
      </c>
      <c r="E162" s="64" t="s">
        <v>28533</v>
      </c>
    </row>
    <row r="163" spans="1:5" x14ac:dyDescent="0.35">
      <c r="A163" s="64" t="s">
        <v>28530</v>
      </c>
      <c r="B163" s="64" t="s">
        <v>28531</v>
      </c>
      <c r="C163" s="64" t="s">
        <v>167</v>
      </c>
      <c r="D163" s="64" t="s">
        <v>28362</v>
      </c>
      <c r="E163" s="64" t="s">
        <v>6528</v>
      </c>
    </row>
    <row r="164" spans="1:5" x14ac:dyDescent="0.35">
      <c r="A164" s="64" t="s">
        <v>28530</v>
      </c>
      <c r="B164" s="64" t="s">
        <v>28531</v>
      </c>
      <c r="C164" s="64" t="s">
        <v>167</v>
      </c>
      <c r="D164" s="64" t="s">
        <v>28362</v>
      </c>
      <c r="E164" s="64" t="s">
        <v>6528</v>
      </c>
    </row>
    <row r="165" spans="1:5" x14ac:dyDescent="0.35">
      <c r="A165" s="64" t="s">
        <v>28530</v>
      </c>
      <c r="B165" s="64" t="s">
        <v>28531</v>
      </c>
      <c r="C165" s="64" t="s">
        <v>86</v>
      </c>
      <c r="D165" s="64" t="s">
        <v>28360</v>
      </c>
      <c r="E165" s="64" t="s">
        <v>28534</v>
      </c>
    </row>
    <row r="166" spans="1:5" x14ac:dyDescent="0.35">
      <c r="A166" s="64" t="s">
        <v>28530</v>
      </c>
      <c r="B166" s="64" t="s">
        <v>28531</v>
      </c>
      <c r="C166" s="64" t="s">
        <v>86</v>
      </c>
      <c r="D166" s="64" t="s">
        <v>28360</v>
      </c>
      <c r="E166" s="64" t="s">
        <v>28535</v>
      </c>
    </row>
    <row r="167" spans="1:5" x14ac:dyDescent="0.35">
      <c r="A167" s="64" t="s">
        <v>28530</v>
      </c>
      <c r="B167" s="64" t="s">
        <v>28531</v>
      </c>
      <c r="C167" s="64" t="s">
        <v>167</v>
      </c>
      <c r="D167" s="64" t="s">
        <v>28362</v>
      </c>
      <c r="E167" s="64" t="s">
        <v>6528</v>
      </c>
    </row>
    <row r="168" spans="1:5" x14ac:dyDescent="0.35">
      <c r="A168" s="64" t="s">
        <v>28536</v>
      </c>
      <c r="B168" s="64" t="s">
        <v>28537</v>
      </c>
      <c r="C168" s="64" t="s">
        <v>45</v>
      </c>
      <c r="D168" s="64" t="s">
        <v>28329</v>
      </c>
      <c r="E168" s="64" t="s">
        <v>28335</v>
      </c>
    </row>
    <row r="169" spans="1:5" x14ac:dyDescent="0.35">
      <c r="A169" s="64" t="s">
        <v>28536</v>
      </c>
      <c r="B169" s="64" t="s">
        <v>28537</v>
      </c>
      <c r="C169" s="64" t="s">
        <v>86</v>
      </c>
      <c r="D169" s="64" t="s">
        <v>28360</v>
      </c>
      <c r="E169" s="64" t="s">
        <v>28538</v>
      </c>
    </row>
    <row r="170" spans="1:5" x14ac:dyDescent="0.35">
      <c r="A170" s="64" t="s">
        <v>28539</v>
      </c>
      <c r="B170" s="64" t="s">
        <v>28540</v>
      </c>
      <c r="C170" s="64" t="s">
        <v>45</v>
      </c>
      <c r="D170" s="64" t="s">
        <v>28329</v>
      </c>
      <c r="E170" s="64" t="s">
        <v>28541</v>
      </c>
    </row>
    <row r="171" spans="1:5" x14ac:dyDescent="0.35">
      <c r="A171" s="64" t="s">
        <v>28542</v>
      </c>
      <c r="B171" s="64" t="s">
        <v>28543</v>
      </c>
      <c r="C171" s="64" t="s">
        <v>86</v>
      </c>
      <c r="D171" s="64" t="s">
        <v>28360</v>
      </c>
      <c r="E171" s="64" t="s">
        <v>28544</v>
      </c>
    </row>
    <row r="172" spans="1:5" x14ac:dyDescent="0.35">
      <c r="A172" s="64" t="s">
        <v>28545</v>
      </c>
      <c r="B172" s="64" t="s">
        <v>28546</v>
      </c>
      <c r="C172" s="64" t="s">
        <v>45</v>
      </c>
      <c r="D172" s="64" t="s">
        <v>28329</v>
      </c>
      <c r="E172" s="64" t="s">
        <v>11741</v>
      </c>
    </row>
    <row r="173" spans="1:5" x14ac:dyDescent="0.35">
      <c r="A173" s="64" t="s">
        <v>28547</v>
      </c>
      <c r="B173" s="64" t="s">
        <v>28548</v>
      </c>
      <c r="C173" s="64" t="s">
        <v>86</v>
      </c>
      <c r="D173" s="64" t="s">
        <v>28360</v>
      </c>
      <c r="E173" s="64" t="s">
        <v>28549</v>
      </c>
    </row>
    <row r="174" spans="1:5" x14ac:dyDescent="0.35">
      <c r="A174" s="64" t="s">
        <v>28547</v>
      </c>
      <c r="B174" s="64" t="s">
        <v>28548</v>
      </c>
      <c r="C174" s="64" t="s">
        <v>1059</v>
      </c>
      <c r="D174" s="64" t="s">
        <v>28393</v>
      </c>
      <c r="E174" s="64" t="s">
        <v>5904</v>
      </c>
    </row>
    <row r="175" spans="1:5" x14ac:dyDescent="0.35">
      <c r="A175" s="64" t="s">
        <v>28547</v>
      </c>
      <c r="B175" s="64" t="s">
        <v>28548</v>
      </c>
      <c r="C175" s="64" t="s">
        <v>86</v>
      </c>
      <c r="D175" s="64" t="s">
        <v>28360</v>
      </c>
      <c r="E175" s="64" t="s">
        <v>28550</v>
      </c>
    </row>
    <row r="176" spans="1:5" x14ac:dyDescent="0.35">
      <c r="A176" s="64" t="s">
        <v>28547</v>
      </c>
      <c r="B176" s="64" t="s">
        <v>28548</v>
      </c>
      <c r="C176" s="64" t="s">
        <v>28397</v>
      </c>
      <c r="D176" s="64" t="s">
        <v>28398</v>
      </c>
      <c r="E176" s="64" t="s">
        <v>28</v>
      </c>
    </row>
    <row r="177" spans="1:5" x14ac:dyDescent="0.35">
      <c r="A177" s="64" t="s">
        <v>28547</v>
      </c>
      <c r="B177" s="64" t="s">
        <v>28548</v>
      </c>
      <c r="C177" s="64" t="s">
        <v>28479</v>
      </c>
      <c r="D177" s="64" t="s">
        <v>28480</v>
      </c>
      <c r="E177" s="64" t="s">
        <v>28551</v>
      </c>
    </row>
    <row r="178" spans="1:5" x14ac:dyDescent="0.35">
      <c r="A178" s="64" t="s">
        <v>28547</v>
      </c>
      <c r="B178" s="64" t="s">
        <v>28548</v>
      </c>
      <c r="C178" s="64" t="s">
        <v>45</v>
      </c>
      <c r="D178" s="64" t="s">
        <v>28329</v>
      </c>
      <c r="E178" s="64" t="s">
        <v>11539</v>
      </c>
    </row>
    <row r="179" spans="1:5" x14ac:dyDescent="0.35">
      <c r="A179" s="64" t="s">
        <v>28547</v>
      </c>
      <c r="B179" s="64" t="s">
        <v>28548</v>
      </c>
      <c r="C179" s="64" t="s">
        <v>83</v>
      </c>
      <c r="D179" s="64" t="s">
        <v>28359</v>
      </c>
      <c r="E179" s="64" t="s">
        <v>28446</v>
      </c>
    </row>
    <row r="180" spans="1:5" x14ac:dyDescent="0.35">
      <c r="A180" s="64" t="s">
        <v>28547</v>
      </c>
      <c r="B180" s="64" t="s">
        <v>28548</v>
      </c>
      <c r="C180" s="64" t="s">
        <v>28479</v>
      </c>
      <c r="D180" s="64" t="s">
        <v>28480</v>
      </c>
      <c r="E180" s="64" t="s">
        <v>16582</v>
      </c>
    </row>
    <row r="181" spans="1:5" x14ac:dyDescent="0.35">
      <c r="A181" s="64" t="s">
        <v>28552</v>
      </c>
      <c r="B181" s="64" t="s">
        <v>28553</v>
      </c>
      <c r="C181" s="64" t="s">
        <v>2246</v>
      </c>
      <c r="D181" s="64" t="s">
        <v>28494</v>
      </c>
      <c r="E181" s="64" t="s">
        <v>28554</v>
      </c>
    </row>
    <row r="182" spans="1:5" x14ac:dyDescent="0.35">
      <c r="A182" s="64" t="s">
        <v>28552</v>
      </c>
      <c r="B182" s="64" t="s">
        <v>28553</v>
      </c>
      <c r="C182" s="64" t="s">
        <v>86</v>
      </c>
      <c r="D182" s="64" t="s">
        <v>28360</v>
      </c>
      <c r="E182" s="64" t="s">
        <v>28555</v>
      </c>
    </row>
    <row r="183" spans="1:5" x14ac:dyDescent="0.35">
      <c r="A183" s="64" t="s">
        <v>28552</v>
      </c>
      <c r="B183" s="64" t="s">
        <v>28553</v>
      </c>
      <c r="C183" s="64" t="s">
        <v>45</v>
      </c>
      <c r="D183" s="64" t="s">
        <v>28329</v>
      </c>
      <c r="E183" s="64" t="s">
        <v>11877</v>
      </c>
    </row>
    <row r="184" spans="1:5" x14ac:dyDescent="0.35">
      <c r="A184" s="64" t="s">
        <v>28556</v>
      </c>
      <c r="B184" s="64" t="s">
        <v>28557</v>
      </c>
      <c r="C184" s="64" t="s">
        <v>28479</v>
      </c>
      <c r="D184" s="64" t="s">
        <v>28480</v>
      </c>
      <c r="E184" s="64" t="s">
        <v>14468</v>
      </c>
    </row>
    <row r="185" spans="1:5" x14ac:dyDescent="0.35">
      <c r="A185" s="64" t="s">
        <v>28556</v>
      </c>
      <c r="B185" s="64" t="s">
        <v>28557</v>
      </c>
      <c r="C185" s="64" t="s">
        <v>86</v>
      </c>
      <c r="D185" s="64" t="s">
        <v>28360</v>
      </c>
      <c r="E185" s="64" t="s">
        <v>28558</v>
      </c>
    </row>
    <row r="186" spans="1:5" x14ac:dyDescent="0.35">
      <c r="A186" s="64" t="s">
        <v>28556</v>
      </c>
      <c r="B186" s="64" t="s">
        <v>28557</v>
      </c>
      <c r="C186" s="64" t="s">
        <v>1059</v>
      </c>
      <c r="D186" s="64" t="s">
        <v>28393</v>
      </c>
      <c r="E186" s="64" t="s">
        <v>3785</v>
      </c>
    </row>
    <row r="187" spans="1:5" x14ac:dyDescent="0.35">
      <c r="A187" s="64" t="s">
        <v>28556</v>
      </c>
      <c r="B187" s="64" t="s">
        <v>28557</v>
      </c>
      <c r="C187" s="64" t="s">
        <v>45</v>
      </c>
      <c r="D187" s="64" t="s">
        <v>28329</v>
      </c>
      <c r="E187" s="64" t="s">
        <v>28390</v>
      </c>
    </row>
    <row r="188" spans="1:5" x14ac:dyDescent="0.35">
      <c r="A188" s="64" t="s">
        <v>28556</v>
      </c>
      <c r="B188" s="64" t="s">
        <v>28557</v>
      </c>
      <c r="C188" s="64" t="s">
        <v>915</v>
      </c>
      <c r="D188" s="64" t="s">
        <v>28559</v>
      </c>
      <c r="E188" s="64" t="s">
        <v>28560</v>
      </c>
    </row>
    <row r="189" spans="1:5" x14ac:dyDescent="0.35">
      <c r="A189" s="64" t="s">
        <v>28556</v>
      </c>
      <c r="B189" s="64" t="s">
        <v>28557</v>
      </c>
      <c r="C189" s="64" t="s">
        <v>1059</v>
      </c>
      <c r="D189" s="64" t="s">
        <v>28393</v>
      </c>
      <c r="E189" s="64" t="s">
        <v>3825</v>
      </c>
    </row>
    <row r="190" spans="1:5" x14ac:dyDescent="0.35">
      <c r="A190" s="64" t="s">
        <v>28556</v>
      </c>
      <c r="B190" s="64" t="s">
        <v>28557</v>
      </c>
      <c r="C190" s="64" t="s">
        <v>28479</v>
      </c>
      <c r="D190" s="64" t="s">
        <v>28480</v>
      </c>
      <c r="E190" s="64" t="s">
        <v>28561</v>
      </c>
    </row>
    <row r="191" spans="1:5" x14ac:dyDescent="0.35">
      <c r="A191" s="64" t="s">
        <v>28556</v>
      </c>
      <c r="B191" s="64" t="s">
        <v>28557</v>
      </c>
      <c r="C191" s="64" t="s">
        <v>915</v>
      </c>
      <c r="D191" s="64" t="s">
        <v>28559</v>
      </c>
      <c r="E191" s="64" t="s">
        <v>28562</v>
      </c>
    </row>
    <row r="192" spans="1:5" x14ac:dyDescent="0.35">
      <c r="A192" s="64" t="s">
        <v>28556</v>
      </c>
      <c r="B192" s="64" t="s">
        <v>28557</v>
      </c>
      <c r="C192" s="64" t="s">
        <v>1059</v>
      </c>
      <c r="D192" s="64" t="s">
        <v>28393</v>
      </c>
      <c r="E192" s="64" t="s">
        <v>3825</v>
      </c>
    </row>
    <row r="193" spans="1:5" x14ac:dyDescent="0.35">
      <c r="A193" s="64" t="s">
        <v>28556</v>
      </c>
      <c r="B193" s="64" t="s">
        <v>28557</v>
      </c>
      <c r="C193" s="64" t="s">
        <v>127</v>
      </c>
      <c r="D193" s="64" t="s">
        <v>28455</v>
      </c>
      <c r="E193" s="64">
        <v>1</v>
      </c>
    </row>
    <row r="194" spans="1:5" x14ac:dyDescent="0.35">
      <c r="A194" s="64" t="s">
        <v>28556</v>
      </c>
      <c r="B194" s="64" t="s">
        <v>28557</v>
      </c>
      <c r="C194" s="64" t="s">
        <v>915</v>
      </c>
      <c r="D194" s="64" t="s">
        <v>28559</v>
      </c>
      <c r="E194" s="64" t="s">
        <v>28563</v>
      </c>
    </row>
    <row r="195" spans="1:5" x14ac:dyDescent="0.35">
      <c r="A195" s="64" t="s">
        <v>28556</v>
      </c>
      <c r="B195" s="64" t="s">
        <v>28557</v>
      </c>
      <c r="C195" s="64" t="s">
        <v>28479</v>
      </c>
      <c r="D195" s="64" t="s">
        <v>28480</v>
      </c>
      <c r="E195" s="64" t="s">
        <v>14497</v>
      </c>
    </row>
    <row r="196" spans="1:5" x14ac:dyDescent="0.35">
      <c r="A196" s="64" t="s">
        <v>28556</v>
      </c>
      <c r="B196" s="64" t="s">
        <v>28557</v>
      </c>
      <c r="C196" s="64" t="s">
        <v>915</v>
      </c>
      <c r="D196" s="64" t="s">
        <v>28559</v>
      </c>
      <c r="E196" s="64" t="s">
        <v>28564</v>
      </c>
    </row>
    <row r="197" spans="1:5" x14ac:dyDescent="0.35">
      <c r="A197" s="64" t="s">
        <v>28556</v>
      </c>
      <c r="B197" s="64" t="s">
        <v>28557</v>
      </c>
      <c r="C197" s="64" t="s">
        <v>83</v>
      </c>
      <c r="D197" s="64" t="s">
        <v>28359</v>
      </c>
      <c r="E197" s="64" t="s">
        <v>9512</v>
      </c>
    </row>
    <row r="198" spans="1:5" x14ac:dyDescent="0.35">
      <c r="A198" s="64" t="s">
        <v>28556</v>
      </c>
      <c r="B198" s="64" t="s">
        <v>28557</v>
      </c>
      <c r="C198" s="64" t="s">
        <v>1059</v>
      </c>
      <c r="D198" s="64" t="s">
        <v>28393</v>
      </c>
      <c r="E198" s="64" t="s">
        <v>3785</v>
      </c>
    </row>
    <row r="199" spans="1:5" x14ac:dyDescent="0.35">
      <c r="A199" s="64" t="s">
        <v>28556</v>
      </c>
      <c r="B199" s="64" t="s">
        <v>28557</v>
      </c>
      <c r="C199" s="64" t="s">
        <v>915</v>
      </c>
      <c r="D199" s="64" t="s">
        <v>28559</v>
      </c>
      <c r="E199" s="64" t="s">
        <v>8845</v>
      </c>
    </row>
    <row r="200" spans="1:5" x14ac:dyDescent="0.35">
      <c r="A200" s="64" t="s">
        <v>28556</v>
      </c>
      <c r="B200" s="64" t="s">
        <v>28557</v>
      </c>
      <c r="C200" s="64" t="s">
        <v>28502</v>
      </c>
      <c r="D200" s="64" t="s">
        <v>28503</v>
      </c>
      <c r="E200" s="64" t="s">
        <v>28565</v>
      </c>
    </row>
    <row r="201" spans="1:5" x14ac:dyDescent="0.35">
      <c r="A201" s="64" t="s">
        <v>28556</v>
      </c>
      <c r="B201" s="64" t="s">
        <v>28557</v>
      </c>
      <c r="C201" s="64" t="s">
        <v>28397</v>
      </c>
      <c r="D201" s="64" t="s">
        <v>28398</v>
      </c>
      <c r="E201" s="64" t="s">
        <v>35</v>
      </c>
    </row>
    <row r="202" spans="1:5" x14ac:dyDescent="0.35">
      <c r="A202" s="64" t="s">
        <v>28556</v>
      </c>
      <c r="B202" s="64" t="s">
        <v>28557</v>
      </c>
      <c r="C202" s="64" t="s">
        <v>167</v>
      </c>
      <c r="D202" s="64" t="s">
        <v>28362</v>
      </c>
      <c r="E202" s="64" t="s">
        <v>28566</v>
      </c>
    </row>
    <row r="203" spans="1:5" x14ac:dyDescent="0.35">
      <c r="A203" s="64" t="s">
        <v>28556</v>
      </c>
      <c r="B203" s="64" t="s">
        <v>28557</v>
      </c>
      <c r="C203" s="64" t="s">
        <v>28479</v>
      </c>
      <c r="D203" s="64" t="s">
        <v>28480</v>
      </c>
      <c r="E203" s="64" t="s">
        <v>15978</v>
      </c>
    </row>
    <row r="204" spans="1:5" x14ac:dyDescent="0.35">
      <c r="A204" s="64" t="s">
        <v>28556</v>
      </c>
      <c r="B204" s="64" t="s">
        <v>28557</v>
      </c>
      <c r="C204" s="64" t="s">
        <v>28515</v>
      </c>
      <c r="D204" s="64" t="s">
        <v>28516</v>
      </c>
      <c r="E204" s="64" t="s">
        <v>28517</v>
      </c>
    </row>
    <row r="205" spans="1:5" x14ac:dyDescent="0.35">
      <c r="A205" s="64" t="s">
        <v>28567</v>
      </c>
      <c r="B205" s="64" t="s">
        <v>28568</v>
      </c>
      <c r="C205" s="64" t="s">
        <v>86</v>
      </c>
      <c r="D205" s="64" t="s">
        <v>28360</v>
      </c>
      <c r="E205" s="64" t="s">
        <v>28569</v>
      </c>
    </row>
    <row r="206" spans="1:5" x14ac:dyDescent="0.35">
      <c r="A206" s="64" t="s">
        <v>28567</v>
      </c>
      <c r="B206" s="64" t="s">
        <v>28568</v>
      </c>
      <c r="C206" s="64" t="s">
        <v>86</v>
      </c>
      <c r="D206" s="64" t="s">
        <v>28360</v>
      </c>
      <c r="E206" s="64" t="s">
        <v>28570</v>
      </c>
    </row>
    <row r="207" spans="1:5" x14ac:dyDescent="0.35">
      <c r="A207" s="64" t="s">
        <v>28571</v>
      </c>
      <c r="B207" s="64" t="s">
        <v>28572</v>
      </c>
      <c r="C207" s="64" t="s">
        <v>83</v>
      </c>
      <c r="D207" s="64" t="s">
        <v>28359</v>
      </c>
      <c r="E207" s="64" t="s">
        <v>9429</v>
      </c>
    </row>
    <row r="208" spans="1:5" x14ac:dyDescent="0.35">
      <c r="A208" s="64" t="s">
        <v>28571</v>
      </c>
      <c r="B208" s="64" t="s">
        <v>28572</v>
      </c>
      <c r="C208" s="64" t="s">
        <v>28479</v>
      </c>
      <c r="D208" s="64" t="s">
        <v>28480</v>
      </c>
      <c r="E208" s="64" t="s">
        <v>28573</v>
      </c>
    </row>
    <row r="209" spans="1:5" x14ac:dyDescent="0.35">
      <c r="A209" s="64" t="s">
        <v>28571</v>
      </c>
      <c r="B209" s="64" t="s">
        <v>28572</v>
      </c>
      <c r="C209" s="64" t="s">
        <v>86</v>
      </c>
      <c r="D209" s="64" t="s">
        <v>28360</v>
      </c>
      <c r="E209" s="64" t="s">
        <v>28574</v>
      </c>
    </row>
    <row r="210" spans="1:5" x14ac:dyDescent="0.35">
      <c r="A210" s="64" t="s">
        <v>28575</v>
      </c>
      <c r="B210" s="64" t="s">
        <v>28576</v>
      </c>
      <c r="C210" s="64" t="s">
        <v>86</v>
      </c>
      <c r="D210" s="64" t="s">
        <v>28360</v>
      </c>
      <c r="E210" s="64" t="s">
        <v>9550</v>
      </c>
    </row>
    <row r="211" spans="1:5" x14ac:dyDescent="0.35">
      <c r="A211" s="64" t="s">
        <v>28575</v>
      </c>
      <c r="B211" s="64" t="s">
        <v>28576</v>
      </c>
      <c r="C211" s="64" t="s">
        <v>86</v>
      </c>
      <c r="D211" s="64" t="s">
        <v>28360</v>
      </c>
      <c r="E211" s="64" t="s">
        <v>9516</v>
      </c>
    </row>
    <row r="212" spans="1:5" x14ac:dyDescent="0.35">
      <c r="A212" s="64" t="s">
        <v>28575</v>
      </c>
      <c r="B212" s="64" t="s">
        <v>28576</v>
      </c>
      <c r="C212" s="64" t="s">
        <v>86</v>
      </c>
      <c r="D212" s="64" t="s">
        <v>28360</v>
      </c>
      <c r="E212" s="64" t="s">
        <v>9470</v>
      </c>
    </row>
    <row r="213" spans="1:5" x14ac:dyDescent="0.35">
      <c r="A213" s="64" t="s">
        <v>28575</v>
      </c>
      <c r="B213" s="64" t="s">
        <v>28576</v>
      </c>
      <c r="C213" s="64" t="s">
        <v>86</v>
      </c>
      <c r="D213" s="64" t="s">
        <v>28360</v>
      </c>
      <c r="E213" s="64" t="s">
        <v>9502</v>
      </c>
    </row>
    <row r="214" spans="1:5" x14ac:dyDescent="0.35">
      <c r="A214" s="64" t="s">
        <v>28575</v>
      </c>
      <c r="B214" s="64" t="s">
        <v>28576</v>
      </c>
      <c r="C214" s="64" t="s">
        <v>86</v>
      </c>
      <c r="D214" s="64" t="s">
        <v>28360</v>
      </c>
      <c r="E214" s="64" t="s">
        <v>9492</v>
      </c>
    </row>
    <row r="215" spans="1:5" x14ac:dyDescent="0.35">
      <c r="A215" s="64" t="s">
        <v>28577</v>
      </c>
      <c r="B215" s="64" t="s">
        <v>28578</v>
      </c>
      <c r="C215" s="64" t="s">
        <v>28397</v>
      </c>
      <c r="D215" s="64" t="s">
        <v>28398</v>
      </c>
      <c r="E215" s="64" t="s">
        <v>35</v>
      </c>
    </row>
    <row r="216" spans="1:5" x14ac:dyDescent="0.35">
      <c r="A216" s="64" t="s">
        <v>28577</v>
      </c>
      <c r="B216" s="64" t="s">
        <v>28578</v>
      </c>
      <c r="C216" s="64" t="s">
        <v>28468</v>
      </c>
      <c r="D216" s="64" t="s">
        <v>28469</v>
      </c>
      <c r="E216" s="64" t="s">
        <v>3165</v>
      </c>
    </row>
    <row r="217" spans="1:5" x14ac:dyDescent="0.35">
      <c r="A217" s="64" t="s">
        <v>28577</v>
      </c>
      <c r="B217" s="64" t="s">
        <v>28578</v>
      </c>
      <c r="C217" s="64" t="s">
        <v>86</v>
      </c>
      <c r="D217" s="64" t="s">
        <v>28360</v>
      </c>
      <c r="E217" s="64" t="s">
        <v>28579</v>
      </c>
    </row>
    <row r="218" spans="1:5" x14ac:dyDescent="0.35">
      <c r="A218" s="64" t="s">
        <v>28577</v>
      </c>
      <c r="B218" s="64" t="s">
        <v>28578</v>
      </c>
      <c r="C218" s="64" t="s">
        <v>1059</v>
      </c>
      <c r="D218" s="64" t="s">
        <v>28393</v>
      </c>
      <c r="E218" s="64" t="s">
        <v>28580</v>
      </c>
    </row>
    <row r="219" spans="1:5" x14ac:dyDescent="0.35">
      <c r="A219" s="64" t="s">
        <v>28577</v>
      </c>
      <c r="B219" s="64" t="s">
        <v>28578</v>
      </c>
      <c r="C219" s="64" t="s">
        <v>1059</v>
      </c>
      <c r="D219" s="64" t="s">
        <v>28393</v>
      </c>
      <c r="E219" s="64" t="s">
        <v>28580</v>
      </c>
    </row>
    <row r="220" spans="1:5" x14ac:dyDescent="0.35">
      <c r="A220" s="64" t="s">
        <v>28577</v>
      </c>
      <c r="B220" s="64" t="s">
        <v>28578</v>
      </c>
      <c r="C220" s="64" t="s">
        <v>28479</v>
      </c>
      <c r="D220" s="64" t="s">
        <v>28480</v>
      </c>
      <c r="E220" s="64" t="s">
        <v>16490</v>
      </c>
    </row>
    <row r="221" spans="1:5" x14ac:dyDescent="0.35">
      <c r="A221" s="64" t="s">
        <v>28577</v>
      </c>
      <c r="B221" s="64" t="s">
        <v>28578</v>
      </c>
      <c r="C221" s="64" t="s">
        <v>1059</v>
      </c>
      <c r="D221" s="64" t="s">
        <v>28393</v>
      </c>
      <c r="E221" s="64" t="s">
        <v>28580</v>
      </c>
    </row>
    <row r="222" spans="1:5" x14ac:dyDescent="0.35">
      <c r="A222" s="64" t="s">
        <v>28581</v>
      </c>
      <c r="B222" s="64" t="s">
        <v>28582</v>
      </c>
      <c r="C222" s="64" t="s">
        <v>83</v>
      </c>
      <c r="D222" s="64" t="s">
        <v>28359</v>
      </c>
      <c r="E222" s="64" t="s">
        <v>28583</v>
      </c>
    </row>
    <row r="223" spans="1:5" x14ac:dyDescent="0.35">
      <c r="A223" s="64" t="s">
        <v>28581</v>
      </c>
      <c r="B223" s="64" t="s">
        <v>28582</v>
      </c>
      <c r="C223" s="64" t="s">
        <v>86</v>
      </c>
      <c r="D223" s="64" t="s">
        <v>28360</v>
      </c>
      <c r="E223" s="64" t="s">
        <v>28584</v>
      </c>
    </row>
    <row r="224" spans="1:5" x14ac:dyDescent="0.35">
      <c r="A224" s="64" t="s">
        <v>28581</v>
      </c>
      <c r="B224" s="64" t="s">
        <v>28582</v>
      </c>
      <c r="C224" s="64" t="s">
        <v>45</v>
      </c>
      <c r="D224" s="64" t="s">
        <v>28329</v>
      </c>
      <c r="E224" s="64" t="s">
        <v>28585</v>
      </c>
    </row>
    <row r="225" spans="1:5" x14ac:dyDescent="0.35">
      <c r="A225" s="64" t="s">
        <v>28581</v>
      </c>
      <c r="B225" s="64" t="s">
        <v>28582</v>
      </c>
      <c r="C225" s="64" t="s">
        <v>2246</v>
      </c>
      <c r="D225" s="64" t="s">
        <v>28494</v>
      </c>
      <c r="E225" s="64" t="s">
        <v>28586</v>
      </c>
    </row>
    <row r="226" spans="1:5" x14ac:dyDescent="0.35">
      <c r="A226" s="64" t="s">
        <v>28581</v>
      </c>
      <c r="B226" s="64" t="s">
        <v>28582</v>
      </c>
      <c r="C226" s="64" t="s">
        <v>167</v>
      </c>
      <c r="D226" s="64" t="s">
        <v>28362</v>
      </c>
      <c r="E226" s="64" t="s">
        <v>28587</v>
      </c>
    </row>
    <row r="227" spans="1:5" x14ac:dyDescent="0.35">
      <c r="A227" s="64" t="s">
        <v>28588</v>
      </c>
      <c r="B227" s="64" t="s">
        <v>28589</v>
      </c>
      <c r="C227" s="64" t="s">
        <v>86</v>
      </c>
      <c r="D227" s="64" t="s">
        <v>28360</v>
      </c>
      <c r="E227" s="64" t="s">
        <v>28590</v>
      </c>
    </row>
    <row r="228" spans="1:5" x14ac:dyDescent="0.35">
      <c r="A228" s="64" t="s">
        <v>28588</v>
      </c>
      <c r="B228" s="64" t="s">
        <v>28589</v>
      </c>
      <c r="C228" s="64" t="s">
        <v>86</v>
      </c>
      <c r="D228" s="64" t="s">
        <v>28360</v>
      </c>
      <c r="E228" s="64" t="s">
        <v>28591</v>
      </c>
    </row>
    <row r="229" spans="1:5" x14ac:dyDescent="0.35">
      <c r="A229" s="64" t="s">
        <v>28588</v>
      </c>
      <c r="B229" s="64" t="s">
        <v>28589</v>
      </c>
      <c r="C229" s="64" t="s">
        <v>86</v>
      </c>
      <c r="D229" s="64" t="s">
        <v>28360</v>
      </c>
      <c r="E229" s="64" t="s">
        <v>28592</v>
      </c>
    </row>
    <row r="230" spans="1:5" x14ac:dyDescent="0.35">
      <c r="A230" s="64" t="s">
        <v>28588</v>
      </c>
      <c r="B230" s="64" t="s">
        <v>28589</v>
      </c>
      <c r="C230" s="64" t="s">
        <v>167</v>
      </c>
      <c r="D230" s="64" t="s">
        <v>28362</v>
      </c>
      <c r="E230" s="64" t="s">
        <v>28593</v>
      </c>
    </row>
    <row r="231" spans="1:5" x14ac:dyDescent="0.35">
      <c r="A231" s="64" t="s">
        <v>28588</v>
      </c>
      <c r="B231" s="64" t="s">
        <v>28589</v>
      </c>
      <c r="C231" s="64" t="s">
        <v>28479</v>
      </c>
      <c r="D231" s="64" t="s">
        <v>28480</v>
      </c>
      <c r="E231" s="64" t="s">
        <v>28594</v>
      </c>
    </row>
    <row r="232" spans="1:5" x14ac:dyDescent="0.35">
      <c r="A232" s="64" t="s">
        <v>28588</v>
      </c>
      <c r="B232" s="64" t="s">
        <v>28589</v>
      </c>
      <c r="C232" s="64" t="s">
        <v>28468</v>
      </c>
      <c r="D232" s="64" t="s">
        <v>28469</v>
      </c>
      <c r="E232" s="64" t="s">
        <v>3165</v>
      </c>
    </row>
    <row r="233" spans="1:5" x14ac:dyDescent="0.35">
      <c r="A233" s="64" t="s">
        <v>28588</v>
      </c>
      <c r="B233" s="64" t="s">
        <v>28589</v>
      </c>
      <c r="C233" s="64" t="s">
        <v>28479</v>
      </c>
      <c r="D233" s="64" t="s">
        <v>28480</v>
      </c>
      <c r="E233" s="64" t="s">
        <v>16498</v>
      </c>
    </row>
    <row r="234" spans="1:5" x14ac:dyDescent="0.35">
      <c r="A234" s="64" t="s">
        <v>28588</v>
      </c>
      <c r="B234" s="64" t="s">
        <v>28589</v>
      </c>
      <c r="C234" s="64" t="s">
        <v>167</v>
      </c>
      <c r="D234" s="64" t="s">
        <v>28362</v>
      </c>
      <c r="E234" s="64" t="s">
        <v>28595</v>
      </c>
    </row>
    <row r="235" spans="1:5" x14ac:dyDescent="0.35">
      <c r="A235" s="64" t="s">
        <v>28596</v>
      </c>
      <c r="B235" s="64" t="s">
        <v>28597</v>
      </c>
      <c r="C235" s="64" t="s">
        <v>86</v>
      </c>
      <c r="D235" s="64" t="s">
        <v>28360</v>
      </c>
      <c r="E235" s="64" t="s">
        <v>28598</v>
      </c>
    </row>
    <row r="236" spans="1:5" x14ac:dyDescent="0.35">
      <c r="A236" s="64" t="s">
        <v>28596</v>
      </c>
      <c r="B236" s="64" t="s">
        <v>28597</v>
      </c>
      <c r="C236" s="64" t="s">
        <v>86</v>
      </c>
      <c r="D236" s="64" t="s">
        <v>28360</v>
      </c>
      <c r="E236" s="64" t="s">
        <v>28599</v>
      </c>
    </row>
    <row r="237" spans="1:5" x14ac:dyDescent="0.35">
      <c r="A237" s="64" t="s">
        <v>28596</v>
      </c>
      <c r="B237" s="64" t="s">
        <v>28597</v>
      </c>
      <c r="C237" s="64" t="s">
        <v>86</v>
      </c>
      <c r="D237" s="64" t="s">
        <v>28360</v>
      </c>
      <c r="E237" s="64" t="s">
        <v>28600</v>
      </c>
    </row>
    <row r="238" spans="1:5" x14ac:dyDescent="0.35">
      <c r="A238" s="64" t="s">
        <v>28596</v>
      </c>
      <c r="B238" s="64" t="s">
        <v>28597</v>
      </c>
      <c r="C238" s="64" t="s">
        <v>86</v>
      </c>
      <c r="D238" s="64" t="s">
        <v>28360</v>
      </c>
      <c r="E238" s="64" t="s">
        <v>28601</v>
      </c>
    </row>
    <row r="239" spans="1:5" x14ac:dyDescent="0.35">
      <c r="A239" s="64" t="s">
        <v>28602</v>
      </c>
      <c r="B239" s="64" t="s">
        <v>28603</v>
      </c>
      <c r="C239" s="64" t="s">
        <v>167</v>
      </c>
      <c r="D239" s="64" t="s">
        <v>28362</v>
      </c>
      <c r="E239" s="64" t="s">
        <v>28604</v>
      </c>
    </row>
    <row r="240" spans="1:5" x14ac:dyDescent="0.35">
      <c r="A240" s="64" t="s">
        <v>28602</v>
      </c>
      <c r="B240" s="64" t="s">
        <v>28603</v>
      </c>
      <c r="C240" s="64" t="s">
        <v>86</v>
      </c>
      <c r="D240" s="64" t="s">
        <v>28360</v>
      </c>
      <c r="E240" s="64" t="s">
        <v>28605</v>
      </c>
    </row>
    <row r="241" spans="1:5" x14ac:dyDescent="0.35">
      <c r="A241" s="64" t="s">
        <v>28602</v>
      </c>
      <c r="B241" s="64" t="s">
        <v>28603</v>
      </c>
      <c r="C241" s="64" t="s">
        <v>83</v>
      </c>
      <c r="D241" s="64" t="s">
        <v>28359</v>
      </c>
      <c r="E241" s="64" t="s">
        <v>28606</v>
      </c>
    </row>
    <row r="242" spans="1:5" x14ac:dyDescent="0.35">
      <c r="A242" s="64" t="s">
        <v>28602</v>
      </c>
      <c r="B242" s="64" t="s">
        <v>28603</v>
      </c>
      <c r="C242" s="64" t="s">
        <v>86</v>
      </c>
      <c r="D242" s="64" t="s">
        <v>28360</v>
      </c>
      <c r="E242" s="64" t="s">
        <v>28607</v>
      </c>
    </row>
    <row r="243" spans="1:5" x14ac:dyDescent="0.35">
      <c r="A243" s="64" t="s">
        <v>28602</v>
      </c>
      <c r="B243" s="64" t="s">
        <v>28603</v>
      </c>
      <c r="C243" s="64" t="s">
        <v>28468</v>
      </c>
      <c r="D243" s="64" t="s">
        <v>28469</v>
      </c>
      <c r="E243" s="64" t="s">
        <v>28608</v>
      </c>
    </row>
    <row r="244" spans="1:5" x14ac:dyDescent="0.35">
      <c r="A244" s="64" t="s">
        <v>28602</v>
      </c>
      <c r="B244" s="64" t="s">
        <v>28603</v>
      </c>
      <c r="C244" s="64" t="s">
        <v>167</v>
      </c>
      <c r="D244" s="64" t="s">
        <v>28362</v>
      </c>
      <c r="E244" s="64" t="s">
        <v>28604</v>
      </c>
    </row>
    <row r="245" spans="1:5" x14ac:dyDescent="0.35">
      <c r="A245" s="64" t="s">
        <v>28602</v>
      </c>
      <c r="B245" s="64" t="s">
        <v>28603</v>
      </c>
      <c r="C245" s="64" t="s">
        <v>167</v>
      </c>
      <c r="D245" s="64" t="s">
        <v>28362</v>
      </c>
      <c r="E245" s="64" t="s">
        <v>28604</v>
      </c>
    </row>
    <row r="246" spans="1:5" x14ac:dyDescent="0.35">
      <c r="A246" s="64" t="s">
        <v>28602</v>
      </c>
      <c r="B246" s="64" t="s">
        <v>28603</v>
      </c>
      <c r="C246" s="64" t="s">
        <v>83</v>
      </c>
      <c r="D246" s="64" t="s">
        <v>28359</v>
      </c>
      <c r="E246" s="64" t="s">
        <v>28606</v>
      </c>
    </row>
    <row r="247" spans="1:5" x14ac:dyDescent="0.35">
      <c r="A247" s="64" t="s">
        <v>28602</v>
      </c>
      <c r="B247" s="64" t="s">
        <v>28603</v>
      </c>
      <c r="C247" s="64" t="s">
        <v>28468</v>
      </c>
      <c r="D247" s="64" t="s">
        <v>28469</v>
      </c>
      <c r="E247" s="64" t="s">
        <v>3165</v>
      </c>
    </row>
    <row r="248" spans="1:5" x14ac:dyDescent="0.35">
      <c r="A248" s="64" t="s">
        <v>28602</v>
      </c>
      <c r="B248" s="64" t="s">
        <v>28603</v>
      </c>
      <c r="C248" s="64" t="s">
        <v>86</v>
      </c>
      <c r="D248" s="64" t="s">
        <v>28360</v>
      </c>
      <c r="E248" s="64" t="s">
        <v>28609</v>
      </c>
    </row>
    <row r="249" spans="1:5" x14ac:dyDescent="0.35">
      <c r="A249" s="64" t="s">
        <v>28602</v>
      </c>
      <c r="B249" s="64" t="s">
        <v>28603</v>
      </c>
      <c r="C249" s="64" t="s">
        <v>83</v>
      </c>
      <c r="D249" s="64" t="s">
        <v>28359</v>
      </c>
      <c r="E249" s="64" t="s">
        <v>28606</v>
      </c>
    </row>
    <row r="250" spans="1:5" x14ac:dyDescent="0.35">
      <c r="A250" s="64" t="s">
        <v>28610</v>
      </c>
      <c r="B250" s="64" t="s">
        <v>28611</v>
      </c>
      <c r="C250" s="64" t="s">
        <v>167</v>
      </c>
      <c r="D250" s="64" t="s">
        <v>28362</v>
      </c>
      <c r="E250" s="64" t="s">
        <v>28595</v>
      </c>
    </row>
    <row r="251" spans="1:5" x14ac:dyDescent="0.35">
      <c r="A251" s="64" t="s">
        <v>28610</v>
      </c>
      <c r="B251" s="64" t="s">
        <v>28611</v>
      </c>
      <c r="C251" s="64" t="s">
        <v>28479</v>
      </c>
      <c r="D251" s="64" t="s">
        <v>28480</v>
      </c>
      <c r="E251" s="64" t="s">
        <v>28612</v>
      </c>
    </row>
    <row r="252" spans="1:5" x14ac:dyDescent="0.35">
      <c r="A252" s="64" t="s">
        <v>28610</v>
      </c>
      <c r="B252" s="64" t="s">
        <v>28611</v>
      </c>
      <c r="C252" s="64" t="s">
        <v>86</v>
      </c>
      <c r="D252" s="64" t="s">
        <v>28360</v>
      </c>
      <c r="E252" s="64" t="s">
        <v>28613</v>
      </c>
    </row>
    <row r="253" spans="1:5" x14ac:dyDescent="0.35">
      <c r="A253" s="64" t="s">
        <v>28610</v>
      </c>
      <c r="B253" s="64" t="s">
        <v>28611</v>
      </c>
      <c r="C253" s="64" t="s">
        <v>28479</v>
      </c>
      <c r="D253" s="64" t="s">
        <v>28480</v>
      </c>
      <c r="E253" s="64" t="s">
        <v>28614</v>
      </c>
    </row>
    <row r="254" spans="1:5" x14ac:dyDescent="0.35">
      <c r="A254" s="64" t="s">
        <v>28610</v>
      </c>
      <c r="B254" s="64" t="s">
        <v>28611</v>
      </c>
      <c r="C254" s="64" t="s">
        <v>83</v>
      </c>
      <c r="D254" s="64" t="s">
        <v>28359</v>
      </c>
      <c r="E254" s="64" t="s">
        <v>28446</v>
      </c>
    </row>
    <row r="255" spans="1:5" x14ac:dyDescent="0.35">
      <c r="A255" s="64" t="s">
        <v>28615</v>
      </c>
      <c r="B255" s="64" t="s">
        <v>28616</v>
      </c>
      <c r="C255" s="64" t="s">
        <v>915</v>
      </c>
      <c r="D255" s="64" t="s">
        <v>28559</v>
      </c>
      <c r="E255" s="64" t="s">
        <v>28617</v>
      </c>
    </row>
    <row r="256" spans="1:5" x14ac:dyDescent="0.35">
      <c r="A256" s="64" t="s">
        <v>28615</v>
      </c>
      <c r="B256" s="64" t="s">
        <v>28616</v>
      </c>
      <c r="C256" s="64" t="s">
        <v>2480</v>
      </c>
      <c r="D256" s="64" t="s">
        <v>28618</v>
      </c>
      <c r="E256" s="64" t="s">
        <v>7071</v>
      </c>
    </row>
    <row r="257" spans="1:5" x14ac:dyDescent="0.35">
      <c r="A257" s="64" t="s">
        <v>28615</v>
      </c>
      <c r="B257" s="64" t="s">
        <v>28616</v>
      </c>
      <c r="C257" s="64" t="s">
        <v>86</v>
      </c>
      <c r="D257" s="64" t="s">
        <v>28360</v>
      </c>
      <c r="E257" s="64" t="s">
        <v>28619</v>
      </c>
    </row>
    <row r="258" spans="1:5" x14ac:dyDescent="0.35">
      <c r="A258" s="64" t="s">
        <v>28615</v>
      </c>
      <c r="B258" s="64" t="s">
        <v>28616</v>
      </c>
      <c r="C258" s="64" t="s">
        <v>915</v>
      </c>
      <c r="D258" s="64" t="s">
        <v>28559</v>
      </c>
      <c r="E258" s="64" t="s">
        <v>28620</v>
      </c>
    </row>
    <row r="259" spans="1:5" x14ac:dyDescent="0.35">
      <c r="A259" s="64" t="s">
        <v>28615</v>
      </c>
      <c r="B259" s="64" t="s">
        <v>28616</v>
      </c>
      <c r="C259" s="64" t="s">
        <v>167</v>
      </c>
      <c r="D259" s="64" t="s">
        <v>28362</v>
      </c>
      <c r="E259" s="64" t="s">
        <v>28621</v>
      </c>
    </row>
    <row r="260" spans="1:5" x14ac:dyDescent="0.35">
      <c r="A260" s="64" t="s">
        <v>28615</v>
      </c>
      <c r="B260" s="64" t="s">
        <v>28616</v>
      </c>
      <c r="C260" s="64" t="s">
        <v>86</v>
      </c>
      <c r="D260" s="64" t="s">
        <v>28360</v>
      </c>
      <c r="E260" s="64" t="s">
        <v>28622</v>
      </c>
    </row>
    <row r="261" spans="1:5" x14ac:dyDescent="0.35">
      <c r="A261" s="64" t="s">
        <v>28615</v>
      </c>
      <c r="B261" s="64" t="s">
        <v>28616</v>
      </c>
      <c r="C261" s="64" t="s">
        <v>167</v>
      </c>
      <c r="D261" s="64" t="s">
        <v>28362</v>
      </c>
      <c r="E261" s="64" t="s">
        <v>28621</v>
      </c>
    </row>
    <row r="262" spans="1:5" x14ac:dyDescent="0.35">
      <c r="A262" s="64" t="s">
        <v>28623</v>
      </c>
      <c r="B262" s="64" t="s">
        <v>28624</v>
      </c>
      <c r="C262" s="64" t="s">
        <v>28468</v>
      </c>
      <c r="D262" s="64" t="s">
        <v>28469</v>
      </c>
      <c r="E262" s="64" t="s">
        <v>8182</v>
      </c>
    </row>
    <row r="263" spans="1:5" x14ac:dyDescent="0.35">
      <c r="A263" s="64" t="s">
        <v>28623</v>
      </c>
      <c r="B263" s="64" t="s">
        <v>28624</v>
      </c>
      <c r="C263" s="64" t="s">
        <v>28397</v>
      </c>
      <c r="D263" s="64" t="s">
        <v>28398</v>
      </c>
      <c r="E263" s="64" t="s">
        <v>28</v>
      </c>
    </row>
    <row r="264" spans="1:5" x14ac:dyDescent="0.35">
      <c r="A264" s="64" t="s">
        <v>28623</v>
      </c>
      <c r="B264" s="64" t="s">
        <v>28624</v>
      </c>
      <c r="C264" s="64" t="s">
        <v>1059</v>
      </c>
      <c r="D264" s="64" t="s">
        <v>28393</v>
      </c>
      <c r="E264" s="64" t="s">
        <v>28625</v>
      </c>
    </row>
    <row r="265" spans="1:5" x14ac:dyDescent="0.35">
      <c r="A265" s="64" t="s">
        <v>28623</v>
      </c>
      <c r="B265" s="64" t="s">
        <v>28624</v>
      </c>
      <c r="C265" s="64" t="s">
        <v>45</v>
      </c>
      <c r="D265" s="64" t="s">
        <v>28329</v>
      </c>
      <c r="E265" s="64" t="s">
        <v>11765</v>
      </c>
    </row>
    <row r="266" spans="1:5" x14ac:dyDescent="0.35">
      <c r="A266" s="64" t="s">
        <v>28623</v>
      </c>
      <c r="B266" s="64" t="s">
        <v>28624</v>
      </c>
      <c r="C266" s="64" t="s">
        <v>28468</v>
      </c>
      <c r="D266" s="64" t="s">
        <v>28469</v>
      </c>
      <c r="E266" s="64" t="s">
        <v>8182</v>
      </c>
    </row>
    <row r="267" spans="1:5" x14ac:dyDescent="0.35">
      <c r="A267" s="64" t="s">
        <v>28623</v>
      </c>
      <c r="B267" s="64" t="s">
        <v>28624</v>
      </c>
      <c r="C267" s="64" t="s">
        <v>915</v>
      </c>
      <c r="D267" s="64" t="s">
        <v>28559</v>
      </c>
      <c r="E267" s="64" t="s">
        <v>28626</v>
      </c>
    </row>
    <row r="268" spans="1:5" x14ac:dyDescent="0.35">
      <c r="A268" s="64" t="s">
        <v>28623</v>
      </c>
      <c r="B268" s="64" t="s">
        <v>28624</v>
      </c>
      <c r="C268" s="64" t="s">
        <v>915</v>
      </c>
      <c r="D268" s="64" t="s">
        <v>28559</v>
      </c>
      <c r="E268" s="64" t="s">
        <v>28626</v>
      </c>
    </row>
    <row r="269" spans="1:5" x14ac:dyDescent="0.35">
      <c r="A269" s="64" t="s">
        <v>28623</v>
      </c>
      <c r="B269" s="64" t="s">
        <v>28624</v>
      </c>
      <c r="C269" s="64" t="s">
        <v>1059</v>
      </c>
      <c r="D269" s="64" t="s">
        <v>28393</v>
      </c>
      <c r="E269" s="64" t="s">
        <v>28625</v>
      </c>
    </row>
    <row r="270" spans="1:5" x14ac:dyDescent="0.35">
      <c r="A270" s="64" t="s">
        <v>28623</v>
      </c>
      <c r="B270" s="64" t="s">
        <v>28624</v>
      </c>
      <c r="C270" s="64" t="s">
        <v>915</v>
      </c>
      <c r="D270" s="64" t="s">
        <v>28559</v>
      </c>
      <c r="E270" s="64" t="s">
        <v>28627</v>
      </c>
    </row>
    <row r="271" spans="1:5" x14ac:dyDescent="0.35">
      <c r="A271" s="64" t="s">
        <v>28623</v>
      </c>
      <c r="B271" s="64" t="s">
        <v>28624</v>
      </c>
      <c r="C271" s="64" t="s">
        <v>28468</v>
      </c>
      <c r="D271" s="64" t="s">
        <v>28469</v>
      </c>
      <c r="E271" s="64" t="s">
        <v>8182</v>
      </c>
    </row>
    <row r="272" spans="1:5" x14ac:dyDescent="0.35">
      <c r="A272" s="64" t="s">
        <v>28623</v>
      </c>
      <c r="B272" s="64" t="s">
        <v>28624</v>
      </c>
      <c r="C272" s="64" t="s">
        <v>1059</v>
      </c>
      <c r="D272" s="64" t="s">
        <v>28393</v>
      </c>
      <c r="E272" s="64" t="s">
        <v>28625</v>
      </c>
    </row>
    <row r="273" spans="1:5" x14ac:dyDescent="0.35">
      <c r="A273" s="64" t="s">
        <v>28623</v>
      </c>
      <c r="B273" s="64" t="s">
        <v>28624</v>
      </c>
      <c r="C273" s="64" t="s">
        <v>86</v>
      </c>
      <c r="D273" s="64" t="s">
        <v>28360</v>
      </c>
      <c r="E273" s="64" t="s">
        <v>28628</v>
      </c>
    </row>
    <row r="274" spans="1:5" x14ac:dyDescent="0.35">
      <c r="A274" s="64" t="s">
        <v>28629</v>
      </c>
      <c r="B274" s="64" t="s">
        <v>28630</v>
      </c>
      <c r="C274" s="64" t="s">
        <v>45</v>
      </c>
      <c r="D274" s="64" t="s">
        <v>28329</v>
      </c>
      <c r="E274" s="64" t="s">
        <v>28631</v>
      </c>
    </row>
    <row r="275" spans="1:5" x14ac:dyDescent="0.35">
      <c r="A275" s="64" t="s">
        <v>28632</v>
      </c>
      <c r="B275" s="64" t="s">
        <v>28633</v>
      </c>
      <c r="C275" s="64" t="s">
        <v>45</v>
      </c>
      <c r="D275" s="64" t="s">
        <v>28329</v>
      </c>
      <c r="E275" s="64" t="s">
        <v>28634</v>
      </c>
    </row>
    <row r="276" spans="1:5" x14ac:dyDescent="0.35">
      <c r="A276" s="64" t="s">
        <v>28635</v>
      </c>
      <c r="B276" s="64" t="s">
        <v>28636</v>
      </c>
      <c r="C276" s="64" t="s">
        <v>45</v>
      </c>
      <c r="D276" s="64" t="s">
        <v>28329</v>
      </c>
      <c r="E276" s="64" t="s">
        <v>28401</v>
      </c>
    </row>
    <row r="277" spans="1:5" x14ac:dyDescent="0.35">
      <c r="A277" s="64" t="s">
        <v>28637</v>
      </c>
      <c r="B277" s="64" t="s">
        <v>28638</v>
      </c>
      <c r="C277" s="64" t="s">
        <v>28468</v>
      </c>
      <c r="D277" s="64" t="s">
        <v>28469</v>
      </c>
      <c r="E277" s="64" t="s">
        <v>28639</v>
      </c>
    </row>
    <row r="278" spans="1:5" x14ac:dyDescent="0.35">
      <c r="A278" s="64" t="s">
        <v>28637</v>
      </c>
      <c r="B278" s="64" t="s">
        <v>28638</v>
      </c>
      <c r="C278" s="64" t="s">
        <v>28468</v>
      </c>
      <c r="D278" s="64" t="s">
        <v>28469</v>
      </c>
      <c r="E278" s="64" t="s">
        <v>28640</v>
      </c>
    </row>
    <row r="279" spans="1:5" x14ac:dyDescent="0.35">
      <c r="A279" s="64" t="s">
        <v>28637</v>
      </c>
      <c r="B279" s="64" t="s">
        <v>28638</v>
      </c>
      <c r="C279" s="64" t="s">
        <v>127</v>
      </c>
      <c r="D279" s="64" t="s">
        <v>28455</v>
      </c>
      <c r="E279" s="64">
        <v>1</v>
      </c>
    </row>
    <row r="280" spans="1:5" x14ac:dyDescent="0.35">
      <c r="A280" s="64" t="s">
        <v>28637</v>
      </c>
      <c r="B280" s="64" t="s">
        <v>28638</v>
      </c>
      <c r="C280" s="64" t="s">
        <v>1059</v>
      </c>
      <c r="D280" s="64" t="s">
        <v>28393</v>
      </c>
      <c r="E280" s="64" t="s">
        <v>28641</v>
      </c>
    </row>
    <row r="281" spans="1:5" x14ac:dyDescent="0.35">
      <c r="A281" s="64" t="s">
        <v>28637</v>
      </c>
      <c r="B281" s="64" t="s">
        <v>28638</v>
      </c>
      <c r="C281" s="64" t="s">
        <v>45</v>
      </c>
      <c r="D281" s="64" t="s">
        <v>28329</v>
      </c>
      <c r="E281" s="64" t="s">
        <v>28642</v>
      </c>
    </row>
    <row r="282" spans="1:5" x14ac:dyDescent="0.35">
      <c r="A282" s="64" t="s">
        <v>28637</v>
      </c>
      <c r="B282" s="64" t="s">
        <v>28638</v>
      </c>
      <c r="C282" s="64" t="s">
        <v>28468</v>
      </c>
      <c r="D282" s="64" t="s">
        <v>28469</v>
      </c>
      <c r="E282" s="64" t="s">
        <v>1475</v>
      </c>
    </row>
    <row r="283" spans="1:5" x14ac:dyDescent="0.35">
      <c r="A283" s="64" t="s">
        <v>28637</v>
      </c>
      <c r="B283" s="64" t="s">
        <v>28638</v>
      </c>
      <c r="C283" s="64" t="s">
        <v>86</v>
      </c>
      <c r="D283" s="64" t="s">
        <v>28360</v>
      </c>
      <c r="E283" s="64" t="s">
        <v>28643</v>
      </c>
    </row>
    <row r="284" spans="1:5" x14ac:dyDescent="0.35">
      <c r="A284" s="64" t="s">
        <v>28637</v>
      </c>
      <c r="B284" s="64" t="s">
        <v>28638</v>
      </c>
      <c r="C284" s="64" t="s">
        <v>28502</v>
      </c>
      <c r="D284" s="64" t="s">
        <v>28503</v>
      </c>
      <c r="E284" s="64" t="s">
        <v>3607</v>
      </c>
    </row>
    <row r="285" spans="1:5" x14ac:dyDescent="0.35">
      <c r="A285" s="64" t="s">
        <v>28637</v>
      </c>
      <c r="B285" s="64" t="s">
        <v>28638</v>
      </c>
      <c r="C285" s="64" t="s">
        <v>28397</v>
      </c>
      <c r="D285" s="64" t="s">
        <v>28398</v>
      </c>
      <c r="E285" s="64" t="s">
        <v>35</v>
      </c>
    </row>
    <row r="286" spans="1:5" x14ac:dyDescent="0.35">
      <c r="A286" s="64" t="s">
        <v>28637</v>
      </c>
      <c r="B286" s="64" t="s">
        <v>28638</v>
      </c>
      <c r="C286" s="64" t="s">
        <v>167</v>
      </c>
      <c r="D286" s="64" t="s">
        <v>28362</v>
      </c>
      <c r="E286" s="64" t="s">
        <v>28644</v>
      </c>
    </row>
    <row r="287" spans="1:5" x14ac:dyDescent="0.35">
      <c r="A287" s="64" t="s">
        <v>28637</v>
      </c>
      <c r="B287" s="64" t="s">
        <v>28638</v>
      </c>
      <c r="C287" s="64" t="s">
        <v>83</v>
      </c>
      <c r="D287" s="64" t="s">
        <v>28359</v>
      </c>
      <c r="E287" s="64" t="s">
        <v>28446</v>
      </c>
    </row>
    <row r="288" spans="1:5" x14ac:dyDescent="0.35">
      <c r="A288" s="64" t="s">
        <v>28637</v>
      </c>
      <c r="B288" s="64" t="s">
        <v>28638</v>
      </c>
      <c r="C288" s="64" t="s">
        <v>28479</v>
      </c>
      <c r="D288" s="64" t="s">
        <v>28480</v>
      </c>
      <c r="E288" s="64" t="s">
        <v>28645</v>
      </c>
    </row>
    <row r="289" spans="1:5" x14ac:dyDescent="0.35">
      <c r="A289" s="64" t="s">
        <v>28646</v>
      </c>
      <c r="B289" s="64" t="s">
        <v>28647</v>
      </c>
      <c r="C289" s="64" t="s">
        <v>45</v>
      </c>
      <c r="D289" s="64" t="s">
        <v>28329</v>
      </c>
      <c r="E289" s="64" t="s">
        <v>28648</v>
      </c>
    </row>
    <row r="290" spans="1:5" x14ac:dyDescent="0.35">
      <c r="A290" s="64" t="s">
        <v>28649</v>
      </c>
      <c r="B290" s="64" t="s">
        <v>28650</v>
      </c>
      <c r="C290" s="64" t="s">
        <v>45</v>
      </c>
      <c r="D290" s="64" t="s">
        <v>28329</v>
      </c>
      <c r="E290" s="64" t="s">
        <v>28353</v>
      </c>
    </row>
    <row r="291" spans="1:5" x14ac:dyDescent="0.35">
      <c r="A291" s="64" t="s">
        <v>28649</v>
      </c>
      <c r="B291" s="64" t="s">
        <v>28650</v>
      </c>
      <c r="C291" s="64" t="s">
        <v>86</v>
      </c>
      <c r="D291" s="64" t="s">
        <v>28360</v>
      </c>
      <c r="E291" s="64" t="s">
        <v>28651</v>
      </c>
    </row>
    <row r="292" spans="1:5" x14ac:dyDescent="0.35">
      <c r="A292" s="64" t="s">
        <v>28649</v>
      </c>
      <c r="B292" s="64" t="s">
        <v>28650</v>
      </c>
      <c r="C292" s="64" t="s">
        <v>934</v>
      </c>
      <c r="D292" s="64" t="s">
        <v>28652</v>
      </c>
      <c r="E292" s="64" t="s">
        <v>321</v>
      </c>
    </row>
    <row r="293" spans="1:5" x14ac:dyDescent="0.35">
      <c r="A293" s="64" t="s">
        <v>28649</v>
      </c>
      <c r="B293" s="64" t="s">
        <v>28650</v>
      </c>
      <c r="C293" s="64" t="s">
        <v>167</v>
      </c>
      <c r="D293" s="64" t="s">
        <v>28362</v>
      </c>
      <c r="E293" s="64" t="s">
        <v>28467</v>
      </c>
    </row>
    <row r="294" spans="1:5" x14ac:dyDescent="0.35">
      <c r="A294" s="64" t="s">
        <v>28649</v>
      </c>
      <c r="B294" s="64" t="s">
        <v>28650</v>
      </c>
      <c r="C294" s="64" t="s">
        <v>934</v>
      </c>
      <c r="D294" s="64" t="s">
        <v>28652</v>
      </c>
      <c r="E294" s="64" t="s">
        <v>321</v>
      </c>
    </row>
    <row r="295" spans="1:5" x14ac:dyDescent="0.35">
      <c r="A295" s="64" t="s">
        <v>28649</v>
      </c>
      <c r="B295" s="64" t="s">
        <v>28650</v>
      </c>
      <c r="C295" s="64" t="s">
        <v>28468</v>
      </c>
      <c r="D295" s="64" t="s">
        <v>28469</v>
      </c>
      <c r="E295" s="64" t="s">
        <v>3165</v>
      </c>
    </row>
    <row r="296" spans="1:5" x14ac:dyDescent="0.35">
      <c r="A296" s="64" t="s">
        <v>28649</v>
      </c>
      <c r="B296" s="64" t="s">
        <v>28650</v>
      </c>
      <c r="C296" s="64" t="s">
        <v>127</v>
      </c>
      <c r="D296" s="64" t="s">
        <v>28455</v>
      </c>
      <c r="E296" s="64">
        <v>2</v>
      </c>
    </row>
    <row r="297" spans="1:5" x14ac:dyDescent="0.35">
      <c r="A297" s="64" t="s">
        <v>28649</v>
      </c>
      <c r="B297" s="64" t="s">
        <v>28650</v>
      </c>
      <c r="C297" s="64" t="s">
        <v>28468</v>
      </c>
      <c r="D297" s="64" t="s">
        <v>28469</v>
      </c>
      <c r="E297" s="64" t="s">
        <v>3165</v>
      </c>
    </row>
    <row r="298" spans="1:5" x14ac:dyDescent="0.35">
      <c r="A298" s="64" t="s">
        <v>28653</v>
      </c>
      <c r="B298" s="64" t="s">
        <v>28654</v>
      </c>
      <c r="C298" s="64" t="s">
        <v>45</v>
      </c>
      <c r="D298" s="64" t="s">
        <v>28329</v>
      </c>
      <c r="E298" s="64" t="s">
        <v>28655</v>
      </c>
    </row>
    <row r="299" spans="1:5" x14ac:dyDescent="0.35">
      <c r="A299" s="64" t="s">
        <v>28653</v>
      </c>
      <c r="B299" s="64" t="s">
        <v>28654</v>
      </c>
      <c r="C299" s="64" t="s">
        <v>86</v>
      </c>
      <c r="D299" s="64" t="s">
        <v>28360</v>
      </c>
      <c r="E299" s="64" t="s">
        <v>28656</v>
      </c>
    </row>
    <row r="300" spans="1:5" x14ac:dyDescent="0.35">
      <c r="A300" s="64" t="s">
        <v>28657</v>
      </c>
      <c r="B300" s="64" t="s">
        <v>28658</v>
      </c>
      <c r="C300" s="64" t="s">
        <v>45</v>
      </c>
      <c r="D300" s="64" t="s">
        <v>28329</v>
      </c>
      <c r="E300" s="64" t="s">
        <v>28338</v>
      </c>
    </row>
    <row r="301" spans="1:5" x14ac:dyDescent="0.35">
      <c r="A301" s="64" t="s">
        <v>28659</v>
      </c>
      <c r="B301" s="64" t="s">
        <v>28660</v>
      </c>
      <c r="C301" s="64" t="s">
        <v>45</v>
      </c>
      <c r="D301" s="64" t="s">
        <v>28329</v>
      </c>
      <c r="E301" s="64" t="s">
        <v>28435</v>
      </c>
    </row>
    <row r="302" spans="1:5" x14ac:dyDescent="0.35">
      <c r="A302" s="64" t="s">
        <v>28661</v>
      </c>
      <c r="B302" s="64" t="s">
        <v>28662</v>
      </c>
      <c r="C302" s="64" t="s">
        <v>45</v>
      </c>
      <c r="D302" s="64" t="s">
        <v>28329</v>
      </c>
      <c r="E302" s="64" t="s">
        <v>28663</v>
      </c>
    </row>
    <row r="303" spans="1:5" x14ac:dyDescent="0.35">
      <c r="A303" s="64" t="s">
        <v>28664</v>
      </c>
      <c r="B303" s="64" t="s">
        <v>28665</v>
      </c>
      <c r="C303" s="64" t="s">
        <v>45</v>
      </c>
      <c r="D303" s="64" t="s">
        <v>28329</v>
      </c>
      <c r="E303" s="64" t="s">
        <v>28666</v>
      </c>
    </row>
    <row r="304" spans="1:5" x14ac:dyDescent="0.35">
      <c r="A304" s="64" t="s">
        <v>28667</v>
      </c>
      <c r="B304" s="64" t="s">
        <v>28668</v>
      </c>
      <c r="C304" s="64" t="s">
        <v>45</v>
      </c>
      <c r="D304" s="64" t="s">
        <v>28329</v>
      </c>
      <c r="E304" s="64" t="s">
        <v>28669</v>
      </c>
    </row>
    <row r="305" spans="1:5" x14ac:dyDescent="0.35">
      <c r="A305" s="64" t="s">
        <v>28374</v>
      </c>
      <c r="B305" s="64" t="s">
        <v>28670</v>
      </c>
      <c r="C305" s="64" t="s">
        <v>86</v>
      </c>
      <c r="D305" s="64" t="s">
        <v>28360</v>
      </c>
      <c r="E305" s="64" t="s">
        <v>28671</v>
      </c>
    </row>
    <row r="306" spans="1:5" x14ac:dyDescent="0.35">
      <c r="A306" s="64" t="s">
        <v>28374</v>
      </c>
      <c r="B306" s="64" t="s">
        <v>28670</v>
      </c>
      <c r="C306" s="64" t="s">
        <v>86</v>
      </c>
      <c r="D306" s="64" t="s">
        <v>28360</v>
      </c>
      <c r="E306" s="64" t="s">
        <v>28672</v>
      </c>
    </row>
    <row r="307" spans="1:5" x14ac:dyDescent="0.35">
      <c r="A307" s="64" t="s">
        <v>28673</v>
      </c>
      <c r="B307" s="64" t="s">
        <v>28674</v>
      </c>
      <c r="C307" s="64" t="s">
        <v>45</v>
      </c>
      <c r="D307" s="64" t="s">
        <v>28329</v>
      </c>
      <c r="E307" s="64" t="s">
        <v>11481</v>
      </c>
    </row>
    <row r="308" spans="1:5" x14ac:dyDescent="0.35">
      <c r="A308" s="64" t="s">
        <v>28675</v>
      </c>
      <c r="B308" s="64" t="s">
        <v>28676</v>
      </c>
      <c r="C308" s="64" t="s">
        <v>45</v>
      </c>
      <c r="D308" s="64" t="s">
        <v>28329</v>
      </c>
      <c r="E308" s="64" t="s">
        <v>28350</v>
      </c>
    </row>
    <row r="309" spans="1:5" x14ac:dyDescent="0.35">
      <c r="A309" s="64" t="s">
        <v>28677</v>
      </c>
      <c r="B309" s="64" t="s">
        <v>28678</v>
      </c>
      <c r="C309" s="64" t="s">
        <v>45</v>
      </c>
      <c r="D309" s="64" t="s">
        <v>28329</v>
      </c>
      <c r="E309" s="64" t="s">
        <v>28679</v>
      </c>
    </row>
    <row r="310" spans="1:5" x14ac:dyDescent="0.35">
      <c r="A310" s="64" t="s">
        <v>28680</v>
      </c>
      <c r="B310" s="64" t="s">
        <v>28681</v>
      </c>
      <c r="C310" s="64" t="s">
        <v>45</v>
      </c>
      <c r="D310" s="64" t="s">
        <v>28329</v>
      </c>
      <c r="E310" s="64" t="s">
        <v>28682</v>
      </c>
    </row>
    <row r="311" spans="1:5" x14ac:dyDescent="0.35">
      <c r="A311" s="64" t="s">
        <v>28683</v>
      </c>
      <c r="B311" s="64" t="s">
        <v>28684</v>
      </c>
      <c r="C311" s="64" t="s">
        <v>45</v>
      </c>
      <c r="D311" s="64" t="s">
        <v>28329</v>
      </c>
      <c r="E311" s="64" t="s">
        <v>28338</v>
      </c>
    </row>
    <row r="312" spans="1:5" x14ac:dyDescent="0.35">
      <c r="A312" s="64" t="s">
        <v>28685</v>
      </c>
      <c r="B312" s="64" t="s">
        <v>28686</v>
      </c>
      <c r="C312" s="64" t="s">
        <v>45</v>
      </c>
      <c r="D312" s="64" t="s">
        <v>28329</v>
      </c>
      <c r="E312" s="64" t="s">
        <v>11786</v>
      </c>
    </row>
    <row r="313" spans="1:5" x14ac:dyDescent="0.35">
      <c r="A313" s="64" t="s">
        <v>28687</v>
      </c>
      <c r="B313" s="64" t="s">
        <v>28688</v>
      </c>
      <c r="C313" s="64" t="s">
        <v>45</v>
      </c>
      <c r="D313" s="64" t="s">
        <v>28329</v>
      </c>
      <c r="E313" s="64" t="s">
        <v>28689</v>
      </c>
    </row>
    <row r="314" spans="1:5" x14ac:dyDescent="0.35">
      <c r="A314" s="64" t="s">
        <v>28690</v>
      </c>
      <c r="B314" s="64" t="s">
        <v>28691</v>
      </c>
      <c r="C314" s="64" t="s">
        <v>45</v>
      </c>
      <c r="D314" s="64" t="s">
        <v>28329</v>
      </c>
      <c r="E314" s="64" t="s">
        <v>28415</v>
      </c>
    </row>
    <row r="315" spans="1:5" x14ac:dyDescent="0.35">
      <c r="A315" s="64" t="s">
        <v>28692</v>
      </c>
      <c r="B315" s="64" t="s">
        <v>28693</v>
      </c>
      <c r="C315" s="64" t="s">
        <v>45</v>
      </c>
      <c r="D315" s="64" t="s">
        <v>28329</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28694</v>
      </c>
      <c r="B2" t="s">
        <v>28695</v>
      </c>
    </row>
    <row r="3" spans="1:2" x14ac:dyDescent="0.35">
      <c r="A3" t="s">
        <v>28696</v>
      </c>
      <c r="B3" t="s">
        <v>28697</v>
      </c>
    </row>
    <row r="4" spans="1:2" x14ac:dyDescent="0.35">
      <c r="A4" t="s">
        <v>28696</v>
      </c>
      <c r="B4" t="s">
        <v>28698</v>
      </c>
    </row>
    <row r="5" spans="1:2" x14ac:dyDescent="0.35">
      <c r="A5" t="s">
        <v>7701</v>
      </c>
      <c r="B5" t="s">
        <v>28699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AOM_diets</vt:lpstr>
      <vt:lpstr>vars_animals</vt:lpstr>
      <vt:lpstr>var_traits</vt:lpstr>
      <vt:lpstr>AOM</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2024-11-07T11:49:59Z</dcterms:modified>
  <cp:category/>
  <cp:contentStatus/>
</cp:coreProperties>
</file>