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etu.keskinen\Downloads\eu-debt-sustainability-analysis-main\eu-debt-sustainability-analysis-main\Final\"/>
    </mc:Choice>
  </mc:AlternateContent>
  <xr:revisionPtr revIDLastSave="0" documentId="13_ncr:1_{872E634B-A1F4-46E5-85D0-19255232B55C}" xr6:coauthVersionLast="47" xr6:coauthVersionMax="47" xr10:uidLastSave="{00000000-0000-0000-0000-000000000000}"/>
  <bookViews>
    <workbookView xWindow="0" yWindow="195" windowWidth="28800" windowHeight="15240" activeTab="1" xr2:uid="{71B164A3-1E2E-403A-859E-222E0E2A67DC}"/>
  </bookViews>
  <sheets>
    <sheet name="data" sheetId="1" r:id="rId1"/>
    <sheet name="STO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A6" i="1" s="1"/>
  <c r="Z4" i="1"/>
  <c r="Z5" i="1"/>
  <c r="AA18" i="1" s="1"/>
  <c r="Z6" i="1"/>
  <c r="Z7" i="1"/>
  <c r="AA5" i="1" s="1"/>
  <c r="Z8" i="1"/>
  <c r="AA7" i="1" s="1"/>
  <c r="Z9" i="1"/>
  <c r="Z10" i="1"/>
  <c r="AA10" i="1" s="1"/>
  <c r="Z11" i="1"/>
  <c r="AA11" i="1" s="1"/>
  <c r="Z12" i="1"/>
  <c r="AA12" i="1" s="1"/>
  <c r="Z13" i="1"/>
  <c r="AA14" i="1" s="1"/>
  <c r="Z14" i="1"/>
  <c r="AA15" i="1" s="1"/>
  <c r="Z15" i="1"/>
  <c r="Z16" i="1"/>
  <c r="AA16" i="1" s="1"/>
  <c r="Z17" i="1"/>
  <c r="Z18" i="1"/>
  <c r="Z19" i="1"/>
  <c r="Z20" i="1"/>
  <c r="AA8" i="1" l="1"/>
  <c r="AA4" i="1"/>
  <c r="AA13" i="1"/>
  <c r="AA3" i="1"/>
  <c r="AA17" i="1"/>
  <c r="AA9" i="1"/>
  <c r="AA20" i="1"/>
  <c r="AA19" i="1"/>
  <c r="S49" i="2" l="1"/>
  <c r="F49" i="2"/>
  <c r="E49" i="2"/>
  <c r="D49" i="2"/>
  <c r="C49" i="2"/>
  <c r="S48" i="2"/>
  <c r="F48" i="2"/>
  <c r="E48" i="2"/>
  <c r="D48" i="2"/>
  <c r="C48" i="2"/>
  <c r="S47" i="2"/>
  <c r="F47" i="2"/>
  <c r="E47" i="2"/>
  <c r="D47" i="2"/>
  <c r="C47" i="2"/>
  <c r="S46" i="2"/>
  <c r="F46" i="2"/>
  <c r="E46" i="2"/>
  <c r="D46" i="2"/>
  <c r="C46" i="2"/>
  <c r="S45" i="2"/>
  <c r="F45" i="2"/>
  <c r="E45" i="2"/>
  <c r="D45" i="2"/>
  <c r="C45" i="2"/>
  <c r="S44" i="2"/>
  <c r="F44" i="2"/>
  <c r="E44" i="2"/>
  <c r="D44" i="2"/>
  <c r="C44" i="2"/>
  <c r="S43" i="2"/>
  <c r="F43" i="2"/>
  <c r="E43" i="2"/>
  <c r="D43" i="2"/>
  <c r="C43" i="2"/>
  <c r="S42" i="2"/>
  <c r="F42" i="2"/>
  <c r="E42" i="2"/>
  <c r="D42" i="2"/>
  <c r="C42" i="2"/>
  <c r="S41" i="2"/>
  <c r="F41" i="2"/>
  <c r="E41" i="2"/>
  <c r="D41" i="2"/>
  <c r="C41" i="2"/>
  <c r="S40" i="2"/>
  <c r="F40" i="2"/>
  <c r="E40" i="2"/>
  <c r="D40" i="2"/>
  <c r="C40" i="2"/>
  <c r="S39" i="2"/>
  <c r="F39" i="2"/>
  <c r="E39" i="2"/>
  <c r="D39" i="2"/>
  <c r="C39" i="2"/>
  <c r="S38" i="2"/>
  <c r="F38" i="2"/>
  <c r="E38" i="2"/>
  <c r="D38" i="2"/>
  <c r="C38" i="2"/>
  <c r="S37" i="2"/>
  <c r="F37" i="2"/>
  <c r="E37" i="2"/>
  <c r="D37" i="2"/>
  <c r="C37" i="2"/>
  <c r="S36" i="2"/>
  <c r="F36" i="2"/>
  <c r="E36" i="2"/>
  <c r="D36" i="2"/>
  <c r="C36" i="2"/>
  <c r="S35" i="2"/>
  <c r="F35" i="2"/>
  <c r="E35" i="2"/>
  <c r="D35" i="2"/>
  <c r="C35" i="2"/>
  <c r="S34" i="2"/>
  <c r="F34" i="2"/>
  <c r="E34" i="2"/>
  <c r="D34" i="2"/>
  <c r="C34" i="2"/>
  <c r="S33" i="2"/>
  <c r="F33" i="2"/>
  <c r="E33" i="2"/>
  <c r="D33" i="2"/>
  <c r="C33" i="2"/>
  <c r="S32" i="2"/>
  <c r="F32" i="2"/>
  <c r="E32" i="2"/>
  <c r="D32" i="2"/>
  <c r="C32" i="2"/>
  <c r="S31" i="2"/>
  <c r="F31" i="2"/>
  <c r="E31" i="2"/>
  <c r="D31" i="2"/>
  <c r="C31" i="2"/>
  <c r="S30" i="2"/>
  <c r="F30" i="2"/>
  <c r="E30" i="2"/>
  <c r="D30" i="2"/>
  <c r="C30" i="2"/>
  <c r="S29" i="2"/>
  <c r="F29" i="2"/>
  <c r="E29" i="2"/>
  <c r="D29" i="2"/>
  <c r="C29" i="2"/>
  <c r="S28" i="2"/>
  <c r="F28" i="2"/>
  <c r="E28" i="2"/>
  <c r="D28" i="2"/>
  <c r="C28" i="2"/>
  <c r="S27" i="2"/>
  <c r="F27" i="2"/>
  <c r="E27" i="2"/>
  <c r="D27" i="2"/>
  <c r="C27" i="2"/>
  <c r="S26" i="2"/>
  <c r="F26" i="2"/>
  <c r="E26" i="2"/>
  <c r="D26" i="2"/>
  <c r="C26" i="2"/>
  <c r="S25" i="2"/>
  <c r="F25" i="2"/>
  <c r="E25" i="2"/>
  <c r="D25" i="2"/>
  <c r="C25" i="2"/>
  <c r="S24" i="2"/>
  <c r="F24" i="2"/>
  <c r="E24" i="2"/>
  <c r="D24" i="2"/>
  <c r="C24" i="2"/>
  <c r="S23" i="2"/>
  <c r="F23" i="2"/>
  <c r="E23" i="2"/>
  <c r="D23" i="2"/>
  <c r="C23" i="2"/>
  <c r="S22" i="2"/>
  <c r="F22" i="2"/>
  <c r="E22" i="2"/>
  <c r="D22" i="2"/>
  <c r="C22" i="2"/>
  <c r="S21" i="2"/>
  <c r="F21" i="2"/>
  <c r="E21" i="2"/>
  <c r="D21" i="2"/>
  <c r="C21" i="2"/>
  <c r="S20" i="2"/>
  <c r="F20" i="2"/>
  <c r="E20" i="2"/>
  <c r="D20" i="2"/>
  <c r="C20" i="2"/>
  <c r="S19" i="2"/>
  <c r="F19" i="2"/>
  <c r="E19" i="2"/>
  <c r="D19" i="2"/>
  <c r="C19" i="2"/>
  <c r="S18" i="2"/>
  <c r="F18" i="2"/>
  <c r="E18" i="2"/>
  <c r="D18" i="2"/>
  <c r="C18" i="2"/>
  <c r="S17" i="2"/>
  <c r="F17" i="2"/>
  <c r="E17" i="2"/>
  <c r="D17" i="2"/>
  <c r="C17" i="2"/>
  <c r="S16" i="2"/>
  <c r="F16" i="2"/>
  <c r="E16" i="2"/>
  <c r="D16" i="2"/>
  <c r="C16" i="2"/>
  <c r="S15" i="2"/>
  <c r="F15" i="2"/>
  <c r="E15" i="2"/>
  <c r="D15" i="2"/>
  <c r="C15" i="2"/>
  <c r="S14" i="2"/>
  <c r="F14" i="2"/>
  <c r="E14" i="2"/>
  <c r="D14" i="2"/>
  <c r="C14" i="2"/>
  <c r="S13" i="2"/>
  <c r="F13" i="2"/>
  <c r="E13" i="2"/>
  <c r="D13" i="2"/>
  <c r="C13" i="2"/>
  <c r="S12" i="2"/>
  <c r="F12" i="2"/>
  <c r="E12" i="2"/>
  <c r="D12" i="2"/>
  <c r="C12" i="2"/>
  <c r="S11" i="2"/>
  <c r="F11" i="2"/>
  <c r="E11" i="2"/>
  <c r="D11" i="2"/>
  <c r="C11" i="2"/>
  <c r="S10" i="2"/>
  <c r="F10" i="2"/>
  <c r="E10" i="2"/>
  <c r="D10" i="2"/>
  <c r="C10" i="2"/>
  <c r="S9" i="2"/>
  <c r="F9" i="2"/>
  <c r="E9" i="2"/>
  <c r="D9" i="2"/>
  <c r="C9" i="2"/>
  <c r="S8" i="2"/>
  <c r="F8" i="2"/>
  <c r="E8" i="2"/>
  <c r="D8" i="2"/>
  <c r="C8" i="2"/>
  <c r="S7" i="2"/>
  <c r="F7" i="2"/>
  <c r="E7" i="2"/>
  <c r="D7" i="2"/>
  <c r="C7" i="2"/>
  <c r="S6" i="2"/>
  <c r="F6" i="2"/>
  <c r="E6" i="2"/>
  <c r="D6" i="2"/>
  <c r="C6" i="2"/>
  <c r="S5" i="2"/>
  <c r="F5" i="2"/>
  <c r="E5" i="2"/>
  <c r="D5" i="2"/>
  <c r="C5" i="2"/>
  <c r="S4" i="2"/>
  <c r="F4" i="2"/>
  <c r="E4" i="2"/>
  <c r="D4" i="2"/>
  <c r="C4" i="2"/>
  <c r="S3" i="2"/>
  <c r="F3" i="2"/>
  <c r="E3" i="2"/>
  <c r="D3" i="2"/>
  <c r="C3" i="2"/>
  <c r="V3" i="1" l="1"/>
  <c r="V4" i="1"/>
  <c r="W4" i="1" s="1"/>
  <c r="V5" i="1"/>
  <c r="W5" i="1" s="1"/>
  <c r="V6" i="1"/>
  <c r="W6" i="1" s="1"/>
  <c r="V7" i="1"/>
  <c r="V8" i="1"/>
  <c r="V9" i="1"/>
  <c r="V10" i="1"/>
  <c r="V11" i="1"/>
  <c r="V12" i="1"/>
  <c r="V13" i="1"/>
  <c r="W13" i="1" s="1"/>
  <c r="V14" i="1"/>
  <c r="V15" i="1"/>
  <c r="V16" i="1"/>
  <c r="V17" i="1"/>
  <c r="V18" i="1"/>
  <c r="V19" i="1"/>
  <c r="V20" i="1"/>
  <c r="V2" i="1"/>
  <c r="W16" i="1" l="1"/>
  <c r="W8" i="1"/>
  <c r="W15" i="1"/>
  <c r="W9" i="1"/>
  <c r="W20" i="1"/>
  <c r="W3" i="1"/>
  <c r="W19" i="1"/>
  <c r="W17" i="1"/>
  <c r="W12" i="1"/>
  <c r="W10" i="1"/>
  <c r="W14" i="1"/>
  <c r="W11" i="1"/>
  <c r="W18" i="1"/>
  <c r="W7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<sst xmlns="http://schemas.openxmlformats.org/spreadsheetml/2006/main" count="188" uniqueCount="130">
  <si>
    <t>potgdp</t>
  </si>
  <si>
    <t>inflation</t>
  </si>
  <si>
    <t>og</t>
  </si>
  <si>
    <t>spb</t>
  </si>
  <si>
    <t>pb</t>
  </si>
  <si>
    <t>ob</t>
  </si>
  <si>
    <t>sb</t>
  </si>
  <si>
    <t>ngdp</t>
  </si>
  <si>
    <t>debt_total</t>
  </si>
  <si>
    <t>debt_st</t>
  </si>
  <si>
    <t>debt_lt</t>
  </si>
  <si>
    <t>share_lt_maturing_t0</t>
  </si>
  <si>
    <t>share_lt_maturing_t10</t>
  </si>
  <si>
    <t>iir</t>
  </si>
  <si>
    <t>i_st</t>
  </si>
  <si>
    <t>i_lt</t>
  </si>
  <si>
    <t>sfa</t>
  </si>
  <si>
    <t>rgdp</t>
  </si>
  <si>
    <t>drgdp</t>
  </si>
  <si>
    <t>ageing</t>
  </si>
  <si>
    <t>property</t>
  </si>
  <si>
    <t>AMECO DEMEANED</t>
  </si>
  <si>
    <t>DARVAS Stochastic data</t>
  </si>
  <si>
    <t>AMECO</t>
  </si>
  <si>
    <t>ISO</t>
  </si>
  <si>
    <t>year</t>
  </si>
  <si>
    <t>d_ngdp</t>
  </si>
  <si>
    <t>q</t>
  </si>
  <si>
    <t>stir</t>
  </si>
  <si>
    <t>ltrate</t>
  </si>
  <si>
    <t>snowball term</t>
  </si>
  <si>
    <t>FIN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</si>
  <si>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</si>
  <si>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</si>
  <si>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</si>
  <si>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</si>
  <si>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</si>
  <si>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</si>
  <si>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</si>
  <si>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</si>
  <si>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</si>
  <si>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</si>
  <si>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</si>
  <si>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</si>
  <si>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</si>
  <si>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</si>
  <si>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</si>
  <si>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</si>
  <si>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</si>
  <si>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</si>
  <si>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</si>
  <si>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</si>
  <si>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</si>
  <si>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</si>
  <si>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</si>
  <si>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</si>
  <si>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</si>
  <si>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</si>
  <si>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</si>
  <si>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</si>
  <si>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</si>
  <si>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</si>
  <si>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</si>
  <si>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</si>
  <si>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</si>
  <si>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</si>
  <si>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</si>
  <si>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</si>
  <si>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</si>
  <si>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</si>
  <si>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</si>
  <si>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</si>
  <si>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</si>
  <si>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</si>
  <si>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</si>
  <si>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</si>
  <si>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</si>
  <si>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</si>
  <si>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</si>
  <si>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</si>
  <si>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</si>
  <si>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</si>
  <si>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</si>
  <si>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</si>
  <si>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</si>
  <si>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</si>
  <si>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</si>
  <si>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</si>
  <si>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</si>
  <si>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</si>
  <si>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</si>
  <si>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</si>
  <si>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</si>
  <si>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</si>
  <si>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</si>
  <si>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</si>
  <si>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</si>
  <si>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</si>
  <si>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</si>
  <si>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</si>
  <si>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</si>
  <si>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</si>
  <si>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</si>
  <si>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</si>
  <si>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</si>
  <si>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</si>
  <si>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</si>
  <si>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</si>
  <si>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</si>
  <si>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</si>
  <si>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</si>
  <si>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</si>
  <si>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</si>
  <si>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</si>
  <si>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</si>
  <si>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</si>
  <si>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</si>
  <si>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</si>
  <si>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</si>
  <si>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</si>
  <si>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</si>
  <si>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</si>
  <si>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</si>
  <si>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</si>
  <si>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</si>
  <si>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</si>
  <si>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</si>
  <si>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potgdp growth</t>
  </si>
  <si>
    <t>sfa_vm</t>
  </si>
  <si>
    <t>potgdp_vm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</si>
</sst>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0\ %"/>
    <numFmt numFmtId="166" formatCode="0.0000\ %"/>
    <numFmt numFmtId="167" formatCode="0.0"/>
    <numFmt numFmtId="168" formatCode="0.00000"/>
    <numFmt numFmtId="170" formatCode="0.000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Calibri"/>
      <family val="2"/>
    </font>
    <font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2" fillId="0" borderId="0" xfId="0" applyFont="1"/>
    <xf numFmtId="167" fontId="3" fillId="0" borderId="0" xfId="0" applyNumberFormat="1" applyFont="1" applyAlignment="1">
      <alignment horizontal="center" vertical="center"/>
    </xf>
    <xf numFmtId="167" fontId="4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0" fillId="0" borderId="0" xfId="0" applyAlignment="1">
      <alignment horizontal="center"/>
    </xf>
    <xf numFmtId="167" fontId="4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top"/>
    </xf>
    <xf numFmtId="1" fontId="4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8" fontId="0" fillId="0" borderId="0" xfId="0" applyNumberFormat="1"/>
    <xf numFmtId="170" fontId="0" fillId="0" borderId="0" xfId="0" applyNumberFormat="1"/>
    <xf numFmtId="168" fontId="0" fillId="0" borderId="0" xfId="0" applyNumberFormat="1" applyFill="1"/>
    <xf numFmtId="0" fontId="6" fillId="4" borderId="0" xfId="3"/>
    <xf numFmtId="43" fontId="0" fillId="0" borderId="0" xfId="2" applyFont="1"/>
    <xf numFmtId="43" fontId="0" fillId="5" borderId="0" xfId="2" applyFont="1" applyFill="1"/>
  </cellXfs>
  <cellStyles count="4">
    <cellStyle name="Comma" xfId="2" builtinId="3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A180-C7A4-4E02-A8A4-F7B2784F7CB2}">
  <dimension ref="A1:AI20"/>
  <sheetViews>
    <sheetView zoomScale="110" workbookViewId="0">
      <selection activeCell="I9" sqref="I9"/>
    </sheetView>
  </sheetViews>
  <sheetFormatPr defaultRowHeight="15" x14ac:dyDescent="0.25"/>
  <cols>
    <col min="1" max="3" width="9.28515625" bestFit="1" customWidth="1"/>
    <col min="4" max="4" width="13.5703125" bestFit="1" customWidth="1"/>
    <col min="5" max="10" width="9.28515625" bestFit="1" customWidth="1"/>
    <col min="11" max="11" width="10.5703125" customWidth="1"/>
    <col min="12" max="13" width="9.28515625" bestFit="1" customWidth="1"/>
    <col min="14" max="14" width="19.7109375" bestFit="1" customWidth="1"/>
    <col min="15" max="15" width="20.7109375" bestFit="1" customWidth="1"/>
    <col min="16" max="19" width="9.28515625" bestFit="1" customWidth="1"/>
    <col min="23" max="23" width="12.140625" bestFit="1" customWidth="1"/>
    <col min="30" max="31" width="9.7109375" bestFit="1" customWidth="1"/>
    <col min="33" max="33" width="9.7109375" bestFit="1" customWidth="1"/>
    <col min="35" max="35" width="9.7109375" bestFit="1" customWidth="1"/>
  </cols>
  <sheetData>
    <row r="1" spans="1:35" x14ac:dyDescent="0.2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20</v>
      </c>
      <c r="V1" t="s">
        <v>17</v>
      </c>
      <c r="W1" t="s">
        <v>18</v>
      </c>
      <c r="X1" t="s">
        <v>2</v>
      </c>
      <c r="Y1" t="s">
        <v>0</v>
      </c>
      <c r="Z1" t="s">
        <v>127</v>
      </c>
      <c r="AA1" t="s">
        <v>129</v>
      </c>
      <c r="AB1" t="s">
        <v>16</v>
      </c>
      <c r="AC1" s="23" t="s">
        <v>128</v>
      </c>
    </row>
    <row r="2" spans="1:35" x14ac:dyDescent="0.25">
      <c r="A2">
        <v>2023</v>
      </c>
      <c r="B2">
        <v>236.531302768659</v>
      </c>
      <c r="C2">
        <v>4.7975909999999997</v>
      </c>
      <c r="D2">
        <v>-2.2471884779047602</v>
      </c>
      <c r="E2">
        <v>23.83699</v>
      </c>
      <c r="F2">
        <v>-0.2445959</v>
      </c>
      <c r="G2">
        <v>-1.5524538000000001</v>
      </c>
      <c r="H2">
        <v>-2.6726700000000001</v>
      </c>
      <c r="I2">
        <v>-1.3648161999999999</v>
      </c>
      <c r="J2">
        <v>277.625</v>
      </c>
      <c r="K2">
        <v>210.52500000000001</v>
      </c>
      <c r="N2">
        <v>3.1775578494576698E-2</v>
      </c>
      <c r="O2">
        <v>3.7849389999999997E-2</v>
      </c>
      <c r="P2">
        <v>1.5804370000000001</v>
      </c>
      <c r="Q2">
        <v>3.43</v>
      </c>
      <c r="R2">
        <v>3.04</v>
      </c>
      <c r="S2">
        <v>2.2785220000000002</v>
      </c>
      <c r="T2">
        <v>2.1176979999999999</v>
      </c>
      <c r="V2" s="1">
        <f>(1+D2/100)*B2</f>
        <v>231.21599858620368</v>
      </c>
      <c r="X2">
        <v>-2.2471884779047602</v>
      </c>
      <c r="Y2">
        <v>236.531302768659</v>
      </c>
      <c r="AA2" s="22">
        <v>236.531302768659</v>
      </c>
      <c r="AB2">
        <v>2.2785220000000002</v>
      </c>
      <c r="AC2" s="23">
        <v>2.2785220000000002</v>
      </c>
      <c r="AD2" s="19"/>
      <c r="AE2" s="19"/>
      <c r="AI2" s="19"/>
    </row>
    <row r="3" spans="1:35" x14ac:dyDescent="0.25">
      <c r="A3">
        <f>1+A2</f>
        <v>2024</v>
      </c>
      <c r="B3">
        <v>238.0217037741894</v>
      </c>
      <c r="C3">
        <v>1.8000020000000001</v>
      </c>
      <c r="D3">
        <v>-2.8208216278374221</v>
      </c>
      <c r="E3">
        <v>23.96105</v>
      </c>
      <c r="F3">
        <v>-0.53010330000000006</v>
      </c>
      <c r="G3">
        <v>-2.1718147999999999</v>
      </c>
      <c r="H3">
        <v>-3.4097268999999999</v>
      </c>
      <c r="I3">
        <v>-1.7680121</v>
      </c>
      <c r="J3">
        <v>282.73410000000001</v>
      </c>
      <c r="P3">
        <v>1.6625099999999999</v>
      </c>
      <c r="Q3">
        <v>3.5642079999999998</v>
      </c>
      <c r="R3">
        <v>2.9418000000000002</v>
      </c>
      <c r="S3">
        <v>2.6170640000000001</v>
      </c>
      <c r="T3">
        <v>2.1243479999999999</v>
      </c>
      <c r="V3" s="1">
        <f t="shared" ref="V3:V20" si="0">(1+D3/100)*B3</f>
        <v>231.30753607517994</v>
      </c>
      <c r="W3" s="2">
        <f>(V3-V2)/V2</f>
        <v>3.9589599999988656E-4</v>
      </c>
      <c r="X3">
        <v>-2.8208216278374221</v>
      </c>
      <c r="Y3">
        <v>238.0217037741894</v>
      </c>
      <c r="Z3">
        <f>(Y3-Y2)/Y2</f>
        <v>6.3010729999999106E-3</v>
      </c>
      <c r="AA3">
        <f>Y2*(1+AVERAGE($Z$3:$Z$20))</f>
        <v>238.74307734873273</v>
      </c>
      <c r="AB3">
        <v>2.6170640000000001</v>
      </c>
      <c r="AC3" s="24">
        <v>2.5</v>
      </c>
      <c r="AD3" s="19"/>
      <c r="AE3" s="19"/>
      <c r="AG3" s="20"/>
      <c r="AI3" s="19"/>
    </row>
    <row r="4" spans="1:35" x14ac:dyDescent="0.25">
      <c r="A4">
        <f t="shared" ref="A4:A20" si="1">1+A3</f>
        <v>2025</v>
      </c>
      <c r="B4">
        <v>239.52552870698202</v>
      </c>
      <c r="C4">
        <v>2.124962</v>
      </c>
      <c r="D4">
        <v>-1.8297977462768067</v>
      </c>
      <c r="E4">
        <v>23.911249999999999</v>
      </c>
      <c r="P4">
        <v>1.8895660000000001</v>
      </c>
      <c r="Q4">
        <v>2.8163749999999999</v>
      </c>
      <c r="R4">
        <v>3.0140359999999999</v>
      </c>
      <c r="S4">
        <v>1.6700109999999999</v>
      </c>
      <c r="T4">
        <v>2.1309979999999999</v>
      </c>
      <c r="V4" s="1">
        <f t="shared" si="0"/>
        <v>235.14269598094404</v>
      </c>
      <c r="W4" s="3">
        <f t="shared" ref="W4:W20" si="2">(V4-V3)/V3</f>
        <v>1.6580349999999962E-2</v>
      </c>
      <c r="X4">
        <v>-1.8297977462768067</v>
      </c>
      <c r="Y4">
        <v>239.52552870698202</v>
      </c>
      <c r="Z4">
        <f t="shared" ref="Z4:Z20" si="3">(Y4-Y3)/Y3</f>
        <v>6.318016000000092E-3</v>
      </c>
      <c r="AA4">
        <f t="shared" ref="AA4:AA20" si="4">Y3*(1+AVERAGE($Z$3:$Z$20))</f>
        <v>240.24741490735173</v>
      </c>
      <c r="AB4">
        <v>1.6700109999999999</v>
      </c>
      <c r="AC4" s="24">
        <v>1.3</v>
      </c>
      <c r="AD4" s="19"/>
      <c r="AE4" s="19"/>
      <c r="AG4" s="20"/>
      <c r="AI4" s="19"/>
    </row>
    <row r="5" spans="1:35" x14ac:dyDescent="0.25">
      <c r="A5">
        <f t="shared" si="1"/>
        <v>2026</v>
      </c>
      <c r="B5">
        <v>241.16563377590157</v>
      </c>
      <c r="C5">
        <v>2.1780917500000001</v>
      </c>
      <c r="E5">
        <v>23.909049999999997</v>
      </c>
      <c r="Q5">
        <v>2.8050893749999997</v>
      </c>
      <c r="R5">
        <v>3.041204</v>
      </c>
      <c r="S5">
        <v>1.6902729999999999</v>
      </c>
      <c r="T5">
        <v>2.137648</v>
      </c>
      <c r="V5" s="1">
        <f t="shared" si="0"/>
        <v>241.16563377590157</v>
      </c>
      <c r="W5" s="2">
        <f t="shared" si="2"/>
        <v>2.561396929567239E-2</v>
      </c>
      <c r="X5">
        <v>-1.219866311324147</v>
      </c>
      <c r="Y5">
        <v>241.16563377590157</v>
      </c>
      <c r="Z5">
        <f t="shared" si="3"/>
        <v>6.8473080000000224E-3</v>
      </c>
      <c r="AA5">
        <f t="shared" si="4"/>
        <v>241.76530191869503</v>
      </c>
      <c r="AB5">
        <v>1.6902729999999999</v>
      </c>
      <c r="AC5" s="23">
        <v>1.6902729999999999</v>
      </c>
      <c r="AD5" s="19"/>
      <c r="AE5" s="19"/>
      <c r="AG5" s="20"/>
      <c r="AI5" s="19"/>
    </row>
    <row r="6" spans="1:35" x14ac:dyDescent="0.25">
      <c r="A6">
        <f t="shared" si="1"/>
        <v>2027</v>
      </c>
      <c r="B6">
        <v>242.58008299977581</v>
      </c>
      <c r="C6">
        <v>2.2312215000000002</v>
      </c>
      <c r="E6">
        <v>23.948919999999998</v>
      </c>
      <c r="Q6">
        <v>2.7938037499999995</v>
      </c>
      <c r="R6">
        <v>3.0683720000000001</v>
      </c>
      <c r="S6">
        <v>1.702215</v>
      </c>
      <c r="T6">
        <v>2.1442990000000002</v>
      </c>
      <c r="V6" s="1">
        <f t="shared" si="0"/>
        <v>242.58008299977581</v>
      </c>
      <c r="W6" s="2">
        <f t="shared" si="2"/>
        <v>5.8650529999999595E-3</v>
      </c>
      <c r="X6">
        <v>-0.40662812762428668</v>
      </c>
      <c r="Y6">
        <v>242.58008299977581</v>
      </c>
      <c r="Z6">
        <f t="shared" si="3"/>
        <v>5.8650529999999595E-3</v>
      </c>
      <c r="AA6">
        <f>Y5*(1+AVERAGE($Z$3:$Z$20))</f>
        <v>243.42074340464535</v>
      </c>
      <c r="AB6">
        <v>1.702215</v>
      </c>
      <c r="AC6" s="24">
        <v>1.4</v>
      </c>
      <c r="AD6" s="19"/>
      <c r="AE6" s="19"/>
      <c r="AG6" s="20"/>
      <c r="AI6" s="19"/>
    </row>
    <row r="7" spans="1:35" x14ac:dyDescent="0.25">
      <c r="A7">
        <f t="shared" si="1"/>
        <v>2028</v>
      </c>
      <c r="B7">
        <v>244.12752876078073</v>
      </c>
      <c r="C7">
        <v>2.2843512499999998</v>
      </c>
      <c r="E7">
        <v>24.046380000000003</v>
      </c>
      <c r="Q7">
        <v>2.7825181249999993</v>
      </c>
      <c r="R7">
        <v>3.0955400000000002</v>
      </c>
      <c r="S7">
        <v>1.648048</v>
      </c>
      <c r="T7">
        <v>2.1509490000000002</v>
      </c>
      <c r="V7" s="1">
        <f t="shared" si="0"/>
        <v>244.12752876078073</v>
      </c>
      <c r="W7" s="2">
        <f t="shared" si="2"/>
        <v>6.3791129999998929E-3</v>
      </c>
      <c r="X7">
        <v>-6.0964045811573442E-6</v>
      </c>
      <c r="Y7">
        <v>244.12752876078073</v>
      </c>
      <c r="Z7">
        <f t="shared" si="3"/>
        <v>6.3791129999998929E-3</v>
      </c>
      <c r="AA7">
        <f t="shared" si="4"/>
        <v>244.84841896601299</v>
      </c>
      <c r="AB7">
        <v>1.648048</v>
      </c>
      <c r="AC7" s="23">
        <v>1.4</v>
      </c>
      <c r="AD7" s="19"/>
      <c r="AE7" s="19"/>
      <c r="AG7" s="20"/>
      <c r="AI7" s="19"/>
    </row>
    <row r="8" spans="1:35" x14ac:dyDescent="0.25">
      <c r="A8">
        <f t="shared" si="1"/>
        <v>2029</v>
      </c>
      <c r="B8">
        <v>245.54683836400028</v>
      </c>
      <c r="C8">
        <v>2.3374809999999999</v>
      </c>
      <c r="E8">
        <v>24.15964</v>
      </c>
      <c r="Q8">
        <v>2.7712324999999991</v>
      </c>
      <c r="R8">
        <v>3.1227080000000003</v>
      </c>
      <c r="S8">
        <v>1.5813470000000001</v>
      </c>
      <c r="T8">
        <v>2.1575989999999998</v>
      </c>
      <c r="V8" s="1">
        <f t="shared" si="0"/>
        <v>245.54683836400028</v>
      </c>
      <c r="W8" s="2">
        <f t="shared" si="2"/>
        <v>5.8138040000000144E-3</v>
      </c>
      <c r="X8">
        <v>-5.3010287937027556E-6</v>
      </c>
      <c r="Y8">
        <v>245.54683836400028</v>
      </c>
      <c r="Z8">
        <f t="shared" si="3"/>
        <v>5.8138040000000144E-3</v>
      </c>
      <c r="AA8">
        <f t="shared" si="4"/>
        <v>246.41033469846849</v>
      </c>
      <c r="AB8">
        <v>1.5813470000000001</v>
      </c>
      <c r="AC8" s="23">
        <v>1</v>
      </c>
      <c r="AD8" s="19"/>
      <c r="AE8" s="21"/>
      <c r="AG8" s="20"/>
      <c r="AI8" s="19"/>
    </row>
    <row r="9" spans="1:35" x14ac:dyDescent="0.25">
      <c r="A9">
        <f t="shared" si="1"/>
        <v>2030</v>
      </c>
      <c r="B9">
        <v>246.91806349839558</v>
      </c>
      <c r="C9">
        <v>2.39061075</v>
      </c>
      <c r="E9">
        <v>24.232299999999999</v>
      </c>
      <c r="Q9">
        <v>2.7599468749999989</v>
      </c>
      <c r="R9">
        <v>3.1498760000000003</v>
      </c>
      <c r="S9">
        <v>1.5408029999999999</v>
      </c>
      <c r="T9">
        <v>2.1642489999999999</v>
      </c>
      <c r="V9" s="1">
        <f t="shared" si="0"/>
        <v>246.91806349839558</v>
      </c>
      <c r="W9" s="2">
        <f t="shared" si="2"/>
        <v>5.5843730000000626E-3</v>
      </c>
      <c r="X9">
        <v>-2.8149123254550545E-6</v>
      </c>
      <c r="Y9">
        <v>246.91806349839558</v>
      </c>
      <c r="Z9">
        <f t="shared" si="3"/>
        <v>5.5843730000000626E-3</v>
      </c>
      <c r="AA9">
        <f t="shared" si="4"/>
        <v>247.84291608797977</v>
      </c>
      <c r="AB9">
        <v>1.5408029999999999</v>
      </c>
      <c r="AC9" s="23">
        <v>1.1000000000000001</v>
      </c>
      <c r="AD9" s="19"/>
      <c r="AE9" s="19"/>
      <c r="AG9" s="20"/>
      <c r="AI9" s="19"/>
    </row>
    <row r="10" spans="1:35" x14ac:dyDescent="0.25">
      <c r="A10">
        <f t="shared" si="1"/>
        <v>2031</v>
      </c>
      <c r="B10">
        <v>248.36415543386613</v>
      </c>
      <c r="C10">
        <v>2.4437404999999996</v>
      </c>
      <c r="E10">
        <v>24.288240000000002</v>
      </c>
      <c r="Q10">
        <v>2.7486612499999987</v>
      </c>
      <c r="R10">
        <v>3.1770440000000004</v>
      </c>
      <c r="S10">
        <v>1.5229809999999999</v>
      </c>
      <c r="T10">
        <v>2.1708989999999999</v>
      </c>
      <c r="V10" s="1">
        <f t="shared" si="0"/>
        <v>248.36415543386613</v>
      </c>
      <c r="W10" s="2">
        <f t="shared" si="2"/>
        <v>5.8565660000000144E-3</v>
      </c>
      <c r="X10">
        <v>-3.3120010622944562E-6</v>
      </c>
      <c r="Y10">
        <v>248.36415543386613</v>
      </c>
      <c r="Z10">
        <f t="shared" si="3"/>
        <v>5.8565660000000144E-3</v>
      </c>
      <c r="AA10">
        <f t="shared" si="4"/>
        <v>249.22696337682279</v>
      </c>
      <c r="AB10">
        <v>1.5229809999999999</v>
      </c>
      <c r="AC10" s="23">
        <v>1.5229809999999999</v>
      </c>
      <c r="AD10" s="19"/>
      <c r="AE10" s="19"/>
      <c r="AG10" s="20"/>
      <c r="AI10" s="19"/>
    </row>
    <row r="11" spans="1:35" x14ac:dyDescent="0.25">
      <c r="A11">
        <f t="shared" si="1"/>
        <v>2032</v>
      </c>
      <c r="B11">
        <v>249.99905992456323</v>
      </c>
      <c r="C11">
        <v>2.4968702499999997</v>
      </c>
      <c r="E11">
        <v>24.322410000000001</v>
      </c>
      <c r="Q11">
        <v>2.7373756249999985</v>
      </c>
      <c r="R11">
        <v>3.2042120000000005</v>
      </c>
      <c r="S11">
        <v>1.526135</v>
      </c>
      <c r="T11">
        <v>2.1775500000000001</v>
      </c>
      <c r="V11" s="1">
        <f t="shared" si="0"/>
        <v>249.99905992456323</v>
      </c>
      <c r="W11" s="2">
        <f t="shared" si="2"/>
        <v>6.5826909999999366E-3</v>
      </c>
      <c r="X11">
        <v>-3.9080772618049764E-6</v>
      </c>
      <c r="Y11">
        <v>249.99905992456323</v>
      </c>
      <c r="Z11">
        <f t="shared" si="3"/>
        <v>6.5826909999999366E-3</v>
      </c>
      <c r="AA11">
        <f t="shared" si="4"/>
        <v>250.68657753681873</v>
      </c>
      <c r="AB11">
        <v>1.526135</v>
      </c>
      <c r="AC11" s="23">
        <v>1.526135</v>
      </c>
      <c r="AD11" s="19"/>
      <c r="AE11" s="19"/>
      <c r="AG11" s="20"/>
      <c r="AI11" s="19"/>
    </row>
    <row r="12" spans="1:35" x14ac:dyDescent="0.25">
      <c r="A12">
        <f t="shared" si="1"/>
        <v>2033</v>
      </c>
      <c r="B12">
        <v>251.71018449019431</v>
      </c>
      <c r="C12">
        <v>2.5499999999999998</v>
      </c>
      <c r="E12">
        <v>24.319019999999998</v>
      </c>
      <c r="Q12">
        <v>2.7260900000000001</v>
      </c>
      <c r="R12">
        <v>3.2313800000000001</v>
      </c>
      <c r="S12">
        <v>1.3735219999999999</v>
      </c>
      <c r="T12">
        <v>2.1842000000000001</v>
      </c>
      <c r="V12" s="1">
        <f t="shared" si="0"/>
        <v>251.71018449019431</v>
      </c>
      <c r="W12" s="2">
        <f t="shared" si="2"/>
        <v>6.8445239999998806E-3</v>
      </c>
      <c r="X12">
        <v>-5.3978802094789557E-6</v>
      </c>
      <c r="Y12">
        <v>251.71018449019431</v>
      </c>
      <c r="Z12">
        <f t="shared" si="3"/>
        <v>6.8445239999998806E-3</v>
      </c>
      <c r="AA12">
        <f t="shared" si="4"/>
        <v>252.33676981459112</v>
      </c>
      <c r="AB12">
        <v>1.3735219999999999</v>
      </c>
      <c r="AC12" s="23">
        <v>1.3735219999999999</v>
      </c>
      <c r="AD12" s="19"/>
      <c r="AE12" s="19"/>
      <c r="AG12" s="20"/>
      <c r="AI12" s="19"/>
    </row>
    <row r="13" spans="1:35" x14ac:dyDescent="0.25">
      <c r="A13">
        <f t="shared" si="1"/>
        <v>2034</v>
      </c>
      <c r="B13">
        <v>253.9501091209801</v>
      </c>
      <c r="C13">
        <v>2.5225</v>
      </c>
      <c r="E13">
        <v>24.31607</v>
      </c>
      <c r="Q13">
        <v>2.6897855000000002</v>
      </c>
      <c r="R13">
        <v>3.2698110000000002</v>
      </c>
      <c r="S13">
        <v>1.2209080000000001</v>
      </c>
      <c r="T13">
        <v>2.1908500000000002</v>
      </c>
      <c r="V13" s="1">
        <f t="shared" si="0"/>
        <v>253.9501091209801</v>
      </c>
      <c r="W13" s="2">
        <f t="shared" si="2"/>
        <v>8.8988240000000985E-3</v>
      </c>
      <c r="X13">
        <v>-3.5146389465445793E-6</v>
      </c>
      <c r="Y13">
        <v>253.9501091209801</v>
      </c>
      <c r="Z13">
        <f t="shared" si="3"/>
        <v>8.8988240000000985E-3</v>
      </c>
      <c r="AA13">
        <f>Y12*(1+AVERAGE($Z$3:$Z$20))</f>
        <v>254.06389489166955</v>
      </c>
      <c r="AB13">
        <v>1.2209080000000001</v>
      </c>
      <c r="AC13" s="23">
        <v>1.2209080000000001</v>
      </c>
      <c r="AD13" s="19"/>
      <c r="AE13" s="19"/>
      <c r="AG13" s="20"/>
      <c r="AI13" s="19"/>
    </row>
    <row r="14" spans="1:35" x14ac:dyDescent="0.25">
      <c r="A14">
        <f t="shared" si="1"/>
        <v>2035</v>
      </c>
      <c r="B14">
        <v>256.73165767969641</v>
      </c>
      <c r="C14">
        <v>2.4949999999999997</v>
      </c>
      <c r="E14">
        <v>24.304599999999997</v>
      </c>
      <c r="Q14">
        <v>2.6534810000000002</v>
      </c>
      <c r="R14">
        <v>3.3082419999999999</v>
      </c>
      <c r="S14">
        <v>1.068295</v>
      </c>
      <c r="T14">
        <v>2.1974999999999998</v>
      </c>
      <c r="V14" s="1">
        <f t="shared" si="0"/>
        <v>256.73165767969641</v>
      </c>
      <c r="W14" s="2">
        <f t="shared" si="2"/>
        <v>1.0953130000000113E-2</v>
      </c>
      <c r="X14">
        <v>-6.4821354617272675E-6</v>
      </c>
      <c r="Y14">
        <v>256.73165767969641</v>
      </c>
      <c r="Z14">
        <f t="shared" si="3"/>
        <v>1.0953130000000113E-2</v>
      </c>
      <c r="AA14">
        <f t="shared" si="4"/>
        <v>256.32476477706501</v>
      </c>
      <c r="AB14">
        <v>1.068295</v>
      </c>
      <c r="AC14" s="23">
        <v>1.068295</v>
      </c>
      <c r="AD14" s="19"/>
      <c r="AE14" s="19"/>
      <c r="AG14" s="20"/>
      <c r="AI14" s="19"/>
    </row>
    <row r="15" spans="1:35" x14ac:dyDescent="0.25">
      <c r="A15">
        <f t="shared" si="1"/>
        <v>2036</v>
      </c>
      <c r="B15">
        <v>260.07107674574905</v>
      </c>
      <c r="C15">
        <v>2.4674999999999998</v>
      </c>
      <c r="E15">
        <v>24.277160000000002</v>
      </c>
      <c r="Q15">
        <v>2.6171765000000002</v>
      </c>
      <c r="R15">
        <v>3.346673</v>
      </c>
      <c r="S15">
        <v>0.91568099999999997</v>
      </c>
      <c r="T15">
        <v>2.2041499999999998</v>
      </c>
      <c r="V15" s="1">
        <f t="shared" si="0"/>
        <v>260.07107674574905</v>
      </c>
      <c r="W15" s="2">
        <f t="shared" si="2"/>
        <v>1.3007430000000111E-2</v>
      </c>
      <c r="X15">
        <v>-7.4692949825205801E-6</v>
      </c>
      <c r="Y15">
        <v>260.07107674574905</v>
      </c>
      <c r="Z15">
        <f t="shared" si="3"/>
        <v>1.3007430000000111E-2</v>
      </c>
      <c r="AA15">
        <f t="shared" si="4"/>
        <v>259.13232324788765</v>
      </c>
      <c r="AB15">
        <v>0.91568099999999997</v>
      </c>
      <c r="AC15" s="23">
        <v>0.91568099999999997</v>
      </c>
      <c r="AD15" s="19"/>
      <c r="AE15" s="19"/>
      <c r="AG15" s="20"/>
      <c r="AI15" s="19"/>
    </row>
    <row r="16" spans="1:35" x14ac:dyDescent="0.25">
      <c r="A16">
        <f t="shared" si="1"/>
        <v>2037</v>
      </c>
      <c r="B16">
        <v>263.64707745740003</v>
      </c>
      <c r="C16">
        <v>2.44</v>
      </c>
      <c r="E16">
        <v>24.230790000000002</v>
      </c>
      <c r="Q16">
        <v>2.5808720000000003</v>
      </c>
      <c r="R16">
        <v>3.3851040000000001</v>
      </c>
      <c r="S16">
        <v>0.76306750000000001</v>
      </c>
      <c r="T16">
        <v>2.210801</v>
      </c>
      <c r="V16" s="1">
        <f t="shared" si="0"/>
        <v>263.64707745740003</v>
      </c>
      <c r="W16" s="2">
        <f t="shared" si="2"/>
        <v>1.3750090000000078E-2</v>
      </c>
      <c r="X16">
        <v>-1.1415040335194249E-5</v>
      </c>
      <c r="Y16">
        <v>263.64707745740003</v>
      </c>
      <c r="Z16">
        <f t="shared" si="3"/>
        <v>1.3750090000000078E-2</v>
      </c>
      <c r="AA16">
        <f t="shared" si="4"/>
        <v>262.50296880327198</v>
      </c>
      <c r="AB16">
        <v>0.76306750000000001</v>
      </c>
      <c r="AC16" s="23">
        <v>0.76306750000000001</v>
      </c>
      <c r="AD16" s="19"/>
      <c r="AE16" s="19"/>
      <c r="AG16" s="20"/>
      <c r="AI16" s="19"/>
    </row>
    <row r="17" spans="1:35" x14ac:dyDescent="0.25">
      <c r="A17">
        <f t="shared" si="1"/>
        <v>2038</v>
      </c>
      <c r="B17">
        <v>267.40128528979625</v>
      </c>
      <c r="C17">
        <v>2.4124999999999996</v>
      </c>
      <c r="E17">
        <v>24.168680000000002</v>
      </c>
      <c r="Q17">
        <v>2.5445675000000003</v>
      </c>
      <c r="R17">
        <v>3.4235350000000002</v>
      </c>
      <c r="S17">
        <v>0.61045400000000005</v>
      </c>
      <c r="T17">
        <v>2.2174510000000001</v>
      </c>
      <c r="V17" s="1">
        <f t="shared" si="0"/>
        <v>267.40128528979625</v>
      </c>
      <c r="W17" s="2">
        <f t="shared" si="2"/>
        <v>1.4239520000000084E-2</v>
      </c>
      <c r="X17">
        <v>-9.4431197750211027E-6</v>
      </c>
      <c r="Y17">
        <v>267.40128528979625</v>
      </c>
      <c r="Z17">
        <f t="shared" si="3"/>
        <v>1.4239520000000084E-2</v>
      </c>
      <c r="AA17">
        <f t="shared" si="4"/>
        <v>266.11240824958418</v>
      </c>
      <c r="AB17">
        <v>0.61045400000000005</v>
      </c>
      <c r="AC17" s="23">
        <v>0.61045400000000005</v>
      </c>
      <c r="AD17" s="19"/>
      <c r="AE17" s="19"/>
      <c r="AG17" s="20"/>
      <c r="AI17" s="19"/>
    </row>
    <row r="18" spans="1:35" x14ac:dyDescent="0.25">
      <c r="A18">
        <f t="shared" si="1"/>
        <v>2039</v>
      </c>
      <c r="B18">
        <v>271.37498337175526</v>
      </c>
      <c r="C18">
        <v>2.3849999999999998</v>
      </c>
      <c r="E18">
        <v>24.092350000000003</v>
      </c>
      <c r="Q18">
        <v>2.5082629999999999</v>
      </c>
      <c r="R18">
        <v>3.4619660000000003</v>
      </c>
      <c r="S18">
        <v>0.45784049999999998</v>
      </c>
      <c r="T18">
        <v>2.2241010000000001</v>
      </c>
      <c r="V18" s="1">
        <f t="shared" si="0"/>
        <v>271.37498337175526</v>
      </c>
      <c r="W18" s="2">
        <f t="shared" si="2"/>
        <v>1.4860429999999879E-2</v>
      </c>
      <c r="X18">
        <v>-1.0428476837631706E-5</v>
      </c>
      <c r="Y18">
        <v>271.37498337175526</v>
      </c>
      <c r="Z18">
        <f t="shared" si="3"/>
        <v>1.4860429999999879E-2</v>
      </c>
      <c r="AA18">
        <f t="shared" si="4"/>
        <v>269.90172120910233</v>
      </c>
      <c r="AB18">
        <v>0.45784049999999998</v>
      </c>
      <c r="AC18" s="23">
        <v>0.45784049999999998</v>
      </c>
      <c r="AD18" s="19"/>
      <c r="AE18" s="19"/>
    </row>
    <row r="19" spans="1:35" x14ac:dyDescent="0.25">
      <c r="A19">
        <f t="shared" si="1"/>
        <v>2040</v>
      </c>
      <c r="B19">
        <v>275.53537353933132</v>
      </c>
      <c r="C19">
        <v>2.3574999999999999</v>
      </c>
      <c r="E19">
        <v>24.017060000000001</v>
      </c>
      <c r="Q19">
        <v>2.4719584999999999</v>
      </c>
      <c r="R19">
        <v>3.500397</v>
      </c>
      <c r="S19">
        <v>0.30522700000000003</v>
      </c>
      <c r="T19">
        <v>2.2307510000000002</v>
      </c>
      <c r="V19" s="1">
        <f t="shared" si="0"/>
        <v>275.53537353933132</v>
      </c>
      <c r="W19" s="2">
        <f t="shared" si="2"/>
        <v>1.5330780000000058E-2</v>
      </c>
      <c r="X19">
        <v>-6.4888744377711305E-6</v>
      </c>
      <c r="Y19">
        <v>275.53537353933132</v>
      </c>
      <c r="Z19">
        <f t="shared" si="3"/>
        <v>1.5330780000000058E-2</v>
      </c>
      <c r="AA19">
        <f t="shared" si="4"/>
        <v>273.91257684400966</v>
      </c>
      <c r="AB19">
        <v>0.30522700000000003</v>
      </c>
      <c r="AC19" s="23">
        <v>0.30522700000000003</v>
      </c>
      <c r="AD19" s="19"/>
      <c r="AE19" s="19"/>
    </row>
    <row r="20" spans="1:35" x14ac:dyDescent="0.25">
      <c r="A20">
        <f t="shared" si="1"/>
        <v>2041</v>
      </c>
      <c r="B20">
        <v>279.63617201442469</v>
      </c>
      <c r="C20">
        <v>2.33</v>
      </c>
      <c r="E20">
        <v>23.958480000000002</v>
      </c>
      <c r="Q20">
        <v>2.435654</v>
      </c>
      <c r="R20">
        <v>3.5388280000000001</v>
      </c>
      <c r="S20">
        <v>0.15261350000000001</v>
      </c>
      <c r="T20">
        <v>2.2374010000000002</v>
      </c>
      <c r="V20" s="1">
        <f t="shared" si="0"/>
        <v>279.63617201442469</v>
      </c>
      <c r="W20" s="2">
        <f t="shared" si="2"/>
        <v>1.4883020000000113E-2</v>
      </c>
      <c r="X20">
        <v>-5.5035392687585727E-6</v>
      </c>
      <c r="Y20">
        <v>279.63617201442469</v>
      </c>
      <c r="Z20">
        <f t="shared" si="3"/>
        <v>1.4883020000000113E-2</v>
      </c>
      <c r="AA20">
        <f t="shared" si="4"/>
        <v>278.11187029883831</v>
      </c>
      <c r="AB20">
        <v>0.15261350000000001</v>
      </c>
      <c r="AC20" s="23">
        <v>0.15261350000000001</v>
      </c>
      <c r="AD20" s="19"/>
      <c r="AE20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B1E2-12EF-4788-83E4-0A225EC1E058}">
  <dimension ref="A1:S97"/>
  <sheetViews>
    <sheetView tabSelected="1" workbookViewId="0">
      <selection activeCell="E9" sqref="E9"/>
    </sheetView>
  </sheetViews>
  <sheetFormatPr defaultRowHeight="15" x14ac:dyDescent="0.25"/>
  <cols>
    <col min="19" max="19" width="16.140625" customWidth="1"/>
  </cols>
  <sheetData>
    <row r="1" spans="1:19" ht="15.75" thickBot="1" x14ac:dyDescent="0.3">
      <c r="B1" s="4"/>
      <c r="C1" s="17" t="s">
        <v>21</v>
      </c>
      <c r="D1" s="17"/>
      <c r="E1" s="17"/>
      <c r="F1" s="17"/>
      <c r="I1" s="18" t="s">
        <v>22</v>
      </c>
      <c r="J1" s="18"/>
      <c r="K1" s="18"/>
      <c r="L1" s="18"/>
      <c r="N1" s="4"/>
      <c r="O1" s="17" t="s">
        <v>23</v>
      </c>
      <c r="P1" s="17"/>
      <c r="Q1" s="17"/>
      <c r="R1" s="17"/>
    </row>
    <row r="2" spans="1:19" ht="15.75" thickBot="1" x14ac:dyDescent="0.3">
      <c r="A2" s="5" t="s">
        <v>24</v>
      </c>
      <c r="B2" s="5" t="s">
        <v>25</v>
      </c>
      <c r="C2" s="6" t="s">
        <v>26</v>
      </c>
      <c r="D2" s="7" t="s">
        <v>4</v>
      </c>
      <c r="E2" s="7" t="s">
        <v>13</v>
      </c>
      <c r="F2" s="8" t="s">
        <v>16</v>
      </c>
      <c r="H2" t="s">
        <v>27</v>
      </c>
      <c r="I2" s="9" t="s">
        <v>28</v>
      </c>
      <c r="J2" s="10" t="s">
        <v>29</v>
      </c>
      <c r="K2" s="10" t="s">
        <v>26</v>
      </c>
      <c r="L2" s="11" t="s">
        <v>4</v>
      </c>
      <c r="N2" s="5"/>
      <c r="O2" s="6" t="s">
        <v>26</v>
      </c>
      <c r="P2" s="7" t="s">
        <v>4</v>
      </c>
      <c r="Q2" s="7" t="s">
        <v>13</v>
      </c>
      <c r="R2" s="8" t="s">
        <v>16</v>
      </c>
      <c r="S2" s="12" t="s">
        <v>30</v>
      </c>
    </row>
    <row r="3" spans="1:19" x14ac:dyDescent="0.25">
      <c r="A3" s="13" t="s">
        <v>31</v>
      </c>
      <c r="B3" s="13">
        <v>1976</v>
      </c>
      <c r="C3" s="14">
        <f>O3-AVERAGE(O$3:O$49)</f>
        <v>7.5346333464602899E-2</v>
      </c>
      <c r="D3" s="14">
        <f>P3-AVERAGE(P$3:P$49)</f>
        <v>5.6096609042553194</v>
      </c>
      <c r="E3" s="14">
        <f>Q3-AVERAGE(Q$3:Q$49)</f>
        <v>3.8280406106382943</v>
      </c>
      <c r="F3" s="14">
        <f>R3-AVERAGE(R$3:R$49)</f>
        <v>7.1419603210217462</v>
      </c>
      <c r="H3" s="15" t="s">
        <v>32</v>
      </c>
      <c r="I3">
        <v>-0.45666666666665989</v>
      </c>
      <c r="J3">
        <v>0.2266666666666701</v>
      </c>
      <c r="K3">
        <v>-1.4201674874081081E-2</v>
      </c>
      <c r="L3">
        <v>-0.138153356411542</v>
      </c>
      <c r="N3" s="16">
        <v>1976</v>
      </c>
      <c r="O3">
        <v>0.13551942683934967</v>
      </c>
      <c r="P3">
        <v>8.2411182000000007</v>
      </c>
      <c r="Q3">
        <v>10.423728799999999</v>
      </c>
      <c r="R3">
        <v>11.502620850320326</v>
      </c>
      <c r="S3">
        <f>((1+Q3/100)/(1+O3))</f>
        <v>0.97245125173558544</v>
      </c>
    </row>
    <row r="4" spans="1:19" x14ac:dyDescent="0.25">
      <c r="A4" s="13" t="s">
        <v>31</v>
      </c>
      <c r="B4" s="13">
        <v>1977</v>
      </c>
      <c r="C4" s="14">
        <f t="shared" ref="C4:F49" si="0">O4-AVERAGE(O$3:O$49)</f>
        <v>3.7380779659615566E-2</v>
      </c>
      <c r="D4" s="14">
        <f t="shared" si="0"/>
        <v>4.3686311042553188</v>
      </c>
      <c r="E4" s="14">
        <f t="shared" si="0"/>
        <v>6.371694510638295</v>
      </c>
      <c r="F4" s="14">
        <f t="shared" si="0"/>
        <v>5.3236058543575622</v>
      </c>
      <c r="H4" s="15" t="s">
        <v>33</v>
      </c>
      <c r="I4">
        <v>6.5333333333329691E-2</v>
      </c>
      <c r="J4">
        <v>0.83333333333332948</v>
      </c>
      <c r="K4">
        <v>-4.7590073729008959E-3</v>
      </c>
      <c r="L4">
        <v>0.60368067054831709</v>
      </c>
      <c r="N4" s="16">
        <v>1977</v>
      </c>
      <c r="O4">
        <v>9.7553873034362346E-2</v>
      </c>
      <c r="P4">
        <v>7.0000884000000001</v>
      </c>
      <c r="Q4">
        <v>12.9673827</v>
      </c>
      <c r="R4">
        <v>9.6842663836561425</v>
      </c>
      <c r="S4">
        <f t="shared" ref="S4:S49" si="1">((1+Q4/100)/(1+O4))</f>
        <v>1.0292650363274076</v>
      </c>
    </row>
    <row r="5" spans="1:19" x14ac:dyDescent="0.25">
      <c r="A5" s="13" t="s">
        <v>31</v>
      </c>
      <c r="B5" s="13">
        <v>1978</v>
      </c>
      <c r="C5" s="14">
        <f t="shared" si="0"/>
        <v>4.7592007889956399E-2</v>
      </c>
      <c r="D5" s="14">
        <f t="shared" si="0"/>
        <v>1.9751452042553188</v>
      </c>
      <c r="E5" s="14">
        <f t="shared" si="0"/>
        <v>4.3952002106382944</v>
      </c>
      <c r="F5" s="14">
        <f t="shared" si="0"/>
        <v>3.5831341295972727</v>
      </c>
      <c r="H5" s="15" t="s">
        <v>34</v>
      </c>
      <c r="I5">
        <v>0.73040000000000038</v>
      </c>
      <c r="J5">
        <v>0.27000000000000052</v>
      </c>
      <c r="K5">
        <v>7.3435044398058834E-3</v>
      </c>
      <c r="L5">
        <v>-9.4698253151319634E-2</v>
      </c>
      <c r="N5" s="16">
        <v>1978</v>
      </c>
      <c r="O5">
        <v>0.10776510126470318</v>
      </c>
      <c r="P5">
        <v>4.6066025000000002</v>
      </c>
      <c r="Q5">
        <v>10.990888399999999</v>
      </c>
      <c r="R5">
        <v>7.943794658895853</v>
      </c>
      <c r="S5">
        <f t="shared" si="1"/>
        <v>1.0019352322372761</v>
      </c>
    </row>
    <row r="6" spans="1:19" x14ac:dyDescent="0.25">
      <c r="A6" s="13" t="s">
        <v>31</v>
      </c>
      <c r="B6" s="13">
        <v>1979</v>
      </c>
      <c r="C6" s="14">
        <f t="shared" si="0"/>
        <v>9.9700763956298011E-2</v>
      </c>
      <c r="D6" s="14">
        <f t="shared" si="0"/>
        <v>1.6636969042553185</v>
      </c>
      <c r="E6" s="14">
        <f t="shared" si="0"/>
        <v>2.7963759106382957</v>
      </c>
      <c r="F6" s="14">
        <f t="shared" si="0"/>
        <v>1.490110395811552</v>
      </c>
      <c r="H6" s="15" t="s">
        <v>35</v>
      </c>
      <c r="I6">
        <v>0.11249999999999979</v>
      </c>
      <c r="J6">
        <v>0.25666666666666949</v>
      </c>
      <c r="K6">
        <v>6.804575580821961E-3</v>
      </c>
      <c r="L6">
        <v>5.8294785584567297</v>
      </c>
      <c r="N6" s="16">
        <v>1979</v>
      </c>
      <c r="O6">
        <v>0.15987385733104478</v>
      </c>
      <c r="P6">
        <v>4.2951541999999998</v>
      </c>
      <c r="Q6">
        <v>9.3920641000000007</v>
      </c>
      <c r="R6">
        <v>5.8507709251101323</v>
      </c>
      <c r="S6">
        <f t="shared" si="1"/>
        <v>0.94313759559784549</v>
      </c>
    </row>
    <row r="7" spans="1:19" x14ac:dyDescent="0.25">
      <c r="A7" s="13" t="s">
        <v>31</v>
      </c>
      <c r="B7" s="13">
        <v>1980</v>
      </c>
      <c r="C7" s="14">
        <f t="shared" si="0"/>
        <v>9.8176300898380836E-2</v>
      </c>
      <c r="D7" s="14">
        <f t="shared" si="0"/>
        <v>2.0273061042553184</v>
      </c>
      <c r="E7" s="14">
        <f t="shared" si="0"/>
        <v>3.3671831106382948</v>
      </c>
      <c r="F7" s="14">
        <f t="shared" si="0"/>
        <v>2.4432732734764748</v>
      </c>
      <c r="H7" s="15" t="s">
        <v>36</v>
      </c>
      <c r="I7">
        <v>0.7206999999999999</v>
      </c>
      <c r="J7">
        <v>-0.17666666666666939</v>
      </c>
      <c r="K7">
        <v>9.4193745360476554E-3</v>
      </c>
      <c r="L7">
        <v>-0.83105166125406527</v>
      </c>
      <c r="N7" s="16">
        <v>1980</v>
      </c>
      <c r="O7">
        <v>0.15834939427312761</v>
      </c>
      <c r="P7">
        <v>4.6587633999999998</v>
      </c>
      <c r="Q7">
        <v>9.9628712999999998</v>
      </c>
      <c r="R7">
        <v>6.8039338027750551</v>
      </c>
      <c r="S7">
        <f t="shared" si="1"/>
        <v>0.9493065895631817</v>
      </c>
    </row>
    <row r="8" spans="1:19" x14ac:dyDescent="0.25">
      <c r="A8" s="13" t="s">
        <v>31</v>
      </c>
      <c r="B8" s="13">
        <v>1981</v>
      </c>
      <c r="C8" s="14">
        <f t="shared" si="0"/>
        <v>7.0854627455986918E-2</v>
      </c>
      <c r="D8" s="14">
        <f t="shared" si="0"/>
        <v>3.5077184042553187</v>
      </c>
      <c r="E8" s="14">
        <f t="shared" si="0"/>
        <v>3.8204263106382959</v>
      </c>
      <c r="F8" s="14">
        <f t="shared" si="0"/>
        <v>4.7285768679221087</v>
      </c>
      <c r="H8" s="15" t="s">
        <v>37</v>
      </c>
      <c r="I8">
        <v>0.47459999999999969</v>
      </c>
      <c r="J8">
        <v>-1.333333333333009E-2</v>
      </c>
      <c r="K8">
        <v>1.1830828344763379E-2</v>
      </c>
      <c r="L8">
        <v>-1.0283920594517111</v>
      </c>
      <c r="N8" s="16">
        <v>1981</v>
      </c>
      <c r="O8">
        <v>0.13102772083073369</v>
      </c>
      <c r="P8">
        <v>6.1391757</v>
      </c>
      <c r="Q8">
        <v>10.416114500000001</v>
      </c>
      <c r="R8">
        <v>9.089237397220689</v>
      </c>
      <c r="S8">
        <f t="shared" si="1"/>
        <v>0.9762458732567576</v>
      </c>
    </row>
    <row r="9" spans="1:19" x14ac:dyDescent="0.25">
      <c r="A9" s="13" t="s">
        <v>31</v>
      </c>
      <c r="B9" s="13">
        <v>1982</v>
      </c>
      <c r="C9" s="14">
        <f t="shared" si="0"/>
        <v>6.4239127183742112E-2</v>
      </c>
      <c r="D9" s="14">
        <f t="shared" si="0"/>
        <v>1.5972183042553185</v>
      </c>
      <c r="E9" s="14">
        <f t="shared" si="0"/>
        <v>4.8962012106382948</v>
      </c>
      <c r="F9" s="14">
        <f t="shared" si="0"/>
        <v>2.6715568386429194</v>
      </c>
      <c r="H9" s="15" t="s">
        <v>38</v>
      </c>
      <c r="I9">
        <v>0.28656666666667002</v>
      </c>
      <c r="J9">
        <v>-0.13666666666667029</v>
      </c>
      <c r="K9">
        <v>8.6412437459742371E-3</v>
      </c>
      <c r="L9">
        <v>0.45469224895998289</v>
      </c>
      <c r="N9" s="16">
        <v>1982</v>
      </c>
      <c r="O9">
        <v>0.1244122205584889</v>
      </c>
      <c r="P9">
        <v>4.2286755999999999</v>
      </c>
      <c r="Q9">
        <v>11.4918894</v>
      </c>
      <c r="R9">
        <v>7.0322173679414997</v>
      </c>
      <c r="S9">
        <f t="shared" si="1"/>
        <v>0.99155707632404277</v>
      </c>
    </row>
    <row r="10" spans="1:19" x14ac:dyDescent="0.25">
      <c r="A10" s="13" t="s">
        <v>31</v>
      </c>
      <c r="B10" s="13">
        <v>1983</v>
      </c>
      <c r="C10" s="14">
        <f t="shared" si="0"/>
        <v>5.5449643349314744E-2</v>
      </c>
      <c r="D10" s="14">
        <f t="shared" si="0"/>
        <v>0.30873370425531865</v>
      </c>
      <c r="E10" s="14">
        <f t="shared" si="0"/>
        <v>4.9049893106382951</v>
      </c>
      <c r="F10" s="14">
        <f t="shared" si="0"/>
        <v>2.0055649691098631</v>
      </c>
      <c r="H10" s="15" t="s">
        <v>39</v>
      </c>
      <c r="I10">
        <v>-0.27913333333333951</v>
      </c>
      <c r="J10">
        <v>-0.33666666666667039</v>
      </c>
      <c r="K10">
        <v>-5.4855190301263687E-3</v>
      </c>
      <c r="L10">
        <v>-0.5390136298783581</v>
      </c>
      <c r="N10" s="16">
        <v>1983</v>
      </c>
      <c r="O10">
        <v>0.11562273672406152</v>
      </c>
      <c r="P10">
        <v>2.940191</v>
      </c>
      <c r="Q10">
        <v>11.5006775</v>
      </c>
      <c r="R10">
        <v>6.3662254984084434</v>
      </c>
      <c r="S10">
        <f t="shared" si="1"/>
        <v>0.99944787632612231</v>
      </c>
    </row>
    <row r="11" spans="1:19" x14ac:dyDescent="0.25">
      <c r="A11" s="13" t="s">
        <v>31</v>
      </c>
      <c r="B11" s="13">
        <v>1984</v>
      </c>
      <c r="C11" s="14">
        <f t="shared" si="0"/>
        <v>5.9361166970369618E-2</v>
      </c>
      <c r="D11" s="14">
        <f t="shared" si="0"/>
        <v>2.1721342042553182</v>
      </c>
      <c r="E11" s="14">
        <f t="shared" si="0"/>
        <v>4.9353992106382956</v>
      </c>
      <c r="F11" s="14">
        <f t="shared" si="0"/>
        <v>2.2237016106191154</v>
      </c>
      <c r="H11" s="15" t="s">
        <v>40</v>
      </c>
      <c r="I11">
        <v>-0.15426666666666031</v>
      </c>
      <c r="J11">
        <v>0.22333333333334071</v>
      </c>
      <c r="K11">
        <v>-1.160970332916833E-2</v>
      </c>
      <c r="L11">
        <v>-0.58030451146606765</v>
      </c>
      <c r="N11" s="16">
        <v>1984</v>
      </c>
      <c r="O11">
        <v>0.1195342603451164</v>
      </c>
      <c r="P11">
        <v>4.8035914999999996</v>
      </c>
      <c r="Q11">
        <v>11.531087400000001</v>
      </c>
      <c r="R11">
        <v>6.5843621399176957</v>
      </c>
      <c r="S11">
        <f t="shared" si="1"/>
        <v>0.99622755060321733</v>
      </c>
    </row>
    <row r="12" spans="1:19" x14ac:dyDescent="0.25">
      <c r="A12" s="13" t="s">
        <v>31</v>
      </c>
      <c r="B12" s="13">
        <v>1985</v>
      </c>
      <c r="C12" s="14">
        <f t="shared" si="0"/>
        <v>2.9333079464759333E-2</v>
      </c>
      <c r="D12" s="14">
        <f t="shared" si="0"/>
        <v>2.4316382042553188</v>
      </c>
      <c r="E12" s="14">
        <f t="shared" si="0"/>
        <v>5.8517258106382952</v>
      </c>
      <c r="F12" s="14">
        <f t="shared" si="0"/>
        <v>1.5282569743498016</v>
      </c>
      <c r="H12" s="15" t="s">
        <v>41</v>
      </c>
      <c r="I12">
        <v>-0.32293333333333951</v>
      </c>
      <c r="J12">
        <v>-8.6666666666670444E-2</v>
      </c>
      <c r="K12">
        <v>-1.788091179014302E-2</v>
      </c>
      <c r="L12">
        <v>-0.79906703038904059</v>
      </c>
      <c r="N12" s="16">
        <v>1985</v>
      </c>
      <c r="O12">
        <v>8.9506172839506112E-2</v>
      </c>
      <c r="P12">
        <v>5.0630955000000002</v>
      </c>
      <c r="Q12">
        <v>12.447414</v>
      </c>
      <c r="R12">
        <v>5.8889175036483818</v>
      </c>
      <c r="S12">
        <f t="shared" si="1"/>
        <v>1.0320952446458924</v>
      </c>
    </row>
    <row r="13" spans="1:19" x14ac:dyDescent="0.25">
      <c r="A13" s="13" t="s">
        <v>31</v>
      </c>
      <c r="B13" s="13">
        <v>1986</v>
      </c>
      <c r="C13" s="14">
        <f t="shared" si="0"/>
        <v>1.6193976760028754E-2</v>
      </c>
      <c r="D13" s="14">
        <f t="shared" si="0"/>
        <v>2.8236972042553186</v>
      </c>
      <c r="E13" s="14">
        <f t="shared" si="0"/>
        <v>4.5057485106382957</v>
      </c>
      <c r="F13" s="14">
        <f t="shared" si="0"/>
        <v>1.1104446977602622</v>
      </c>
      <c r="H13" s="15" t="s">
        <v>42</v>
      </c>
      <c r="I13">
        <v>-0.82433333333333048</v>
      </c>
      <c r="J13">
        <v>-0.29666666666666952</v>
      </c>
      <c r="K13">
        <v>-2.4107256682901691E-2</v>
      </c>
      <c r="L13">
        <v>-1.222772027492552</v>
      </c>
      <c r="N13" s="16">
        <v>1986</v>
      </c>
      <c r="O13">
        <v>7.6367070134775533E-2</v>
      </c>
      <c r="P13">
        <v>5.4551544999999999</v>
      </c>
      <c r="Q13">
        <v>11.101436700000001</v>
      </c>
      <c r="R13">
        <v>5.4711052270588425</v>
      </c>
      <c r="S13">
        <f t="shared" si="1"/>
        <v>1.0321891089262756</v>
      </c>
    </row>
    <row r="14" spans="1:19" x14ac:dyDescent="0.25">
      <c r="A14" s="13" t="s">
        <v>31</v>
      </c>
      <c r="B14" s="13">
        <v>1987</v>
      </c>
      <c r="C14" s="14">
        <f t="shared" si="0"/>
        <v>1.9947494250665894E-2</v>
      </c>
      <c r="D14" s="14">
        <f t="shared" si="0"/>
        <v>0.59082400425531878</v>
      </c>
      <c r="E14" s="14">
        <f t="shared" si="0"/>
        <v>3.9270413106382955</v>
      </c>
      <c r="F14" s="14">
        <f t="shared" si="0"/>
        <v>0.32065555552627689</v>
      </c>
      <c r="H14" s="15" t="s">
        <v>43</v>
      </c>
      <c r="I14">
        <v>-8.1266666666669707E-2</v>
      </c>
      <c r="J14">
        <v>0.32666666666666982</v>
      </c>
      <c r="K14">
        <v>-7.871317405845275E-3</v>
      </c>
      <c r="L14">
        <v>0.89995343456226085</v>
      </c>
      <c r="N14" s="16">
        <v>1987</v>
      </c>
      <c r="O14">
        <v>8.0120587625412673E-2</v>
      </c>
      <c r="P14">
        <v>3.2222813000000001</v>
      </c>
      <c r="Q14">
        <v>10.522729500000001</v>
      </c>
      <c r="R14">
        <v>4.6813160848248572</v>
      </c>
      <c r="S14">
        <f t="shared" si="1"/>
        <v>1.0232443559193543</v>
      </c>
    </row>
    <row r="15" spans="1:19" x14ac:dyDescent="0.25">
      <c r="A15" s="13" t="s">
        <v>31</v>
      </c>
      <c r="B15" s="13">
        <v>1988</v>
      </c>
      <c r="C15" s="14">
        <f t="shared" si="0"/>
        <v>7.2838307180513512E-2</v>
      </c>
      <c r="D15" s="14">
        <f t="shared" si="0"/>
        <v>4.0158323042553183</v>
      </c>
      <c r="E15" s="14">
        <f>Q15-AVERAGE(Q$3:Q$49)</f>
        <v>3.4135408106382945</v>
      </c>
      <c r="F15" s="14">
        <f t="shared" si="0"/>
        <v>3.9289006192487923</v>
      </c>
      <c r="H15" s="15" t="s">
        <v>44</v>
      </c>
      <c r="I15">
        <v>8.3766666666670098E-2</v>
      </c>
      <c r="J15">
        <v>0.1666666666666696</v>
      </c>
      <c r="K15">
        <v>6.5165954781934944E-3</v>
      </c>
      <c r="L15">
        <v>-1.0465998219342589</v>
      </c>
      <c r="N15" s="16">
        <v>1988</v>
      </c>
      <c r="O15">
        <v>0.13301140055526028</v>
      </c>
      <c r="P15">
        <v>6.6472895999999997</v>
      </c>
      <c r="Q15">
        <v>10.009228999999999</v>
      </c>
      <c r="R15">
        <v>8.2895611485473726</v>
      </c>
      <c r="S15">
        <f t="shared" si="1"/>
        <v>0.97094547280007304</v>
      </c>
    </row>
    <row r="16" spans="1:19" x14ac:dyDescent="0.25">
      <c r="A16" s="13" t="s">
        <v>31</v>
      </c>
      <c r="B16" s="13">
        <v>1989</v>
      </c>
      <c r="C16" s="14">
        <f t="shared" si="0"/>
        <v>5.9321712615634285E-2</v>
      </c>
      <c r="D16" s="14">
        <f t="shared" si="0"/>
        <v>5.4997788042553193</v>
      </c>
      <c r="E16" s="14">
        <f t="shared" si="0"/>
        <v>2.9168345106382949</v>
      </c>
      <c r="F16" s="14">
        <f t="shared" si="0"/>
        <v>3.6029212196623117</v>
      </c>
      <c r="H16" s="15" t="s">
        <v>45</v>
      </c>
      <c r="I16">
        <v>-8.8666666666670224E-2</v>
      </c>
      <c r="J16">
        <v>-0.48666666666666991</v>
      </c>
      <c r="K16">
        <v>-1.085056591948657E-2</v>
      </c>
      <c r="L16">
        <v>7.9961936117673993E-2</v>
      </c>
      <c r="N16" s="16">
        <v>1989</v>
      </c>
      <c r="O16">
        <v>0.11949480599038106</v>
      </c>
      <c r="P16">
        <v>8.1312361000000006</v>
      </c>
      <c r="Q16">
        <v>9.5125226999999999</v>
      </c>
      <c r="R16">
        <v>7.963581748960892</v>
      </c>
      <c r="S16">
        <f t="shared" si="1"/>
        <v>0.97823162835595112</v>
      </c>
    </row>
    <row r="17" spans="1:19" x14ac:dyDescent="0.25">
      <c r="A17" s="13" t="s">
        <v>31</v>
      </c>
      <c r="B17" s="13">
        <v>1990</v>
      </c>
      <c r="C17" s="14">
        <f t="shared" si="0"/>
        <v>-1.1680753868318905E-3</v>
      </c>
      <c r="D17" s="14">
        <f t="shared" si="0"/>
        <v>4.0572706042553186</v>
      </c>
      <c r="E17" s="14">
        <f t="shared" si="0"/>
        <v>3.6055553106382954</v>
      </c>
      <c r="F17" s="14">
        <f t="shared" si="0"/>
        <v>2.257705987483706</v>
      </c>
      <c r="H17" s="15" t="s">
        <v>46</v>
      </c>
      <c r="I17">
        <v>-0.24853333333332989</v>
      </c>
      <c r="J17">
        <v>-0.2433333333333296</v>
      </c>
      <c r="K17">
        <v>1.786675390534697E-2</v>
      </c>
      <c r="L17">
        <v>-0.4519954673909039</v>
      </c>
      <c r="N17" s="16">
        <v>1990</v>
      </c>
      <c r="O17">
        <v>5.9005017987914889E-2</v>
      </c>
      <c r="P17">
        <v>6.6887278999999999</v>
      </c>
      <c r="Q17">
        <v>10.2012435</v>
      </c>
      <c r="R17">
        <v>6.6183665167822863</v>
      </c>
      <c r="S17">
        <f t="shared" si="1"/>
        <v>1.0406111550762982</v>
      </c>
    </row>
    <row r="18" spans="1:19" x14ac:dyDescent="0.25">
      <c r="A18" s="13" t="s">
        <v>31</v>
      </c>
      <c r="B18" s="13">
        <v>1991</v>
      </c>
      <c r="C18" s="14">
        <f t="shared" si="0"/>
        <v>-0.10480858848792966</v>
      </c>
      <c r="D18" s="14">
        <f t="shared" si="0"/>
        <v>-1.6981898957446813</v>
      </c>
      <c r="E18" s="14">
        <f t="shared" si="0"/>
        <v>6.1324540106382956</v>
      </c>
      <c r="F18" s="14">
        <f t="shared" si="0"/>
        <v>0.61062797804903024</v>
      </c>
      <c r="H18" s="15" t="s">
        <v>47</v>
      </c>
      <c r="I18">
        <v>-0.42570000000000002</v>
      </c>
      <c r="J18">
        <v>-0.46333333333333998</v>
      </c>
      <c r="K18">
        <v>-1.8089981196053491E-2</v>
      </c>
      <c r="L18">
        <v>-0.78000806371859177</v>
      </c>
      <c r="N18" s="16">
        <v>1991</v>
      </c>
      <c r="O18">
        <v>-4.4635495113182884E-2</v>
      </c>
      <c r="P18">
        <v>0.93326739999999997</v>
      </c>
      <c r="Q18">
        <v>12.728142200000001</v>
      </c>
      <c r="R18">
        <v>4.9712885073476105</v>
      </c>
      <c r="S18">
        <f t="shared" si="1"/>
        <v>1.1799490312166769</v>
      </c>
    </row>
    <row r="19" spans="1:19" x14ac:dyDescent="0.25">
      <c r="A19" s="13" t="s">
        <v>31</v>
      </c>
      <c r="B19" s="13">
        <v>1992</v>
      </c>
      <c r="C19" s="14">
        <f t="shared" si="0"/>
        <v>-8.4534708583207219E-2</v>
      </c>
      <c r="D19" s="14">
        <f t="shared" si="0"/>
        <v>-5.4834777957446814</v>
      </c>
      <c r="E19" s="14">
        <f t="shared" si="0"/>
        <v>4.4540065106382949</v>
      </c>
      <c r="F19" s="14">
        <f t="shared" si="0"/>
        <v>2.9875973556298243</v>
      </c>
      <c r="H19" s="15" t="s">
        <v>48</v>
      </c>
      <c r="I19">
        <v>-0.32120000000000021</v>
      </c>
      <c r="J19">
        <v>-0.18666666666666029</v>
      </c>
      <c r="K19">
        <v>-1.8471776227103481E-3</v>
      </c>
      <c r="L19">
        <v>-0.22989793915436779</v>
      </c>
      <c r="N19" s="16">
        <v>1992</v>
      </c>
      <c r="O19">
        <v>-2.4361615208460446E-2</v>
      </c>
      <c r="P19">
        <v>-2.8520205000000001</v>
      </c>
      <c r="Q19">
        <v>11.0496947</v>
      </c>
      <c r="R19">
        <v>7.3482578849284046</v>
      </c>
      <c r="S19">
        <f t="shared" si="1"/>
        <v>1.138225970103949</v>
      </c>
    </row>
    <row r="20" spans="1:19" x14ac:dyDescent="0.25">
      <c r="A20" s="13" t="s">
        <v>31</v>
      </c>
      <c r="B20" s="13">
        <v>1993</v>
      </c>
      <c r="C20" s="14">
        <f t="shared" si="0"/>
        <v>-4.9250963677405335E-2</v>
      </c>
      <c r="D20" s="14">
        <f t="shared" si="0"/>
        <v>-6.4082342957446814</v>
      </c>
      <c r="E20" s="14">
        <f t="shared" si="0"/>
        <v>4.5110787106382952</v>
      </c>
      <c r="F20" s="14">
        <f t="shared" si="0"/>
        <v>1.8581288485891312</v>
      </c>
      <c r="H20" s="15" t="s">
        <v>49</v>
      </c>
      <c r="I20">
        <v>-0.2226666666666697</v>
      </c>
      <c r="J20">
        <v>0.18333333333332999</v>
      </c>
      <c r="K20">
        <v>1.3335745197899061E-2</v>
      </c>
      <c r="L20">
        <v>-0.73550093602945843</v>
      </c>
      <c r="N20" s="16">
        <v>1993</v>
      </c>
      <c r="O20">
        <v>1.0922129697341441E-2</v>
      </c>
      <c r="P20">
        <v>-3.7767770000000001</v>
      </c>
      <c r="Q20">
        <v>11.1067669</v>
      </c>
      <c r="R20">
        <v>6.2187893778877115</v>
      </c>
      <c r="S20">
        <f t="shared" si="1"/>
        <v>1.0990635543141598</v>
      </c>
    </row>
    <row r="21" spans="1:19" x14ac:dyDescent="0.25">
      <c r="A21" s="13" t="s">
        <v>31</v>
      </c>
      <c r="B21" s="13">
        <v>1994</v>
      </c>
      <c r="C21" s="14">
        <f t="shared" si="0"/>
        <v>-1.3571135362253212E-3</v>
      </c>
      <c r="D21" s="14">
        <f t="shared" si="0"/>
        <v>-5.1075175957446817</v>
      </c>
      <c r="E21" s="14">
        <f t="shared" si="0"/>
        <v>1.2657031106382952</v>
      </c>
      <c r="F21" s="14">
        <f t="shared" si="0"/>
        <v>-0.39367466719541655</v>
      </c>
      <c r="H21" s="15" t="s">
        <v>50</v>
      </c>
      <c r="I21">
        <v>1.0399999999999739E-2</v>
      </c>
      <c r="J21">
        <v>0.1966666666666699</v>
      </c>
      <c r="K21">
        <v>-5.8571585783153066E-3</v>
      </c>
      <c r="L21">
        <v>9.0128432338558717E-2</v>
      </c>
      <c r="N21" s="16">
        <v>1994</v>
      </c>
      <c r="O21">
        <v>5.8815979838521458E-2</v>
      </c>
      <c r="P21">
        <v>-2.4760602999999999</v>
      </c>
      <c r="Q21">
        <v>7.8613913000000002</v>
      </c>
      <c r="R21">
        <v>3.9669858621031637</v>
      </c>
      <c r="S21">
        <f t="shared" si="1"/>
        <v>1.0186981813067253</v>
      </c>
    </row>
    <row r="22" spans="1:19" x14ac:dyDescent="0.25">
      <c r="A22" s="13" t="s">
        <v>31</v>
      </c>
      <c r="B22" s="13">
        <v>1995</v>
      </c>
      <c r="C22" s="14">
        <f t="shared" si="0"/>
        <v>2.5778266970821896E-2</v>
      </c>
      <c r="D22" s="14">
        <f t="shared" si="0"/>
        <v>-4.7228026957446811</v>
      </c>
      <c r="E22" s="14">
        <f t="shared" si="0"/>
        <v>0.81942471063829458</v>
      </c>
      <c r="F22" s="14">
        <f t="shared" si="0"/>
        <v>-5.903040462123875</v>
      </c>
      <c r="H22" s="15" t="s">
        <v>51</v>
      </c>
      <c r="I22">
        <v>-8.6699999999999999E-2</v>
      </c>
      <c r="J22">
        <v>-0.26333333333333991</v>
      </c>
      <c r="K22">
        <v>2.0912914484296011E-2</v>
      </c>
      <c r="L22">
        <v>-4.9195567181653743E-2</v>
      </c>
      <c r="N22" s="16">
        <v>1995</v>
      </c>
      <c r="O22">
        <v>8.5951360345568675E-2</v>
      </c>
      <c r="P22">
        <v>-2.0913453999999998</v>
      </c>
      <c r="Q22">
        <v>7.4151128999999996</v>
      </c>
      <c r="R22">
        <v>-1.542379932825295</v>
      </c>
      <c r="S22">
        <f t="shared" si="1"/>
        <v>0.98913373860334453</v>
      </c>
    </row>
    <row r="23" spans="1:19" x14ac:dyDescent="0.25">
      <c r="A23" s="13" t="s">
        <v>31</v>
      </c>
      <c r="B23" s="13">
        <v>1996</v>
      </c>
      <c r="C23" s="14">
        <f t="shared" si="0"/>
        <v>-2.4312759936558757E-2</v>
      </c>
      <c r="D23" s="14">
        <f t="shared" si="0"/>
        <v>-1.8193729957446814</v>
      </c>
      <c r="E23" s="14">
        <f t="shared" si="0"/>
        <v>1.0269866106382954</v>
      </c>
      <c r="F23" s="14">
        <f t="shared" si="0"/>
        <v>-6.5059736568516495</v>
      </c>
      <c r="H23" s="15" t="s">
        <v>52</v>
      </c>
      <c r="I23">
        <v>1.953333333334006E-2</v>
      </c>
      <c r="J23">
        <v>0.21333333333334001</v>
      </c>
      <c r="K23">
        <v>-1.055377356918967E-3</v>
      </c>
      <c r="L23">
        <v>-3.3362170160843967E-2</v>
      </c>
      <c r="N23" s="16">
        <v>1996</v>
      </c>
      <c r="O23">
        <v>3.5860333438188022E-2</v>
      </c>
      <c r="P23">
        <v>0.81208429999999998</v>
      </c>
      <c r="Q23">
        <v>7.6226748000000004</v>
      </c>
      <c r="R23">
        <v>-2.1453131275530697</v>
      </c>
      <c r="S23">
        <f t="shared" si="1"/>
        <v>1.0389689741548742</v>
      </c>
    </row>
    <row r="24" spans="1:19" x14ac:dyDescent="0.25">
      <c r="A24" s="13" t="s">
        <v>31</v>
      </c>
      <c r="B24" s="13">
        <v>1997</v>
      </c>
      <c r="C24" s="14">
        <f t="shared" si="0"/>
        <v>2.5286777514627594E-2</v>
      </c>
      <c r="D24" s="14">
        <f t="shared" si="0"/>
        <v>0.2113234042553187</v>
      </c>
      <c r="E24" s="14">
        <f t="shared" si="0"/>
        <v>1.3677960106382949</v>
      </c>
      <c r="F24" s="14">
        <f t="shared" si="0"/>
        <v>-5.8226620273988807</v>
      </c>
      <c r="H24" s="15" t="s">
        <v>53</v>
      </c>
      <c r="I24">
        <v>3.3833333333329829E-2</v>
      </c>
      <c r="J24">
        <v>-3.6666666666669727E-2</v>
      </c>
      <c r="K24">
        <v>-3.4869349198487496E-5</v>
      </c>
      <c r="L24">
        <v>0.2123295430801537</v>
      </c>
      <c r="N24" s="16">
        <v>1997</v>
      </c>
      <c r="O24">
        <v>8.5459870889374373E-2</v>
      </c>
      <c r="P24">
        <v>2.8427807</v>
      </c>
      <c r="Q24">
        <v>7.9634841999999999</v>
      </c>
      <c r="R24">
        <v>-1.4620014981003004</v>
      </c>
      <c r="S24">
        <f t="shared" si="1"/>
        <v>0.9946335843032118</v>
      </c>
    </row>
    <row r="25" spans="1:19" x14ac:dyDescent="0.25">
      <c r="A25" s="13" t="s">
        <v>31</v>
      </c>
      <c r="B25" s="13">
        <v>1998</v>
      </c>
      <c r="C25" s="14">
        <f t="shared" si="0"/>
        <v>2.7068687379176719E-2</v>
      </c>
      <c r="D25" s="14">
        <f t="shared" si="0"/>
        <v>2.4194250042553183</v>
      </c>
      <c r="E25" s="14">
        <f t="shared" si="0"/>
        <v>0.5096386106382953</v>
      </c>
      <c r="F25" s="14">
        <f t="shared" si="0"/>
        <v>-3.5970102811122495</v>
      </c>
      <c r="H25" s="15" t="s">
        <v>54</v>
      </c>
      <c r="I25">
        <v>4.7300000000000342E-2</v>
      </c>
      <c r="J25">
        <v>-0.38000000000000028</v>
      </c>
      <c r="K25">
        <v>9.5242598457913625E-3</v>
      </c>
      <c r="L25">
        <v>-0.16662731440269149</v>
      </c>
      <c r="N25" s="16">
        <v>1998</v>
      </c>
      <c r="O25">
        <v>8.7241780753923498E-2</v>
      </c>
      <c r="P25">
        <v>5.0508822999999996</v>
      </c>
      <c r="Q25">
        <v>7.1053268000000003</v>
      </c>
      <c r="R25">
        <v>0.76365024818633065</v>
      </c>
      <c r="S25">
        <f t="shared" si="1"/>
        <v>0.98511047584770162</v>
      </c>
    </row>
    <row r="26" spans="1:19" x14ac:dyDescent="0.25">
      <c r="A26" s="13" t="s">
        <v>31</v>
      </c>
      <c r="B26" s="13">
        <v>1999</v>
      </c>
      <c r="C26" s="14">
        <f t="shared" si="0"/>
        <v>-6.7009749093518145E-3</v>
      </c>
      <c r="D26" s="14">
        <f t="shared" si="0"/>
        <v>1.9353428042553187</v>
      </c>
      <c r="E26" s="14">
        <f t="shared" si="0"/>
        <v>-7.2496289361705379E-2</v>
      </c>
      <c r="F26" s="14">
        <f t="shared" si="0"/>
        <v>-3.0921049492298733</v>
      </c>
      <c r="H26" s="15" t="s">
        <v>55</v>
      </c>
      <c r="I26">
        <v>-2.330000000000032E-2</v>
      </c>
      <c r="J26">
        <v>-0.23</v>
      </c>
      <c r="K26">
        <v>-2.4767790591472762E-3</v>
      </c>
      <c r="L26">
        <v>0.4424414694455594</v>
      </c>
      <c r="N26" s="16">
        <v>1999</v>
      </c>
      <c r="O26">
        <v>5.3472118465394965E-2</v>
      </c>
      <c r="P26">
        <v>4.5668001</v>
      </c>
      <c r="Q26">
        <v>6.5231918999999996</v>
      </c>
      <c r="R26">
        <v>1.2685555800687069</v>
      </c>
      <c r="S26">
        <f t="shared" si="1"/>
        <v>1.0111628967947777</v>
      </c>
    </row>
    <row r="27" spans="1:19" x14ac:dyDescent="0.25">
      <c r="A27" s="13" t="s">
        <v>31</v>
      </c>
      <c r="B27" s="13">
        <v>2000</v>
      </c>
      <c r="C27" s="14">
        <f t="shared" si="0"/>
        <v>1.4884424983852694E-2</v>
      </c>
      <c r="D27" s="14">
        <f t="shared" si="0"/>
        <v>6.9330463042553188</v>
      </c>
      <c r="E27" s="14">
        <f t="shared" si="0"/>
        <v>2.001781063829533E-2</v>
      </c>
      <c r="F27" s="14">
        <f t="shared" si="0"/>
        <v>6.6330217679412717</v>
      </c>
      <c r="H27" s="15" t="s">
        <v>56</v>
      </c>
      <c r="I27">
        <v>-1.5699999999999829E-2</v>
      </c>
      <c r="J27">
        <v>-0.29666666666667002</v>
      </c>
      <c r="K27">
        <v>-1.7006129170319038E-2</v>
      </c>
      <c r="L27">
        <v>-0.2464383311683909</v>
      </c>
      <c r="N27" s="16">
        <v>2000</v>
      </c>
      <c r="O27">
        <v>7.5057518358599473E-2</v>
      </c>
      <c r="P27">
        <v>9.5645036000000001</v>
      </c>
      <c r="Q27">
        <v>6.6157060000000003</v>
      </c>
      <c r="R27">
        <v>10.993682297239852</v>
      </c>
      <c r="S27">
        <f t="shared" si="1"/>
        <v>0.99172094682693013</v>
      </c>
    </row>
    <row r="28" spans="1:19" x14ac:dyDescent="0.25">
      <c r="A28" s="13" t="s">
        <v>31</v>
      </c>
      <c r="B28" s="13">
        <v>2001</v>
      </c>
      <c r="C28" s="14">
        <f t="shared" si="0"/>
        <v>-1.7690451794331874E-4</v>
      </c>
      <c r="D28" s="14">
        <f t="shared" si="0"/>
        <v>4.8982050042553187</v>
      </c>
      <c r="E28" s="14">
        <f t="shared" si="0"/>
        <v>-0.59705258936170491</v>
      </c>
      <c r="F28" s="14">
        <f t="shared" si="0"/>
        <v>1.4888291960658044</v>
      </c>
      <c r="H28" s="15" t="s">
        <v>57</v>
      </c>
      <c r="I28">
        <v>5.7333333333300374E-3</v>
      </c>
      <c r="J28">
        <v>-0.1866666666666599</v>
      </c>
      <c r="K28">
        <v>1.6447920969775958E-3</v>
      </c>
      <c r="L28">
        <v>3.7942155654455689E-3</v>
      </c>
      <c r="N28" s="16">
        <v>2001</v>
      </c>
      <c r="O28">
        <v>5.999618885680346E-2</v>
      </c>
      <c r="P28">
        <v>7.5296623</v>
      </c>
      <c r="Q28">
        <v>5.9986356000000001</v>
      </c>
      <c r="R28">
        <v>5.8494897253643847</v>
      </c>
      <c r="S28">
        <f t="shared" si="1"/>
        <v>0.99999072368664454</v>
      </c>
    </row>
    <row r="29" spans="1:19" x14ac:dyDescent="0.25">
      <c r="A29" s="13" t="s">
        <v>31</v>
      </c>
      <c r="B29" s="13">
        <v>2002</v>
      </c>
      <c r="C29" s="14">
        <f t="shared" si="0"/>
        <v>-3.3497760797375833E-2</v>
      </c>
      <c r="D29" s="14">
        <f t="shared" si="0"/>
        <v>3.4546384042553191</v>
      </c>
      <c r="E29" s="14">
        <f t="shared" si="0"/>
        <v>-1.799826689361705</v>
      </c>
      <c r="F29" s="14">
        <f t="shared" si="0"/>
        <v>1.6856543018001879E-2</v>
      </c>
      <c r="H29" s="15" t="s">
        <v>58</v>
      </c>
      <c r="I29">
        <v>0.21313333333334011</v>
      </c>
      <c r="J29">
        <v>0.14999999999999991</v>
      </c>
      <c r="K29">
        <v>-5.6604303054299974E-3</v>
      </c>
      <c r="L29">
        <v>0.5340765357118169</v>
      </c>
      <c r="N29" s="16">
        <v>2002</v>
      </c>
      <c r="O29">
        <v>2.6675332577370942E-2</v>
      </c>
      <c r="P29">
        <v>6.0860957000000004</v>
      </c>
      <c r="Q29">
        <v>4.7958615</v>
      </c>
      <c r="R29">
        <v>4.3775170723165822</v>
      </c>
      <c r="S29">
        <f t="shared" si="1"/>
        <v>1.0207302949114394</v>
      </c>
    </row>
    <row r="30" spans="1:19" x14ac:dyDescent="0.25">
      <c r="A30" s="13" t="s">
        <v>31</v>
      </c>
      <c r="B30" s="13">
        <v>2003</v>
      </c>
      <c r="C30" s="14">
        <f t="shared" si="0"/>
        <v>-3.8197957671717506E-2</v>
      </c>
      <c r="D30" s="14">
        <f t="shared" si="0"/>
        <v>1.6077799042553185</v>
      </c>
      <c r="E30" s="14">
        <f t="shared" si="0"/>
        <v>-2.2433287893617049</v>
      </c>
      <c r="F30" s="14">
        <f t="shared" si="0"/>
        <v>1.4976976806402007</v>
      </c>
      <c r="H30" s="15" t="s">
        <v>59</v>
      </c>
      <c r="I30">
        <v>0.2681</v>
      </c>
      <c r="J30">
        <v>0.14999999999999991</v>
      </c>
      <c r="K30">
        <v>4.7933410124159082E-3</v>
      </c>
      <c r="L30">
        <v>0.79627077377071487</v>
      </c>
      <c r="N30" s="16">
        <v>2003</v>
      </c>
      <c r="O30">
        <v>2.1975135703029277E-2</v>
      </c>
      <c r="P30">
        <v>4.2392371999999998</v>
      </c>
      <c r="Q30">
        <v>4.3523594000000001</v>
      </c>
      <c r="R30">
        <v>5.858358209938781</v>
      </c>
      <c r="S30">
        <f t="shared" si="1"/>
        <v>1.0210851101403238</v>
      </c>
    </row>
    <row r="31" spans="1:19" x14ac:dyDescent="0.25">
      <c r="A31" s="13" t="s">
        <v>31</v>
      </c>
      <c r="B31" s="13">
        <v>2004</v>
      </c>
      <c r="C31" s="14">
        <f t="shared" si="0"/>
        <v>-1.3984980108761404E-2</v>
      </c>
      <c r="D31" s="14">
        <f t="shared" si="0"/>
        <v>1.2700784042553188</v>
      </c>
      <c r="E31" s="14">
        <f t="shared" si="0"/>
        <v>-2.6749781893617048</v>
      </c>
      <c r="F31" s="14">
        <f t="shared" si="0"/>
        <v>-0.37345988429171495</v>
      </c>
      <c r="H31" s="15" t="s">
        <v>60</v>
      </c>
      <c r="I31">
        <v>0.27793333333332981</v>
      </c>
      <c r="J31">
        <v>0.5</v>
      </c>
      <c r="K31">
        <v>1.5720455621923292E-2</v>
      </c>
      <c r="L31">
        <v>-0.37914270874525607</v>
      </c>
      <c r="N31" s="16">
        <v>2004</v>
      </c>
      <c r="O31">
        <v>4.6188113265985375E-2</v>
      </c>
      <c r="P31">
        <v>3.9015357000000002</v>
      </c>
      <c r="Q31">
        <v>3.9207100000000001</v>
      </c>
      <c r="R31">
        <v>3.9872006450068653</v>
      </c>
      <c r="S31">
        <f t="shared" si="1"/>
        <v>0.99332719118343638</v>
      </c>
    </row>
    <row r="32" spans="1:19" x14ac:dyDescent="0.25">
      <c r="A32" s="13" t="s">
        <v>31</v>
      </c>
      <c r="B32" s="13">
        <v>2005</v>
      </c>
      <c r="C32" s="14">
        <f t="shared" si="0"/>
        <v>-2.2826943889366506E-2</v>
      </c>
      <c r="D32" s="14">
        <f t="shared" si="0"/>
        <v>1.631174204255319</v>
      </c>
      <c r="E32" s="14">
        <f t="shared" si="0"/>
        <v>-2.8766161893617048</v>
      </c>
      <c r="F32" s="14">
        <f t="shared" si="0"/>
        <v>-2.8851342278904548</v>
      </c>
      <c r="H32" s="15" t="s">
        <v>61</v>
      </c>
      <c r="I32">
        <v>0.33186666666667008</v>
      </c>
      <c r="J32">
        <v>-9.9999999999997868E-3</v>
      </c>
      <c r="K32">
        <v>5.102829699023914E-3</v>
      </c>
      <c r="L32">
        <v>0.8014266151029279</v>
      </c>
      <c r="N32" s="16">
        <v>2005</v>
      </c>
      <c r="O32">
        <v>3.7346149485380273E-2</v>
      </c>
      <c r="P32">
        <v>4.2626315000000004</v>
      </c>
      <c r="Q32">
        <v>3.7190720000000002</v>
      </c>
      <c r="R32">
        <v>1.4755263014081257</v>
      </c>
      <c r="S32">
        <f t="shared" si="1"/>
        <v>0.99985016622902834</v>
      </c>
    </row>
    <row r="33" spans="1:19" x14ac:dyDescent="0.25">
      <c r="A33" s="13" t="s">
        <v>31</v>
      </c>
      <c r="B33" s="13">
        <v>2006</v>
      </c>
      <c r="C33" s="14">
        <f t="shared" si="0"/>
        <v>-1.0320949611122579E-2</v>
      </c>
      <c r="D33" s="14">
        <f t="shared" si="0"/>
        <v>2.8324894042553188</v>
      </c>
      <c r="E33" s="14">
        <f t="shared" si="0"/>
        <v>-2.876507289361705</v>
      </c>
      <c r="F33" s="14">
        <f t="shared" si="0"/>
        <v>-0.31200728488138374</v>
      </c>
      <c r="H33" s="15" t="s">
        <v>62</v>
      </c>
      <c r="I33">
        <v>0.37309999999999999</v>
      </c>
      <c r="J33">
        <v>-0.13333333333333999</v>
      </c>
      <c r="K33">
        <v>3.054958302902833E-3</v>
      </c>
      <c r="L33">
        <v>-0.1467119487219595</v>
      </c>
      <c r="N33" s="16">
        <v>2006</v>
      </c>
      <c r="O33">
        <v>4.98521437636242E-2</v>
      </c>
      <c r="P33">
        <v>5.4639467000000002</v>
      </c>
      <c r="Q33">
        <v>3.7191809</v>
      </c>
      <c r="R33">
        <v>4.0486532444171965</v>
      </c>
      <c r="S33">
        <f t="shared" si="1"/>
        <v>0.98794084020418538</v>
      </c>
    </row>
    <row r="34" spans="1:19" x14ac:dyDescent="0.25">
      <c r="A34" s="13" t="s">
        <v>31</v>
      </c>
      <c r="B34" s="13">
        <v>2007</v>
      </c>
      <c r="C34" s="14">
        <f t="shared" si="0"/>
        <v>2.1812134824701519E-2</v>
      </c>
      <c r="D34" s="14">
        <f t="shared" si="0"/>
        <v>3.8933032042553188</v>
      </c>
      <c r="E34" s="14">
        <f t="shared" si="0"/>
        <v>-2.784493389361705</v>
      </c>
      <c r="F34" s="14">
        <f t="shared" si="0"/>
        <v>-0.42634646840224111</v>
      </c>
      <c r="H34" s="15" t="s">
        <v>63</v>
      </c>
      <c r="I34">
        <v>0.22586666666666</v>
      </c>
      <c r="J34">
        <v>0.23302878787878981</v>
      </c>
      <c r="K34">
        <v>1.1820348465835051E-2</v>
      </c>
      <c r="L34">
        <v>0.2168859087995374</v>
      </c>
      <c r="N34" s="16">
        <v>2007</v>
      </c>
      <c r="O34">
        <v>8.1985228199448298E-2</v>
      </c>
      <c r="P34">
        <v>6.5247605000000002</v>
      </c>
      <c r="Q34">
        <v>3.8111948</v>
      </c>
      <c r="R34">
        <v>3.9343140608963392</v>
      </c>
      <c r="S34">
        <f t="shared" si="1"/>
        <v>0.95945112830009849</v>
      </c>
    </row>
    <row r="35" spans="1:19" x14ac:dyDescent="0.25">
      <c r="A35" s="13" t="s">
        <v>31</v>
      </c>
      <c r="B35" s="13">
        <v>2008</v>
      </c>
      <c r="C35" s="14">
        <f t="shared" si="0"/>
        <v>-2.1722657179057504E-2</v>
      </c>
      <c r="D35" s="14">
        <f t="shared" si="0"/>
        <v>2.941857504255319</v>
      </c>
      <c r="E35" s="14">
        <f t="shared" si="0"/>
        <v>-2.5668791893617051</v>
      </c>
      <c r="F35" s="14">
        <f t="shared" si="0"/>
        <v>-0.13447464918636154</v>
      </c>
      <c r="H35" s="15" t="s">
        <v>64</v>
      </c>
      <c r="I35">
        <v>0.24449999999999991</v>
      </c>
      <c r="J35">
        <v>0.34518198906356989</v>
      </c>
      <c r="K35">
        <v>1.61936393772244E-2</v>
      </c>
      <c r="L35">
        <v>0.370474754835322</v>
      </c>
      <c r="N35" s="16">
        <v>2008</v>
      </c>
      <c r="O35">
        <v>3.8450436195689275E-2</v>
      </c>
      <c r="P35">
        <v>5.5733148000000003</v>
      </c>
      <c r="Q35">
        <v>4.0288089999999999</v>
      </c>
      <c r="R35">
        <v>4.2261858801122187</v>
      </c>
      <c r="S35">
        <f t="shared" si="1"/>
        <v>1.0017696114713408</v>
      </c>
    </row>
    <row r="36" spans="1:19" x14ac:dyDescent="0.25">
      <c r="A36" s="13" t="s">
        <v>31</v>
      </c>
      <c r="B36" s="13">
        <v>2009</v>
      </c>
      <c r="C36" s="14">
        <f t="shared" si="0"/>
        <v>-0.12461084592924693</v>
      </c>
      <c r="D36" s="14">
        <f t="shared" si="0"/>
        <v>-3.7874598957446812</v>
      </c>
      <c r="E36" s="14">
        <f t="shared" si="0"/>
        <v>-3.0159446893617048</v>
      </c>
      <c r="F36" s="14">
        <f t="shared" si="0"/>
        <v>0.17861659769663785</v>
      </c>
      <c r="H36" s="15" t="s">
        <v>65</v>
      </c>
      <c r="I36">
        <v>0.43566666666666981</v>
      </c>
      <c r="J36">
        <v>5.6954835705860241E-2</v>
      </c>
      <c r="K36">
        <v>-4.9258832554552609E-3</v>
      </c>
      <c r="L36">
        <v>-0.56154865575793167</v>
      </c>
      <c r="N36" s="16">
        <v>2009</v>
      </c>
      <c r="O36">
        <v>-6.4437752554500155E-2</v>
      </c>
      <c r="P36">
        <v>-1.1560026000000001</v>
      </c>
      <c r="Q36">
        <v>3.5797435000000002</v>
      </c>
      <c r="R36">
        <v>4.5392771269952181</v>
      </c>
      <c r="S36">
        <f t="shared" si="1"/>
        <v>1.1071389828182858</v>
      </c>
    </row>
    <row r="37" spans="1:19" x14ac:dyDescent="0.25">
      <c r="A37" s="13" t="s">
        <v>31</v>
      </c>
      <c r="B37" s="13">
        <v>2010</v>
      </c>
      <c r="C37" s="14">
        <f t="shared" si="0"/>
        <v>-2.4981315793823927E-2</v>
      </c>
      <c r="D37" s="14">
        <f t="shared" si="0"/>
        <v>-3.8379863957446814</v>
      </c>
      <c r="E37" s="14">
        <f t="shared" si="0"/>
        <v>-3.4822218893617052</v>
      </c>
      <c r="F37" s="14">
        <f t="shared" si="0"/>
        <v>0.59301832136288457</v>
      </c>
      <c r="H37" s="15" t="s">
        <v>66</v>
      </c>
      <c r="I37">
        <v>0.22426666666667039</v>
      </c>
      <c r="J37">
        <v>-0.1247224211423701</v>
      </c>
      <c r="K37">
        <v>8.7035813893839992E-3</v>
      </c>
      <c r="L37">
        <v>2.555431131188044</v>
      </c>
      <c r="N37" s="16">
        <v>2010</v>
      </c>
      <c r="O37">
        <v>3.5191777580922852E-2</v>
      </c>
      <c r="P37">
        <v>-1.2065291</v>
      </c>
      <c r="Q37">
        <v>3.1134662999999998</v>
      </c>
      <c r="R37">
        <v>4.9536788506614648</v>
      </c>
      <c r="S37">
        <f t="shared" si="1"/>
        <v>0.99608080872666538</v>
      </c>
    </row>
    <row r="38" spans="1:19" x14ac:dyDescent="0.25">
      <c r="A38" s="13" t="s">
        <v>31</v>
      </c>
      <c r="B38" s="13">
        <v>2011</v>
      </c>
      <c r="C38" s="14">
        <f t="shared" si="0"/>
        <v>-7.7927231244584866E-3</v>
      </c>
      <c r="D38" s="14">
        <f t="shared" si="0"/>
        <v>-2.2617565957446812</v>
      </c>
      <c r="E38" s="14">
        <f t="shared" si="0"/>
        <v>-3.6790303893617051</v>
      </c>
      <c r="F38" s="14">
        <f t="shared" si="0"/>
        <v>-1.0676979741212551</v>
      </c>
      <c r="H38" s="15" t="s">
        <v>67</v>
      </c>
      <c r="I38">
        <v>-0.24476666666666971</v>
      </c>
      <c r="J38">
        <v>-0.24661661749505989</v>
      </c>
      <c r="K38">
        <v>-2.1475325332096281E-2</v>
      </c>
      <c r="L38">
        <v>-0.73008310782001207</v>
      </c>
      <c r="N38" s="16">
        <v>2011</v>
      </c>
      <c r="O38">
        <v>5.2380370250288293E-2</v>
      </c>
      <c r="P38">
        <v>0.36970069999999999</v>
      </c>
      <c r="Q38">
        <v>2.9166577999999999</v>
      </c>
      <c r="R38">
        <v>3.2929625551773252</v>
      </c>
      <c r="S38">
        <f t="shared" si="1"/>
        <v>0.97794163317131477</v>
      </c>
    </row>
    <row r="39" spans="1:19" x14ac:dyDescent="0.25">
      <c r="A39" s="13" t="s">
        <v>31</v>
      </c>
      <c r="B39" s="13">
        <v>2012</v>
      </c>
      <c r="C39" s="14">
        <f t="shared" si="0"/>
        <v>-4.4824453489495333E-2</v>
      </c>
      <c r="D39" s="14">
        <f t="shared" si="0"/>
        <v>-3.3616710957446814</v>
      </c>
      <c r="E39" s="14">
        <f t="shared" si="0"/>
        <v>-3.8085366893617052</v>
      </c>
      <c r="F39" s="14">
        <f t="shared" si="0"/>
        <v>1.7205249352176821E-3</v>
      </c>
      <c r="H39" s="15" t="s">
        <v>68</v>
      </c>
      <c r="I39">
        <v>0.38046666666666962</v>
      </c>
      <c r="J39">
        <v>0.42489038125617018</v>
      </c>
      <c r="K39">
        <v>-2.227073873630275E-2</v>
      </c>
      <c r="L39">
        <v>-1.4714884705264759</v>
      </c>
      <c r="N39" s="16">
        <v>2012</v>
      </c>
      <c r="O39">
        <v>1.5348639885251446E-2</v>
      </c>
      <c r="P39">
        <v>-0.73021380000000002</v>
      </c>
      <c r="Q39">
        <v>2.7871514999999998</v>
      </c>
      <c r="R39">
        <v>4.362381054233798</v>
      </c>
      <c r="S39">
        <f t="shared" si="1"/>
        <v>1.0123335715662789</v>
      </c>
    </row>
    <row r="40" spans="1:19" x14ac:dyDescent="0.25">
      <c r="A40" s="13" t="s">
        <v>31</v>
      </c>
      <c r="B40" s="13">
        <v>2013</v>
      </c>
      <c r="C40" s="14">
        <f t="shared" si="0"/>
        <v>-4.3837791912826871E-2</v>
      </c>
      <c r="D40" s="14">
        <f t="shared" si="0"/>
        <v>-3.8824299957446815</v>
      </c>
      <c r="E40" s="14">
        <f t="shared" si="0"/>
        <v>-4.3503870893617052</v>
      </c>
      <c r="F40" s="14">
        <f t="shared" si="0"/>
        <v>-3.0685760152251369</v>
      </c>
      <c r="H40" s="15" t="s">
        <v>69</v>
      </c>
      <c r="I40">
        <v>0.1213333333333297</v>
      </c>
      <c r="J40">
        <v>6.269894284459987E-2</v>
      </c>
      <c r="K40">
        <v>-2.5963123534764069E-3</v>
      </c>
      <c r="L40">
        <v>-1.114821189748042</v>
      </c>
      <c r="N40" s="16">
        <v>2013</v>
      </c>
      <c r="O40">
        <v>1.6335301461919905E-2</v>
      </c>
      <c r="P40">
        <v>-1.2509726999999999</v>
      </c>
      <c r="Q40">
        <v>2.2453010999999998</v>
      </c>
      <c r="R40">
        <v>1.2920845140734434</v>
      </c>
      <c r="S40">
        <f t="shared" si="1"/>
        <v>1.0060193811326639</v>
      </c>
    </row>
    <row r="41" spans="1:19" x14ac:dyDescent="0.25">
      <c r="A41" s="13" t="s">
        <v>31</v>
      </c>
      <c r="B41" s="13">
        <v>2014</v>
      </c>
      <c r="C41" s="14">
        <f t="shared" si="0"/>
        <v>-4.7565480843484727E-2</v>
      </c>
      <c r="D41" s="14">
        <f t="shared" si="0"/>
        <v>-4.3878867957446817</v>
      </c>
      <c r="E41" s="14">
        <f t="shared" si="0"/>
        <v>-4.5371070893617045</v>
      </c>
      <c r="F41" s="14">
        <f t="shared" si="0"/>
        <v>-2.6931641422074186</v>
      </c>
      <c r="H41" s="15" t="s">
        <v>70</v>
      </c>
      <c r="I41">
        <v>-0.76713333333333011</v>
      </c>
      <c r="J41">
        <v>-0.50977966622749982</v>
      </c>
      <c r="K41">
        <v>-4.6256671579378829E-2</v>
      </c>
      <c r="L41">
        <v>-1.214801393551012</v>
      </c>
      <c r="N41" s="16">
        <v>2014</v>
      </c>
      <c r="O41">
        <v>1.2607612531262051E-2</v>
      </c>
      <c r="P41">
        <v>-1.7564295000000001</v>
      </c>
      <c r="Q41">
        <v>2.0585811000000001</v>
      </c>
      <c r="R41">
        <v>1.6674963870911614</v>
      </c>
      <c r="S41">
        <f t="shared" si="1"/>
        <v>1.0078788647942261</v>
      </c>
    </row>
    <row r="42" spans="1:19" x14ac:dyDescent="0.25">
      <c r="A42" s="13" t="s">
        <v>31</v>
      </c>
      <c r="B42" s="13">
        <v>2015</v>
      </c>
      <c r="C42" s="14">
        <f t="shared" si="0"/>
        <v>-3.8481140373978283E-2</v>
      </c>
      <c r="D42" s="14">
        <f t="shared" si="0"/>
        <v>-3.8988130957446812</v>
      </c>
      <c r="E42" s="14">
        <f t="shared" si="0"/>
        <v>-4.7600428893617046</v>
      </c>
      <c r="F42" s="14">
        <f t="shared" si="0"/>
        <v>-1.5411605647788651</v>
      </c>
      <c r="H42" s="15" t="s">
        <v>71</v>
      </c>
      <c r="I42">
        <v>-2.2029666666666698</v>
      </c>
      <c r="J42">
        <v>-0.17374380764163039</v>
      </c>
      <c r="K42">
        <v>-5.4289522138669638E-2</v>
      </c>
      <c r="L42">
        <v>-0.45283062188402029</v>
      </c>
      <c r="N42" s="16">
        <v>2015</v>
      </c>
      <c r="O42">
        <v>2.1691953000768496E-2</v>
      </c>
      <c r="P42">
        <v>-1.2673558</v>
      </c>
      <c r="Q42">
        <v>1.8356452999999999</v>
      </c>
      <c r="R42">
        <v>2.8194999645197152</v>
      </c>
      <c r="S42">
        <f t="shared" si="1"/>
        <v>0.99673531734201104</v>
      </c>
    </row>
    <row r="43" spans="1:19" x14ac:dyDescent="0.25">
      <c r="A43" s="13" t="s">
        <v>31</v>
      </c>
      <c r="B43" s="13">
        <v>2016</v>
      </c>
      <c r="C43" s="14">
        <f t="shared" si="0"/>
        <v>-3.1159681827096709E-2</v>
      </c>
      <c r="D43" s="14">
        <f t="shared" si="0"/>
        <v>-3.2396827957446814</v>
      </c>
      <c r="E43" s="14">
        <f t="shared" si="0"/>
        <v>-4.9542101893617048</v>
      </c>
      <c r="F43" s="14">
        <f t="shared" si="0"/>
        <v>-4.4388149808841959</v>
      </c>
      <c r="H43" s="15" t="s">
        <v>72</v>
      </c>
      <c r="I43">
        <v>-0.70106666666666984</v>
      </c>
      <c r="J43">
        <v>2.029078377762028E-2</v>
      </c>
      <c r="K43">
        <v>-1.372320112466895E-2</v>
      </c>
      <c r="L43">
        <v>-5.3508871637591611</v>
      </c>
      <c r="N43" s="16">
        <v>2016</v>
      </c>
      <c r="O43">
        <v>2.901341154765007E-2</v>
      </c>
      <c r="P43">
        <v>-0.60822549999999997</v>
      </c>
      <c r="Q43">
        <v>1.641478</v>
      </c>
      <c r="R43">
        <v>-7.8154451585615903E-2</v>
      </c>
      <c r="S43">
        <f t="shared" si="1"/>
        <v>0.98775659150185269</v>
      </c>
    </row>
    <row r="44" spans="1:19" x14ac:dyDescent="0.25">
      <c r="A44" s="13" t="s">
        <v>31</v>
      </c>
      <c r="B44" s="13">
        <v>2017</v>
      </c>
      <c r="C44" s="14">
        <f t="shared" si="0"/>
        <v>-1.9794825829072459E-2</v>
      </c>
      <c r="D44" s="14">
        <f t="shared" si="0"/>
        <v>-2.2845741957446815</v>
      </c>
      <c r="E44" s="14">
        <f t="shared" si="0"/>
        <v>-5.0649000893617053</v>
      </c>
      <c r="F44" s="14">
        <f t="shared" si="0"/>
        <v>-4.3562416358778711</v>
      </c>
      <c r="H44" s="15" t="s">
        <v>73</v>
      </c>
      <c r="I44">
        <v>-0.44143333333333001</v>
      </c>
      <c r="J44">
        <v>-0.21669007796170001</v>
      </c>
      <c r="K44">
        <v>-3.8053941942564513E-3</v>
      </c>
      <c r="L44">
        <v>-0.56102495842014299</v>
      </c>
      <c r="N44" s="16">
        <v>2017</v>
      </c>
      <c r="O44">
        <v>4.0378267545674321E-2</v>
      </c>
      <c r="P44">
        <v>0.3468831</v>
      </c>
      <c r="Q44">
        <v>1.5307881000000001</v>
      </c>
      <c r="R44">
        <v>4.4188934207095862E-3</v>
      </c>
      <c r="S44">
        <f t="shared" si="1"/>
        <v>0.97590262375932069</v>
      </c>
    </row>
    <row r="45" spans="1:19" x14ac:dyDescent="0.25">
      <c r="A45" s="13" t="s">
        <v>31</v>
      </c>
      <c r="B45" s="13">
        <v>2018</v>
      </c>
      <c r="C45" s="14">
        <f t="shared" si="0"/>
        <v>-2.8529397589045428E-2</v>
      </c>
      <c r="D45" s="14">
        <f t="shared" si="0"/>
        <v>-2.5393651957446814</v>
      </c>
      <c r="E45" s="14">
        <f t="shared" si="0"/>
        <v>-5.1170019893617047</v>
      </c>
      <c r="F45" s="14">
        <f t="shared" si="0"/>
        <v>-4.3906439955586141</v>
      </c>
      <c r="H45" s="15" t="s">
        <v>74</v>
      </c>
      <c r="I45">
        <v>-0.14729999999999999</v>
      </c>
      <c r="J45">
        <v>-0.15701333207855009</v>
      </c>
      <c r="K45">
        <v>1.8222671880016462E-2</v>
      </c>
      <c r="L45">
        <v>-0.53557988995388239</v>
      </c>
      <c r="N45" s="16">
        <v>2018</v>
      </c>
      <c r="O45">
        <v>3.1643695785701351E-2</v>
      </c>
      <c r="P45">
        <v>9.2092099999999996E-2</v>
      </c>
      <c r="Q45">
        <v>1.4786862000000001</v>
      </c>
      <c r="R45">
        <v>-2.9983466260033759E-2</v>
      </c>
      <c r="S45">
        <f t="shared" si="1"/>
        <v>0.98366021732642572</v>
      </c>
    </row>
    <row r="46" spans="1:19" x14ac:dyDescent="0.25">
      <c r="A46" s="13" t="s">
        <v>31</v>
      </c>
      <c r="B46" s="13">
        <v>2019</v>
      </c>
      <c r="C46" s="14">
        <f t="shared" si="0"/>
        <v>-3.2776771917721589E-2</v>
      </c>
      <c r="D46" s="14">
        <f t="shared" si="0"/>
        <v>-2.7156737957446815</v>
      </c>
      <c r="E46" s="14">
        <f t="shared" si="0"/>
        <v>-5.2263228893617049</v>
      </c>
      <c r="F46" s="14">
        <f t="shared" si="0"/>
        <v>-3.5476795155321019</v>
      </c>
      <c r="H46" s="15" t="s">
        <v>75</v>
      </c>
      <c r="I46">
        <v>-5.9766666666666968E-2</v>
      </c>
      <c r="J46">
        <v>-0.13900824954348989</v>
      </c>
      <c r="K46">
        <v>5.3559887718800922E-2</v>
      </c>
      <c r="L46">
        <v>0.61570636412374347</v>
      </c>
      <c r="N46" s="16">
        <v>2019</v>
      </c>
      <c r="O46">
        <v>2.7396321457025193E-2</v>
      </c>
      <c r="P46">
        <v>-8.42165E-2</v>
      </c>
      <c r="Q46">
        <v>1.3693652999999999</v>
      </c>
      <c r="R46">
        <v>0.81298101376647847</v>
      </c>
      <c r="S46">
        <f t="shared" si="1"/>
        <v>0.98666272384780163</v>
      </c>
    </row>
    <row r="47" spans="1:19" x14ac:dyDescent="0.25">
      <c r="A47" s="13" t="s">
        <v>31</v>
      </c>
      <c r="B47" s="13">
        <v>2020</v>
      </c>
      <c r="C47" s="14">
        <f t="shared" si="0"/>
        <v>-6.7760916169900556E-2</v>
      </c>
      <c r="D47" s="14">
        <f t="shared" si="0"/>
        <v>-7.4920257957446816</v>
      </c>
      <c r="E47" s="14">
        <f t="shared" si="0"/>
        <v>-5.5096606893617048</v>
      </c>
      <c r="F47" s="14">
        <f t="shared" si="0"/>
        <v>-0.56714856902333066</v>
      </c>
      <c r="H47" s="15" t="s">
        <v>76</v>
      </c>
      <c r="I47">
        <v>2.413333333333401E-2</v>
      </c>
      <c r="J47">
        <v>-0.27296519922996021</v>
      </c>
      <c r="K47">
        <v>4.2196865378010387E-2</v>
      </c>
      <c r="L47">
        <v>1.166688330468586</v>
      </c>
      <c r="N47" s="16">
        <v>2020</v>
      </c>
      <c r="O47">
        <v>-7.5878227951537711E-3</v>
      </c>
      <c r="P47">
        <v>-4.8605685000000003</v>
      </c>
      <c r="Q47">
        <v>1.0860274999999999</v>
      </c>
      <c r="R47">
        <v>3.7935119602752496</v>
      </c>
      <c r="S47">
        <f t="shared" si="1"/>
        <v>1.0185891489634007</v>
      </c>
    </row>
    <row r="48" spans="1:19" x14ac:dyDescent="0.25">
      <c r="A48" s="13" t="s">
        <v>31</v>
      </c>
      <c r="B48" s="13">
        <v>2021</v>
      </c>
      <c r="C48" s="14">
        <f t="shared" si="0"/>
        <v>-6.043080519656456E-3</v>
      </c>
      <c r="D48" s="14">
        <f t="shared" si="0"/>
        <v>-4.8875278957446815</v>
      </c>
      <c r="E48" s="14">
        <f t="shared" si="0"/>
        <v>-5.862716889361705</v>
      </c>
      <c r="F48" s="14">
        <f t="shared" si="0"/>
        <v>-5.5283494219070697</v>
      </c>
      <c r="H48" s="15" t="s">
        <v>77</v>
      </c>
      <c r="I48">
        <v>0.18866666666666601</v>
      </c>
      <c r="J48">
        <v>-0.41990028860029011</v>
      </c>
      <c r="K48">
        <v>-5.2436923370206045E-3</v>
      </c>
      <c r="L48">
        <v>0.62160731810611636</v>
      </c>
      <c r="N48" s="16">
        <v>2021</v>
      </c>
      <c r="O48">
        <v>5.4130012855090323E-2</v>
      </c>
      <c r="P48">
        <v>-2.2560706000000001</v>
      </c>
      <c r="Q48">
        <v>0.73297129999999999</v>
      </c>
      <c r="R48">
        <v>-1.1676888926084894</v>
      </c>
      <c r="S48">
        <f t="shared" si="1"/>
        <v>0.95560291493045291</v>
      </c>
    </row>
    <row r="49" spans="1:19" x14ac:dyDescent="0.25">
      <c r="A49" s="13" t="s">
        <v>31</v>
      </c>
      <c r="B49" s="13">
        <v>2022</v>
      </c>
      <c r="C49" s="14">
        <f t="shared" si="0"/>
        <v>1.0454150839613728E-2</v>
      </c>
      <c r="D49" s="14">
        <f t="shared" si="0"/>
        <v>-2.8615006957446814</v>
      </c>
      <c r="E49" s="14">
        <f t="shared" si="0"/>
        <v>-5.7828006893617054</v>
      </c>
      <c r="F49" s="14">
        <f t="shared" si="0"/>
        <v>0.41888124516213932</v>
      </c>
      <c r="H49" s="15" t="s">
        <v>78</v>
      </c>
      <c r="I49">
        <v>0.14553333333333701</v>
      </c>
      <c r="J49">
        <v>0.19511544011543999</v>
      </c>
      <c r="K49">
        <v>3.472908674640976E-2</v>
      </c>
      <c r="L49">
        <v>0.6306853077874075</v>
      </c>
      <c r="N49" s="16">
        <v>2022</v>
      </c>
      <c r="O49">
        <v>7.0627244214360507E-2</v>
      </c>
      <c r="P49">
        <v>-0.23004340000000001</v>
      </c>
      <c r="Q49">
        <v>0.81288749999999999</v>
      </c>
      <c r="R49">
        <v>4.7795417744607196</v>
      </c>
      <c r="S49">
        <f t="shared" si="1"/>
        <v>0.94162452940358088</v>
      </c>
    </row>
    <row r="50" spans="1:19" x14ac:dyDescent="0.25">
      <c r="H50" s="15" t="s">
        <v>79</v>
      </c>
      <c r="I50">
        <v>7.2666666666659996E-2</v>
      </c>
      <c r="J50">
        <v>0.49521618043792032</v>
      </c>
      <c r="K50">
        <v>5.0582614284287782E-3</v>
      </c>
      <c r="L50">
        <v>-5.3325320488528893E-2</v>
      </c>
    </row>
    <row r="51" spans="1:19" x14ac:dyDescent="0.25">
      <c r="H51" s="15" t="s">
        <v>80</v>
      </c>
      <c r="I51">
        <v>0.31850000000000001</v>
      </c>
      <c r="J51">
        <v>1.4542621870889951E-2</v>
      </c>
      <c r="K51">
        <v>-2.4187858235416262E-2</v>
      </c>
      <c r="L51">
        <v>0.90263505450942649</v>
      </c>
    </row>
    <row r="52" spans="1:19" x14ac:dyDescent="0.25">
      <c r="H52" s="15" t="s">
        <v>81</v>
      </c>
      <c r="I52">
        <v>0.15043333333334011</v>
      </c>
      <c r="J52">
        <v>-0.65813457870632019</v>
      </c>
      <c r="K52">
        <v>6.6783284455540579E-3</v>
      </c>
      <c r="L52">
        <v>0.69920202311433466</v>
      </c>
    </row>
    <row r="53" spans="1:19" x14ac:dyDescent="0.25">
      <c r="H53" s="15" t="s">
        <v>82</v>
      </c>
      <c r="I53">
        <v>-6.6500000000000004E-2</v>
      </c>
      <c r="J53">
        <v>-0.20894211682038</v>
      </c>
      <c r="K53">
        <v>-2.6584369717756861E-2</v>
      </c>
      <c r="L53">
        <v>-1.8570519515610411</v>
      </c>
    </row>
    <row r="54" spans="1:19" x14ac:dyDescent="0.25">
      <c r="H54" s="15" t="s">
        <v>83</v>
      </c>
      <c r="I54">
        <v>-0.45256666666667011</v>
      </c>
      <c r="J54">
        <v>-0.21627734483693969</v>
      </c>
      <c r="K54">
        <v>-2.094569529639045E-3</v>
      </c>
      <c r="L54">
        <v>1.1577850752457679</v>
      </c>
    </row>
    <row r="55" spans="1:19" x14ac:dyDescent="0.25">
      <c r="H55" s="15" t="s">
        <v>84</v>
      </c>
      <c r="I55">
        <v>-0.34696666666666698</v>
      </c>
      <c r="J55">
        <v>-0.39809773300000018</v>
      </c>
      <c r="K55">
        <v>-1.2696055806227659E-2</v>
      </c>
      <c r="L55">
        <v>-1.779717433915341</v>
      </c>
    </row>
    <row r="56" spans="1:19" x14ac:dyDescent="0.25">
      <c r="H56" s="15" t="s">
        <v>85</v>
      </c>
      <c r="I56">
        <v>-0.33746666666666603</v>
      </c>
      <c r="J56">
        <v>-0.27273834533333008</v>
      </c>
      <c r="K56">
        <v>-4.9316673403978937E-3</v>
      </c>
      <c r="L56">
        <v>-0.40114161041281138</v>
      </c>
    </row>
    <row r="57" spans="1:19" x14ac:dyDescent="0.25">
      <c r="H57" s="15" t="s">
        <v>86</v>
      </c>
      <c r="I57">
        <v>-0.16343333333333401</v>
      </c>
      <c r="J57">
        <v>4.6695981515149983E-2</v>
      </c>
      <c r="K57">
        <v>-1.4425296231014781E-3</v>
      </c>
      <c r="L57">
        <v>0.42851548136691758</v>
      </c>
    </row>
    <row r="58" spans="1:19" x14ac:dyDescent="0.25">
      <c r="H58" s="15" t="s">
        <v>87</v>
      </c>
      <c r="I58">
        <v>1.6333333333334001E-2</v>
      </c>
      <c r="J58">
        <v>3.7633531121210151E-2</v>
      </c>
      <c r="K58">
        <v>-7.3395040591002214E-3</v>
      </c>
      <c r="L58">
        <v>-0.37855205821009791</v>
      </c>
    </row>
    <row r="59" spans="1:19" x14ac:dyDescent="0.25">
      <c r="H59" s="15" t="s">
        <v>88</v>
      </c>
      <c r="I59">
        <v>-4.6666666666669854E-3</v>
      </c>
      <c r="J59">
        <v>-5.7742503987240117E-2</v>
      </c>
      <c r="K59">
        <v>1.646785477173935E-2</v>
      </c>
      <c r="L59">
        <v>0.25679197440655538</v>
      </c>
    </row>
    <row r="60" spans="1:19" x14ac:dyDescent="0.25">
      <c r="H60" s="15" t="s">
        <v>89</v>
      </c>
      <c r="I60">
        <v>1.6699999999999989E-2</v>
      </c>
      <c r="J60">
        <v>0.39280133139172019</v>
      </c>
      <c r="K60">
        <v>5.0130722310493068E-3</v>
      </c>
      <c r="L60">
        <v>-8.0271888539100722E-2</v>
      </c>
    </row>
    <row r="61" spans="1:19" x14ac:dyDescent="0.25">
      <c r="H61" s="15" t="s">
        <v>90</v>
      </c>
      <c r="I61">
        <v>1.7399999999999999E-2</v>
      </c>
      <c r="J61">
        <v>-5.2678524374180302E-2</v>
      </c>
      <c r="K61">
        <v>-5.3655800525504555E-4</v>
      </c>
      <c r="L61">
        <v>0.124058763432302</v>
      </c>
    </row>
    <row r="62" spans="1:19" x14ac:dyDescent="0.25">
      <c r="H62" s="15" t="s">
        <v>91</v>
      </c>
      <c r="I62">
        <v>5.4233333333333023E-2</v>
      </c>
      <c r="J62">
        <v>-6.3333333333329911E-2</v>
      </c>
      <c r="K62">
        <v>-4.4347483223671699E-3</v>
      </c>
      <c r="L62">
        <v>-0.1159689717101253</v>
      </c>
    </row>
    <row r="63" spans="1:19" x14ac:dyDescent="0.25">
      <c r="H63" s="15" t="s">
        <v>92</v>
      </c>
      <c r="I63">
        <v>3.433333333333954E-3</v>
      </c>
      <c r="J63">
        <v>-0.24</v>
      </c>
      <c r="K63">
        <v>-6.1705566290856948E-3</v>
      </c>
      <c r="L63">
        <v>-0.20014362833535021</v>
      </c>
    </row>
    <row r="64" spans="1:19" x14ac:dyDescent="0.25">
      <c r="H64" s="15" t="s">
        <v>93</v>
      </c>
      <c r="I64">
        <v>-0.13400000000000001</v>
      </c>
      <c r="J64">
        <v>-0.4766666666666699</v>
      </c>
      <c r="K64">
        <v>-4.4491523065914866E-6</v>
      </c>
      <c r="L64">
        <v>-0.29510323897536672</v>
      </c>
    </row>
    <row r="65" spans="8:12" x14ac:dyDescent="0.25">
      <c r="H65" s="15" t="s">
        <v>94</v>
      </c>
      <c r="I65">
        <v>-8.3099999999999993E-2</v>
      </c>
      <c r="J65">
        <v>-0.28956899999999608</v>
      </c>
      <c r="K65">
        <v>-2.6649764978803597E-3</v>
      </c>
      <c r="L65">
        <v>-0.85151284668067162</v>
      </c>
    </row>
    <row r="66" spans="8:12" x14ac:dyDescent="0.25">
      <c r="H66" s="15" t="s">
        <v>95</v>
      </c>
      <c r="I66">
        <v>-3.5433333333333997E-2</v>
      </c>
      <c r="J66">
        <v>-0.44013627272727301</v>
      </c>
      <c r="K66">
        <v>3.7335401489293927E-3</v>
      </c>
      <c r="L66">
        <v>0.84800311281623109</v>
      </c>
    </row>
    <row r="67" spans="8:12" x14ac:dyDescent="0.25">
      <c r="H67" s="15" t="s">
        <v>96</v>
      </c>
      <c r="I67">
        <v>-5.2566666666666012E-2</v>
      </c>
      <c r="J67">
        <v>0.17213384415584199</v>
      </c>
      <c r="K67">
        <v>1.3210427142459048E-2</v>
      </c>
      <c r="L67">
        <v>0.93148685322153457</v>
      </c>
    </row>
    <row r="68" spans="8:12" x14ac:dyDescent="0.25">
      <c r="H68" s="15" t="s">
        <v>97</v>
      </c>
      <c r="I68">
        <v>-2.1266666666666999E-2</v>
      </c>
      <c r="J68">
        <v>0.24214437543133399</v>
      </c>
      <c r="K68">
        <v>-5.1036855982164297E-3</v>
      </c>
      <c r="L68">
        <v>7.2424583494123951E-3</v>
      </c>
    </row>
    <row r="69" spans="8:12" x14ac:dyDescent="0.25">
      <c r="H69" s="15" t="s">
        <v>98</v>
      </c>
      <c r="I69">
        <v>-6.1366666666667007E-2</v>
      </c>
      <c r="J69">
        <v>-8.2670464897422025E-2</v>
      </c>
      <c r="K69">
        <v>5.5665386112366379E-3</v>
      </c>
      <c r="L69">
        <v>-0.92295498111213847</v>
      </c>
    </row>
    <row r="70" spans="8:12" x14ac:dyDescent="0.25">
      <c r="H70" s="15" t="s">
        <v>99</v>
      </c>
      <c r="I70">
        <v>-9.6899999999999986E-2</v>
      </c>
      <c r="J70">
        <v>-0.21523898989899001</v>
      </c>
      <c r="K70">
        <v>8.3565879114802042E-3</v>
      </c>
      <c r="L70">
        <v>1.302179117213919</v>
      </c>
    </row>
    <row r="71" spans="8:12" x14ac:dyDescent="0.25">
      <c r="H71" s="15" t="s">
        <v>100</v>
      </c>
      <c r="I71">
        <v>-7.2033333333333005E-2</v>
      </c>
      <c r="J71">
        <v>-0.19720317460317399</v>
      </c>
      <c r="K71">
        <v>-1.45000131762751E-2</v>
      </c>
      <c r="L71">
        <v>-1.045232841927259</v>
      </c>
    </row>
    <row r="72" spans="8:12" x14ac:dyDescent="0.25">
      <c r="H72" s="15" t="s">
        <v>101</v>
      </c>
      <c r="I72">
        <v>-3.999999999999998E-2</v>
      </c>
      <c r="J72">
        <v>-0.32876548089591601</v>
      </c>
      <c r="K72">
        <v>1.120692177141905E-2</v>
      </c>
      <c r="L72">
        <v>0.65366241752405951</v>
      </c>
    </row>
    <row r="73" spans="8:12" x14ac:dyDescent="0.25">
      <c r="H73" s="15" t="s">
        <v>102</v>
      </c>
      <c r="I73">
        <v>-1.440000000000002E-2</v>
      </c>
      <c r="J73">
        <v>0.26181043039086499</v>
      </c>
      <c r="K73">
        <v>-2.321537615477496E-3</v>
      </c>
      <c r="L73">
        <v>1.1450898645591261</v>
      </c>
    </row>
    <row r="74" spans="8:12" x14ac:dyDescent="0.25">
      <c r="H74" s="15" t="s">
        <v>103</v>
      </c>
      <c r="I74">
        <v>-1.529999999999998E-2</v>
      </c>
      <c r="J74">
        <v>0.1662047951568871</v>
      </c>
      <c r="K74">
        <v>3.5740417120086933E-3</v>
      </c>
      <c r="L74">
        <v>-0.24247187548879059</v>
      </c>
    </row>
    <row r="75" spans="8:12" x14ac:dyDescent="0.25">
      <c r="H75" s="15" t="s">
        <v>104</v>
      </c>
      <c r="I75">
        <v>-2.1666666666670391E-3</v>
      </c>
      <c r="J75">
        <v>-3.377810444049606E-2</v>
      </c>
      <c r="K75">
        <v>1.165429564071147E-2</v>
      </c>
      <c r="L75">
        <v>1.349063040286653</v>
      </c>
    </row>
    <row r="76" spans="8:12" x14ac:dyDescent="0.25">
      <c r="H76" s="15" t="s">
        <v>105</v>
      </c>
      <c r="I76">
        <v>3.3333333333401832E-4</v>
      </c>
      <c r="J76">
        <v>0.18477128594352299</v>
      </c>
      <c r="K76">
        <v>-7.7196573193805303E-3</v>
      </c>
      <c r="L76">
        <v>-2.4682211748780429</v>
      </c>
    </row>
    <row r="77" spans="8:12" x14ac:dyDescent="0.25">
      <c r="H77" s="15" t="s">
        <v>106</v>
      </c>
      <c r="I77">
        <v>8.3333333333301951E-4</v>
      </c>
      <c r="J77">
        <v>-0.12387404372145901</v>
      </c>
      <c r="K77">
        <v>1.030107599081518E-2</v>
      </c>
      <c r="L77">
        <v>1.944309378815765</v>
      </c>
    </row>
    <row r="78" spans="8:12" x14ac:dyDescent="0.25">
      <c r="H78" s="15" t="s">
        <v>107</v>
      </c>
      <c r="I78">
        <v>5.0000000000000044E-4</v>
      </c>
      <c r="J78">
        <v>0.204998635603555</v>
      </c>
      <c r="K78">
        <v>-7.3103014412437516E-3</v>
      </c>
      <c r="L78">
        <v>-8.8338953150961519E-3</v>
      </c>
    </row>
    <row r="79" spans="8:12" x14ac:dyDescent="0.25">
      <c r="H79" s="15" t="s">
        <v>108</v>
      </c>
      <c r="I79">
        <v>3.0666666666669951E-3</v>
      </c>
      <c r="J79">
        <v>-0.160827835497277</v>
      </c>
      <c r="K79">
        <v>-9.1550947300720505E-3</v>
      </c>
      <c r="L79">
        <v>-1.1492522642131291</v>
      </c>
    </row>
    <row r="80" spans="8:12" x14ac:dyDescent="0.25">
      <c r="H80" s="15" t="s">
        <v>109</v>
      </c>
      <c r="I80">
        <v>5.7333333333329786E-3</v>
      </c>
      <c r="J80">
        <v>6.3333333333333908E-2</v>
      </c>
      <c r="K80">
        <v>1.199023787906128E-4</v>
      </c>
      <c r="L80">
        <v>8.4454085129835432E-2</v>
      </c>
    </row>
    <row r="81" spans="8:12" x14ac:dyDescent="0.25">
      <c r="H81" s="15" t="s">
        <v>110</v>
      </c>
      <c r="I81">
        <v>4.1666666666669849E-3</v>
      </c>
      <c r="J81">
        <v>-0.22666666666666699</v>
      </c>
      <c r="K81">
        <v>-5.4142138584131775E-3</v>
      </c>
      <c r="L81">
        <v>-1.7418999003766981E-2</v>
      </c>
    </row>
    <row r="82" spans="8:12" x14ac:dyDescent="0.25">
      <c r="H82" s="15" t="s">
        <v>111</v>
      </c>
      <c r="I82">
        <v>6.8000000000000282E-3</v>
      </c>
      <c r="J82">
        <v>-0.206666666666667</v>
      </c>
      <c r="K82">
        <v>-1.7067739278157029E-3</v>
      </c>
      <c r="L82">
        <v>-0.53874274632257346</v>
      </c>
    </row>
    <row r="83" spans="8:12" x14ac:dyDescent="0.25">
      <c r="H83" s="15" t="s">
        <v>112</v>
      </c>
      <c r="I83">
        <v>-8.5666666666669999E-3</v>
      </c>
      <c r="J83">
        <v>-0.46</v>
      </c>
      <c r="K83">
        <v>8.2224216286421389E-3</v>
      </c>
      <c r="L83">
        <v>0.96914851416178593</v>
      </c>
    </row>
    <row r="84" spans="8:12" x14ac:dyDescent="0.25">
      <c r="H84" s="15" t="s">
        <v>113</v>
      </c>
      <c r="I84">
        <v>-7.9633333333333001E-2</v>
      </c>
      <c r="J84">
        <v>0.14000000000000001</v>
      </c>
      <c r="K84">
        <v>-3.066892273785982E-3</v>
      </c>
      <c r="L84">
        <v>-0.9977550930007012</v>
      </c>
    </row>
    <row r="85" spans="8:12" x14ac:dyDescent="0.25">
      <c r="H85" s="15" t="s">
        <v>114</v>
      </c>
      <c r="I85">
        <v>-6.2333333333339791E-3</v>
      </c>
      <c r="J85">
        <v>-3.3333333333333007E-2</v>
      </c>
      <c r="K85">
        <v>-2.8597644930218281E-3</v>
      </c>
      <c r="L85">
        <v>1.677238085009541</v>
      </c>
    </row>
    <row r="86" spans="8:12" x14ac:dyDescent="0.25">
      <c r="H86" s="15" t="s">
        <v>115</v>
      </c>
      <c r="I86">
        <v>-2.5333333333330539E-3</v>
      </c>
      <c r="J86">
        <v>5.3333333333333011E-2</v>
      </c>
      <c r="K86">
        <v>5.7715503788713818E-4</v>
      </c>
      <c r="L86">
        <v>-1.9098381126024451</v>
      </c>
    </row>
    <row r="87" spans="8:12" x14ac:dyDescent="0.25">
      <c r="H87" s="15" t="s">
        <v>116</v>
      </c>
      <c r="I87">
        <v>0.104833333333333</v>
      </c>
      <c r="J87">
        <v>-0.16666666666666599</v>
      </c>
      <c r="K87">
        <v>-7.1442096254018428E-2</v>
      </c>
      <c r="L87">
        <v>-6.2611390550340804</v>
      </c>
    </row>
    <row r="88" spans="8:12" x14ac:dyDescent="0.25">
      <c r="H88" s="15" t="s">
        <v>117</v>
      </c>
      <c r="I88">
        <v>-0.17106666666666601</v>
      </c>
      <c r="J88">
        <v>-0.14333333333333401</v>
      </c>
      <c r="K88">
        <v>3.7295644066982589E-2</v>
      </c>
      <c r="L88">
        <v>2.2731848768205798</v>
      </c>
    </row>
    <row r="89" spans="8:12" x14ac:dyDescent="0.25">
      <c r="H89" s="15" t="s">
        <v>118</v>
      </c>
      <c r="I89">
        <v>-5.0966666666667049E-2</v>
      </c>
      <c r="J89">
        <v>0.15668848966666701</v>
      </c>
      <c r="K89">
        <v>2.2772025927555719E-3</v>
      </c>
      <c r="L89">
        <v>-1.5066466632789319</v>
      </c>
    </row>
    <row r="90" spans="8:12" x14ac:dyDescent="0.25">
      <c r="H90" s="15" t="s">
        <v>119</v>
      </c>
      <c r="I90">
        <v>-1.9766666666666929E-2</v>
      </c>
      <c r="J90">
        <v>0.22405262133333301</v>
      </c>
      <c r="K90">
        <v>-2.1663832346470709E-3</v>
      </c>
      <c r="L90">
        <v>1.7755965612050559</v>
      </c>
    </row>
    <row r="91" spans="8:12" x14ac:dyDescent="0.25">
      <c r="H91" s="15" t="s">
        <v>120</v>
      </c>
      <c r="I91">
        <v>2.0666666666669942E-3</v>
      </c>
      <c r="J91">
        <v>-0.115589595666666</v>
      </c>
      <c r="K91">
        <v>9.2427726261874177E-2</v>
      </c>
      <c r="L91">
        <v>2.236351980895579</v>
      </c>
    </row>
    <row r="92" spans="8:12" x14ac:dyDescent="0.25">
      <c r="H92" s="15" t="s">
        <v>121</v>
      </c>
      <c r="I92">
        <v>-5.3999999999999604E-3</v>
      </c>
      <c r="J92">
        <v>0.13862988833333301</v>
      </c>
      <c r="K92">
        <v>-2.523925131216672E-2</v>
      </c>
      <c r="L92">
        <v>1.0099715864981631</v>
      </c>
    </row>
    <row r="93" spans="8:12" x14ac:dyDescent="0.25">
      <c r="H93" s="15" t="s">
        <v>122</v>
      </c>
      <c r="I93">
        <v>-2.0600000000000059E-2</v>
      </c>
      <c r="J93">
        <v>0.46146105999999998</v>
      </c>
      <c r="K93">
        <v>1.5640839591229111E-2</v>
      </c>
      <c r="L93">
        <v>0.96286762733457942</v>
      </c>
    </row>
    <row r="94" spans="8:12" x14ac:dyDescent="0.25">
      <c r="H94" s="15" t="s">
        <v>123</v>
      </c>
      <c r="I94">
        <v>3.7399999999999989E-2</v>
      </c>
      <c r="J94">
        <v>1.0985035679999999</v>
      </c>
      <c r="K94">
        <v>1.8827055753989441E-3</v>
      </c>
      <c r="L94">
        <v>-0.4714474593078134</v>
      </c>
    </row>
    <row r="95" spans="8:12" x14ac:dyDescent="0.25">
      <c r="H95" s="15" t="s">
        <v>124</v>
      </c>
      <c r="I95">
        <v>0.17140000000000011</v>
      </c>
      <c r="J95">
        <v>0.35278658666667018</v>
      </c>
      <c r="K95">
        <v>-8.4840386975130848E-3</v>
      </c>
      <c r="L95">
        <v>0.8994413714817826</v>
      </c>
    </row>
    <row r="96" spans="8:12" x14ac:dyDescent="0.25">
      <c r="H96" s="15" t="s">
        <v>125</v>
      </c>
      <c r="I96">
        <v>0.83833333333333293</v>
      </c>
      <c r="J96">
        <v>0.84422655899999999</v>
      </c>
      <c r="K96">
        <v>-4.0498046221773623E-3</v>
      </c>
      <c r="L96">
        <v>0.55486389354915855</v>
      </c>
    </row>
    <row r="97" spans="8:12" x14ac:dyDescent="0.25">
      <c r="H97" s="15" t="s">
        <v>126</v>
      </c>
      <c r="I97">
        <v>1.291399999999997</v>
      </c>
      <c r="J97">
        <v>0.13390630233333001</v>
      </c>
      <c r="K97">
        <v>-1.7208911078923278E-2</v>
      </c>
      <c r="L97">
        <v>-1.1847956578460701</v>
      </c>
    </row>
  </sheetData>
  <mergeCells count="3">
    <mergeCell ref="C1:F1"/>
    <mergeCell ref="I1:L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Keskinen Peetu (VTV)</dc:creator>
  <cp:lastModifiedBy>Keskinen Peetu (VTV)</cp:lastModifiedBy>
  <dcterms:created xsi:type="dcterms:W3CDTF">2024-09-03T18:21:58Z</dcterms:created>
  <dcterms:modified xsi:type="dcterms:W3CDTF">2024-09-25T11:40:36Z</dcterms:modified>
</cp:coreProperties>
</file>