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etu.keskinen\Downloads\eu-debt-sustainability-analysis-main\eu-debt-sustainability-analysis-main\Julkaisuun\"/>
    </mc:Choice>
  </mc:AlternateContent>
  <xr:revisionPtr revIDLastSave="0" documentId="13_ncr:1_{C6B2BAED-9839-47BC-ACED-60DDE0C92D53}" xr6:coauthVersionLast="47" xr6:coauthVersionMax="47" xr10:uidLastSave="{00000000-0000-0000-0000-000000000000}"/>
  <bookViews>
    <workbookView xWindow="-108" yWindow="-108" windowWidth="23256" windowHeight="12576" tabRatio="439" activeTab="1" xr2:uid="{E2096D8A-6941-4DBA-A85C-3E6460FF30A8}"/>
  </bookViews>
  <sheets>
    <sheet name="About" sheetId="9" r:id="rId1"/>
    <sheet name="COM" sheetId="2" r:id="rId2"/>
    <sheet name="DataSources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E8" i="2"/>
  <c r="E9" i="2"/>
  <c r="E10" i="2" s="1"/>
  <c r="E11" i="2" s="1"/>
  <c r="E12" i="2" s="1"/>
  <c r="E13" i="2" s="1"/>
  <c r="E14" i="2" s="1"/>
  <c r="E15" i="2" s="1"/>
  <c r="E16" i="2" s="1"/>
  <c r="E17" i="2" s="1"/>
  <c r="L9" i="2"/>
  <c r="K4" i="2"/>
  <c r="K2" i="2" l="1"/>
  <c r="L10" i="2"/>
  <c r="K3" i="2" l="1"/>
  <c r="L11" i="2" l="1"/>
  <c r="L12" i="2"/>
  <c r="L13" i="2"/>
  <c r="L14" i="2"/>
  <c r="L15" i="2"/>
  <c r="L16" i="2"/>
  <c r="L17" i="2"/>
  <c r="L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884199-159B-457B-978F-EBA8C8FBEC2B}" keepAlive="1" name="Kysely – PlotDataAdj" description="Yhteys kyselyyn PlotDataAdj työkirjassa." type="5" refreshedVersion="0" background="1">
    <dbPr connection="Provider=Microsoft.Mashup.OleDb.1;Data Source=$Workbook$;Location=PlotDataAdj;Extended Properties=&quot;&quot;" command="SELECT * FROM [PlotDataAdj]"/>
  </connection>
  <connection id="2" xr16:uid="{9D6845E2-61C4-41C8-8980-9F3AB26FEE3D}" keepAlive="1" name="Kysely – PlotDataAdj (2)" description="Yhteys kyselyyn PlotDataAdj (2) työkirjassa." type="5" refreshedVersion="0" background="1">
    <dbPr connection="Provider=Microsoft.Mashup.OleDb.1;Data Source=$Workbook$;Location=&quot;PlotDataAdj (2)&quot;;Extended Properties=&quot;&quot;" command="SELECT * FROM [PlotDataAdj (2)]"/>
  </connection>
  <connection id="3" xr16:uid="{B01F3DE1-B6AC-4677-A34F-F711BEBB22F5}" keepAlive="1" name="Kysely – PlotDataLowerSPB" description="Yhteys kyselyyn PlotDataLowerSPB työkirjassa." type="5" refreshedVersion="0" background="1">
    <dbPr connection="Provider=Microsoft.Mashup.OleDb.1;Data Source=$Workbook$;Location=PlotDataLowerSPB;Extended Properties=&quot;&quot;" command="SELECT * FROM [PlotDataLowerSPB]"/>
  </connection>
</connections>
</file>

<file path=xl/sharedStrings.xml><?xml version="1.0" encoding="utf-8"?>
<sst xmlns="http://schemas.openxmlformats.org/spreadsheetml/2006/main" count="126" uniqueCount="77">
  <si>
    <t>ISO</t>
  </si>
  <si>
    <t>year</t>
  </si>
  <si>
    <t>ngdp</t>
  </si>
  <si>
    <t>rgdp</t>
  </si>
  <si>
    <t>gdp_pot</t>
  </si>
  <si>
    <t>gdp_gap</t>
  </si>
  <si>
    <t>gdp_def_pch</t>
  </si>
  <si>
    <t>spb</t>
  </si>
  <si>
    <t>pb</t>
  </si>
  <si>
    <t>iir</t>
  </si>
  <si>
    <t>FIN</t>
  </si>
  <si>
    <r>
      <rPr>
        <sz val="7"/>
        <color rgb="FF000000"/>
        <rFont val="Arial"/>
        <family val="2"/>
      </rPr>
      <t xml:space="preserve">235.9              238.9              242.2              245.6              249.2              252.8              256.5              </t>
    </r>
    <r>
      <rPr>
        <sz val="7"/>
        <color rgb="FFFFFFFF"/>
        <rFont val="Arial"/>
        <family val="2"/>
      </rPr>
      <t>260.1              263.6</t>
    </r>
  </si>
  <si>
    <t>sfa</t>
  </si>
  <si>
    <t>cost of ageing</t>
  </si>
  <si>
    <t>delta_coa</t>
  </si>
  <si>
    <t>budget_elasticity</t>
  </si>
  <si>
    <t>Semi-elasticity of budget balance to the output gap</t>
  </si>
  <si>
    <t>ameco_data</t>
  </si>
  <si>
    <t>Nominal GDP</t>
  </si>
  <si>
    <t>Real GDP</t>
  </si>
  <si>
    <t>Potential GDP</t>
  </si>
  <si>
    <t>Output gap</t>
  </si>
  <si>
    <t>GDP deflator, percentage change</t>
  </si>
  <si>
    <t>Structural primary balance</t>
  </si>
  <si>
    <t>Primary balance</t>
  </si>
  <si>
    <t>Implicit interest rate</t>
  </si>
  <si>
    <t>Stock flow adjustment</t>
  </si>
  <si>
    <t>output_gap_working_group</t>
  </si>
  <si>
    <t>Output gap working group, EUCAM Spring 2023 results, available via circabc.europa.eu, "Pot_GDP"</t>
  </si>
  <si>
    <t>gdp_real</t>
  </si>
  <si>
    <t>Output gap working group, EUCAM Spring 2023 results, available via circabc.europa.eu, "Real GDP"</t>
  </si>
  <si>
    <t>gdp_nom</t>
  </si>
  <si>
    <t>Output gap working group, EUCAM Spring 2023 results, available via circabc.europa.eu, "Nom GDP"</t>
  </si>
  <si>
    <t>Output gap working group, EUCAM Spring 2023 results, available via circabc.europa.eu, "OutputGapPf"</t>
  </si>
  <si>
    <t>VARIBLE NAME</t>
  </si>
  <si>
    <t>VARIABLE</t>
  </si>
  <si>
    <t>SOURCE</t>
  </si>
  <si>
    <t>SOURCE LINK</t>
  </si>
  <si>
    <t>ageing_cost</t>
  </si>
  <si>
    <t>Ageing cost net of pension tax revenue as percentage of GDP</t>
  </si>
  <si>
    <t>commission_data</t>
  </si>
  <si>
    <t>Table I.3 (p. 41) in Mourre, G. et al. (2019)</t>
  </si>
  <si>
    <t>SF</t>
  </si>
  <si>
    <t>PB</t>
  </si>
  <si>
    <t>UNIT</t>
  </si>
  <si>
    <t>MRD euros</t>
  </si>
  <si>
    <t>percent</t>
  </si>
  <si>
    <t>Percentage of GDP at current prices</t>
  </si>
  <si>
    <t>SF/gdp_nom</t>
  </si>
  <si>
    <t>PB/gdp_nom</t>
  </si>
  <si>
    <t>Data loaded to MATLAB</t>
  </si>
  <si>
    <t>This file contains data used in the calculation of COM DSA model</t>
  </si>
  <si>
    <t xml:space="preserve">COM tab contains data </t>
  </si>
  <si>
    <t>DataSources describes data sources</t>
  </si>
  <si>
    <t>Contact info</t>
  </si>
  <si>
    <t>peetu.keskinen@vtv.fi</t>
  </si>
  <si>
    <t>COM DSA model for Finland</t>
  </si>
  <si>
    <t>COM assumption</t>
  </si>
  <si>
    <t>Ageing Report 2021 (European Commission, 2021). Table III.1.137: Total cost of ageing as% of GDP - AWG reference scenario.</t>
  </si>
  <si>
    <t>Variable used in the MATLAB code</t>
  </si>
  <si>
    <t>COM forecast (AMECO)</t>
  </si>
  <si>
    <t>Based on Ageing Report 2021</t>
  </si>
  <si>
    <t>Growth rate of potential gdp beyond 2027</t>
  </si>
  <si>
    <t>Derived from financial market data using COM methods</t>
  </si>
  <si>
    <t>Labels</t>
  </si>
  <si>
    <t>Percentage of GDP</t>
  </si>
  <si>
    <t>AMECO database, AMECO17, CODE "FIN.1.0.319.0.UBLGBPS"</t>
  </si>
  <si>
    <t>AMECO database, AMECO6, CODE "FIN.1.0.0.0.UVGD"</t>
  </si>
  <si>
    <t>AMECO database, AMECO6, CODE "FIN.1.1.0.0.OVGD"</t>
  </si>
  <si>
    <t>AMECO database, AMECO6, CODE "FIN.1.0.0.0.OVGDP"</t>
  </si>
  <si>
    <t>AMECO database, AMECO6, CODE "FIN.1.0.0.0.AVGDGP"</t>
  </si>
  <si>
    <t>AMECO database, AMECO6, CODE "FIN.3.1.0.0.PVGD"</t>
  </si>
  <si>
    <t>AMECO database, AMECO16, CODE "FIN.1.0.319.0.UBLGIE"</t>
  </si>
  <si>
    <t>AMECO database, AMECO16, CODE "FIN.1.0.0.0.AYIGD"</t>
  </si>
  <si>
    <t>AMECO database, AMECO18, CODE "FIN.1.0.0.0.UDGGS"</t>
  </si>
  <si>
    <t>AMECO database, AMECO16, CODE "FIN.1.0.99.0.UBLGI"</t>
  </si>
  <si>
    <t>AMECO database, AMECO16, CODE "FIN.1.0.99.0.UDGGS"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</si>
</sst>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\ %"/>
    <numFmt numFmtId="166" formatCode="0.00000\ %"/>
    <numFmt numFmtId="167" formatCode="0.0000"/>
    <numFmt numFmtId="168" formatCode="0.000"/>
    <numFmt numFmtId="169" formatCode="0.0\ %"/>
  </numFmts>
  <fonts count="16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7"/>
      <color rgb="FFFFFFFF"/>
      <name val="Arial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/>
  </cellStyleXfs>
  <cellXfs count="87">
    <xf numFmtId="0" fontId="0" fillId="0" borderId="0" xfId="0"/>
    <xf numFmtId="0" fontId="1" fillId="0" borderId="0" xfId="0" applyFont="1" applyAlignment="1">
      <alignment vertical="center" wrapText="1"/>
    </xf>
    <xf numFmtId="0" fontId="4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6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7" fillId="0" borderId="2" xfId="0" applyFont="1" applyBorder="1"/>
    <xf numFmtId="16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6" fillId="0" borderId="7" xfId="0" applyNumberFormat="1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164" fontId="6" fillId="0" borderId="9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10" fontId="10" fillId="0" borderId="0" xfId="1" applyNumberFormat="1" applyFont="1" applyAlignment="1">
      <alignment horizontal="center" vertical="center"/>
    </xf>
    <xf numFmtId="166" fontId="10" fillId="0" borderId="0" xfId="1" applyNumberFormat="1" applyFont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/>
    </xf>
    <xf numFmtId="0" fontId="0" fillId="4" borderId="0" xfId="0" applyFill="1"/>
    <xf numFmtId="0" fontId="0" fillId="3" borderId="0" xfId="0" applyFill="1"/>
    <xf numFmtId="0" fontId="0" fillId="2" borderId="0" xfId="0" applyFill="1"/>
    <xf numFmtId="0" fontId="8" fillId="0" borderId="0" xfId="2"/>
    <xf numFmtId="0" fontId="0" fillId="0" borderId="0" xfId="0" applyAlignment="1">
      <alignment vertical="center"/>
    </xf>
    <xf numFmtId="164" fontId="6" fillId="2" borderId="0" xfId="1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9" fontId="6" fillId="0" borderId="0" xfId="1" applyFont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0" fontId="0" fillId="5" borderId="0" xfId="0" applyFill="1"/>
    <xf numFmtId="2" fontId="0" fillId="0" borderId="0" xfId="0" applyNumberFormat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7" fillId="0" borderId="0" xfId="0" applyFont="1"/>
    <xf numFmtId="0" fontId="14" fillId="0" borderId="0" xfId="0" applyFont="1"/>
    <xf numFmtId="0" fontId="15" fillId="0" borderId="0" xfId="0" applyFont="1" applyAlignment="1">
      <alignment vertical="center"/>
    </xf>
    <xf numFmtId="2" fontId="14" fillId="0" borderId="0" xfId="0" applyNumberFormat="1" applyFont="1"/>
    <xf numFmtId="2" fontId="15" fillId="0" borderId="0" xfId="0" applyNumberFormat="1" applyFont="1" applyAlignment="1">
      <alignment vertical="center" wrapText="1"/>
    </xf>
    <xf numFmtId="167" fontId="0" fillId="0" borderId="0" xfId="0" applyNumberFormat="1"/>
    <xf numFmtId="0" fontId="0" fillId="6" borderId="0" xfId="0" applyFill="1"/>
    <xf numFmtId="164" fontId="6" fillId="6" borderId="5" xfId="0" applyNumberFormat="1" applyFont="1" applyFill="1" applyBorder="1" applyAlignment="1">
      <alignment horizontal="center" vertical="center"/>
    </xf>
    <xf numFmtId="164" fontId="6" fillId="6" borderId="5" xfId="0" applyNumberFormat="1" applyFont="1" applyFill="1" applyBorder="1" applyAlignment="1">
      <alignment horizontal="center"/>
    </xf>
    <xf numFmtId="164" fontId="6" fillId="6" borderId="5" xfId="1" applyNumberFormat="1" applyFont="1" applyFill="1" applyBorder="1" applyAlignment="1">
      <alignment horizontal="center" vertical="center"/>
    </xf>
    <xf numFmtId="164" fontId="6" fillId="6" borderId="0" xfId="1" applyNumberFormat="1" applyFont="1" applyFill="1" applyBorder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/>
    </xf>
    <xf numFmtId="165" fontId="6" fillId="0" borderId="0" xfId="1" applyNumberFormat="1" applyFont="1" applyFill="1" applyBorder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5" fontId="6" fillId="0" borderId="0" xfId="1" applyNumberFormat="1" applyFont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/>
    </xf>
    <xf numFmtId="165" fontId="6" fillId="0" borderId="2" xfId="1" applyNumberFormat="1" applyFont="1" applyBorder="1" applyAlignment="1">
      <alignment horizontal="center" vertical="center"/>
    </xf>
    <xf numFmtId="0" fontId="0" fillId="0" borderId="2" xfId="0" applyBorder="1"/>
    <xf numFmtId="9" fontId="6" fillId="0" borderId="2" xfId="1" applyFont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7" fontId="6" fillId="0" borderId="0" xfId="0" applyNumberFormat="1" applyFont="1" applyAlignment="1">
      <alignment horizontal="center" vertical="center"/>
    </xf>
    <xf numFmtId="168" fontId="0" fillId="0" borderId="0" xfId="0" applyNumberFormat="1"/>
    <xf numFmtId="0" fontId="0" fillId="0" borderId="12" xfId="0" applyBorder="1"/>
    <xf numFmtId="169" fontId="0" fillId="0" borderId="1" xfId="1" applyNumberFormat="1" applyFont="1" applyBorder="1" applyAlignment="1">
      <alignment horizontal="center" vertical="center"/>
    </xf>
    <xf numFmtId="0" fontId="11" fillId="0" borderId="0" xfId="0" applyFont="1" applyAlignment="1">
      <alignment vertical="top"/>
    </xf>
    <xf numFmtId="0" fontId="8" fillId="0" borderId="16" xfId="2" applyFill="1" applyBorder="1" applyAlignment="1">
      <alignment horizontal="left" vertical="top" wrapText="1"/>
    </xf>
    <xf numFmtId="0" fontId="8" fillId="0" borderId="16" xfId="2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top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5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 indent="29"/>
    </xf>
    <xf numFmtId="0" fontId="1" fillId="0" borderId="0" xfId="0" applyFont="1" applyAlignment="1">
      <alignment horizontal="left" vertical="center" wrapText="1" indent="30"/>
    </xf>
  </cellXfs>
  <cellStyles count="4">
    <cellStyle name="Hyperlinkki" xfId="2" builtinId="8"/>
    <cellStyle name="Normaali" xfId="0" builtinId="0"/>
    <cellStyle name="Normal 8" xfId="3" xr:uid="{2842DAD0-A3C6-44A0-8903-9A5085C8CDA3}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eetu.keskinen@vtv.f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ircabc.europa.eu/ui/group/671d465b-0752-4a2e-906c-a3effd2340ba/library/1d2825b3-02ad-4a9f-8d20-d21a37437fed" TargetMode="External"/><Relationship Id="rId7" Type="http://schemas.openxmlformats.org/officeDocument/2006/relationships/hyperlink" Target="https://circabc.europa.eu/ui/group/671d465b-0752-4a2e-906c-a3effd2340ba/library/1d2825b3-02ad-4a9f-8d20-d21a37437fed" TargetMode="External"/><Relationship Id="rId2" Type="http://schemas.openxmlformats.org/officeDocument/2006/relationships/hyperlink" Target="https://circabc.europa.eu/ui/group/671d465b-0752-4a2e-906c-a3effd2340ba/library/1d2825b3-02ad-4a9f-8d20-d21a37437fed" TargetMode="External"/><Relationship Id="rId1" Type="http://schemas.openxmlformats.org/officeDocument/2006/relationships/hyperlink" Target="https://circabc.europa.eu/ui/group/671d465b-0752-4a2e-906c-a3effd2340ba/library/1d2825b3-02ad-4a9f-8d20-d21a37437fed" TargetMode="External"/><Relationship Id="rId6" Type="http://schemas.openxmlformats.org/officeDocument/2006/relationships/hyperlink" Target="https://economy-finance.ec.europa.eu/publications/semi-elasticities-underlying-cyclically-adjusted-budget-balance-update-and-further-analysis_en" TargetMode="External"/><Relationship Id="rId5" Type="http://schemas.openxmlformats.org/officeDocument/2006/relationships/hyperlink" Target="https://economy-finance.ec.europa.eu/publications/2021-ageing-report-economic-and-budgetary-projections-eu-member-states-2019-2070_en" TargetMode="External"/><Relationship Id="rId4" Type="http://schemas.openxmlformats.org/officeDocument/2006/relationships/hyperlink" Target="https://circabc.europa.eu/ui/group/671d465b-0752-4a2e-906c-a3effd2340ba/library/1d2825b3-02ad-4a9f-8d20-d21a37437f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0E944-6863-4F2F-B7D1-72FC8D6FB0AB}">
  <dimension ref="A1:F18"/>
  <sheetViews>
    <sheetView workbookViewId="0">
      <selection activeCell="D17" sqref="D17"/>
    </sheetView>
  </sheetViews>
  <sheetFormatPr defaultRowHeight="14.4" x14ac:dyDescent="0.3"/>
  <sheetData>
    <row r="1" spans="1:6" x14ac:dyDescent="0.3">
      <c r="A1" t="s">
        <v>56</v>
      </c>
    </row>
    <row r="2" spans="1:6" x14ac:dyDescent="0.3">
      <c r="A2" t="s">
        <v>51</v>
      </c>
    </row>
    <row r="3" spans="1:6" x14ac:dyDescent="0.3">
      <c r="A3" t="s">
        <v>52</v>
      </c>
    </row>
    <row r="4" spans="1:6" ht="12.6" customHeight="1" x14ac:dyDescent="0.3">
      <c r="A4" t="s">
        <v>53</v>
      </c>
    </row>
    <row r="5" spans="1:6" ht="12.6" customHeight="1" x14ac:dyDescent="0.3"/>
    <row r="6" spans="1:6" ht="12.6" customHeight="1" x14ac:dyDescent="0.3">
      <c r="A6" t="s">
        <v>54</v>
      </c>
      <c r="B6" s="75"/>
      <c r="C6" s="75"/>
      <c r="D6" s="75"/>
      <c r="E6" s="75"/>
      <c r="F6" s="75"/>
    </row>
    <row r="7" spans="1:6" ht="12.6" customHeight="1" x14ac:dyDescent="0.3">
      <c r="A7" s="34" t="s">
        <v>55</v>
      </c>
      <c r="C7" s="35"/>
      <c r="D7" s="35"/>
      <c r="E7" s="35"/>
      <c r="F7" s="35"/>
    </row>
    <row r="8" spans="1:6" ht="12.6" customHeight="1" x14ac:dyDescent="0.3">
      <c r="C8" s="35"/>
      <c r="D8" s="35"/>
      <c r="E8" s="35"/>
      <c r="F8" s="35"/>
    </row>
    <row r="9" spans="1:6" ht="12.6" customHeight="1" x14ac:dyDescent="0.3">
      <c r="C9" s="35"/>
      <c r="D9" s="35"/>
      <c r="E9" s="35"/>
      <c r="F9" s="35"/>
    </row>
    <row r="10" spans="1:6" ht="12.6" customHeight="1" x14ac:dyDescent="0.3">
      <c r="C10" s="35"/>
      <c r="D10" s="35"/>
      <c r="E10" s="35"/>
      <c r="F10" s="35"/>
    </row>
    <row r="11" spans="1:6" ht="12.6" customHeight="1" x14ac:dyDescent="0.3"/>
    <row r="12" spans="1:6" ht="12.6" customHeight="1" x14ac:dyDescent="0.3"/>
    <row r="13" spans="1:6" ht="12.6" customHeight="1" x14ac:dyDescent="0.3"/>
    <row r="14" spans="1:6" ht="12.6" customHeight="1" x14ac:dyDescent="0.3"/>
    <row r="15" spans="1:6" ht="12.6" customHeight="1" x14ac:dyDescent="0.3"/>
    <row r="16" spans="1:6" ht="12.6" customHeight="1" x14ac:dyDescent="0.3"/>
    <row r="17" ht="12.6" customHeight="1" x14ac:dyDescent="0.3"/>
    <row r="18" ht="12.6" customHeight="1" x14ac:dyDescent="0.3"/>
  </sheetData>
  <hyperlinks>
    <hyperlink ref="A7" r:id="rId1" xr:uid="{03DBB68A-2442-493D-BC62-7571AF1AEEC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77BA-1073-40C0-93B0-F230DD8A5BF8}">
  <dimension ref="A1:DM38"/>
  <sheetViews>
    <sheetView tabSelected="1" topLeftCell="A12" zoomScale="105" workbookViewId="0">
      <selection activeCell="K31" sqref="K31"/>
    </sheetView>
  </sheetViews>
  <sheetFormatPr defaultRowHeight="14.4" x14ac:dyDescent="0.3"/>
  <cols>
    <col min="3" max="4" width="9.33203125" bestFit="1" customWidth="1"/>
    <col min="5" max="5" width="10.33203125" bestFit="1" customWidth="1"/>
    <col min="6" max="6" width="11.5546875" bestFit="1" customWidth="1"/>
    <col min="7" max="7" width="12.5546875" bestFit="1" customWidth="1"/>
    <col min="8" max="8" width="9.44140625" bestFit="1" customWidth="1"/>
    <col min="9" max="9" width="11.88671875" customWidth="1"/>
    <col min="10" max="10" width="10" bestFit="1" customWidth="1"/>
    <col min="11" max="11" width="9.33203125" bestFit="1" customWidth="1"/>
    <col min="12" max="14" width="12.109375" customWidth="1"/>
    <col min="15" max="15" width="15.109375" customWidth="1"/>
    <col min="16" max="16" width="10.6640625" customWidth="1"/>
    <col min="17" max="17" width="14.33203125" style="6" bestFit="1" customWidth="1"/>
    <col min="18" max="18" width="9.5546875" bestFit="1" customWidth="1"/>
    <col min="19" max="19" width="11" style="4" bestFit="1" customWidth="1"/>
  </cols>
  <sheetData>
    <row r="1" spans="1:20" s="2" customFormat="1" ht="15" thickBot="1" x14ac:dyDescent="0.35">
      <c r="A1" s="15" t="s">
        <v>0</v>
      </c>
      <c r="B1" s="15" t="s">
        <v>1</v>
      </c>
      <c r="C1" s="15" t="s">
        <v>2</v>
      </c>
      <c r="D1" s="15" t="s">
        <v>3</v>
      </c>
      <c r="E1" s="29" t="s">
        <v>4</v>
      </c>
      <c r="F1" s="29" t="s">
        <v>5</v>
      </c>
      <c r="G1" s="29" t="s">
        <v>6</v>
      </c>
      <c r="H1" s="15" t="s">
        <v>7</v>
      </c>
      <c r="I1" s="15" t="s">
        <v>8</v>
      </c>
      <c r="J1" s="29" t="s">
        <v>9</v>
      </c>
      <c r="K1" s="29" t="s">
        <v>12</v>
      </c>
      <c r="L1" s="30" t="s">
        <v>14</v>
      </c>
      <c r="M1" s="18" t="s">
        <v>43</v>
      </c>
      <c r="N1" s="15" t="s">
        <v>42</v>
      </c>
      <c r="O1" s="16" t="s">
        <v>13</v>
      </c>
      <c r="P1" s="16"/>
      <c r="Q1" s="16"/>
    </row>
    <row r="2" spans="1:20" x14ac:dyDescent="0.3">
      <c r="A2" s="5" t="s">
        <v>10</v>
      </c>
      <c r="B2" s="19">
        <v>2022</v>
      </c>
      <c r="C2" s="54">
        <v>266.67899999999997</v>
      </c>
      <c r="D2" s="55">
        <v>235.83699999999999</v>
      </c>
      <c r="E2" s="55">
        <v>236.9166137205485</v>
      </c>
      <c r="F2" s="56">
        <v>-0.45569354702239551</v>
      </c>
      <c r="G2" s="54">
        <v>4.2464610519813837</v>
      </c>
      <c r="H2" s="54">
        <v>-4.41E-2</v>
      </c>
      <c r="I2" s="54">
        <v>-0.30936069999999999</v>
      </c>
      <c r="J2" s="54">
        <v>0.80352630000000003</v>
      </c>
      <c r="K2" s="54">
        <f t="shared" ref="K2:K3" si="0">100*N2/C2</f>
        <v>3.9448175521882116</v>
      </c>
      <c r="L2" s="20"/>
      <c r="M2" s="7">
        <v>-0.82499999999999996</v>
      </c>
      <c r="N2" s="5">
        <v>10.52</v>
      </c>
      <c r="O2" s="41">
        <v>24.448743462562561</v>
      </c>
      <c r="R2" s="6"/>
      <c r="S2" s="41"/>
      <c r="T2" s="8"/>
    </row>
    <row r="3" spans="1:20" x14ac:dyDescent="0.3">
      <c r="A3" s="5" t="s">
        <v>10</v>
      </c>
      <c r="B3" s="21">
        <v>2023</v>
      </c>
      <c r="C3" s="58">
        <v>278.90159999999997</v>
      </c>
      <c r="D3" s="59">
        <v>236.30371440168199</v>
      </c>
      <c r="E3" s="59">
        <v>239.54218187535051</v>
      </c>
      <c r="F3" s="57">
        <v>-1.3519403757262682</v>
      </c>
      <c r="G3" s="58">
        <v>4.3767250306647565</v>
      </c>
      <c r="H3" s="58">
        <v>-0.95720000000000005</v>
      </c>
      <c r="I3" s="58">
        <v>-1.7439899000000001</v>
      </c>
      <c r="J3" s="58">
        <v>1.1560398000000001</v>
      </c>
      <c r="K3" s="58">
        <f t="shared" si="0"/>
        <v>1.5310059174992183</v>
      </c>
      <c r="L3" s="22"/>
      <c r="M3" s="7">
        <v>-4.86402</v>
      </c>
      <c r="N3" s="5">
        <v>4.2699999999999996</v>
      </c>
      <c r="O3" s="41">
        <v>24.482675082981586</v>
      </c>
      <c r="R3" s="6"/>
      <c r="S3" s="41"/>
      <c r="T3" s="8"/>
    </row>
    <row r="4" spans="1:20" x14ac:dyDescent="0.3">
      <c r="A4" s="5" t="s">
        <v>10</v>
      </c>
      <c r="B4" s="21">
        <v>2024</v>
      </c>
      <c r="C4" s="58">
        <v>289.62529999999998</v>
      </c>
      <c r="D4" s="59">
        <v>239.55394097562601</v>
      </c>
      <c r="E4" s="59">
        <v>242.30648071468289</v>
      </c>
      <c r="F4" s="57">
        <v>-1.1359744613261169</v>
      </c>
      <c r="G4" s="58">
        <v>2.4359721690327989</v>
      </c>
      <c r="H4" s="58">
        <v>-0.66479999999999995</v>
      </c>
      <c r="I4" s="58">
        <v>-1.3259732</v>
      </c>
      <c r="J4" s="58">
        <v>1.7251386</v>
      </c>
      <c r="K4" s="58">
        <f>100*N4/C4</f>
        <v>2.4514432958722874</v>
      </c>
      <c r="L4" s="22"/>
      <c r="M4" s="7">
        <v>-3.8403499999999999</v>
      </c>
      <c r="N4" s="5">
        <v>7.1</v>
      </c>
      <c r="O4" s="41">
        <v>24.522321671247482</v>
      </c>
      <c r="R4" s="6"/>
      <c r="S4" s="41"/>
      <c r="T4" s="8"/>
    </row>
    <row r="5" spans="1:20" x14ac:dyDescent="0.3">
      <c r="A5" s="5" t="s">
        <v>10</v>
      </c>
      <c r="B5" s="21">
        <v>2025</v>
      </c>
      <c r="C5" s="5"/>
      <c r="D5" s="59">
        <v>243.05538936333701</v>
      </c>
      <c r="E5" s="59">
        <v>244.91013374503251</v>
      </c>
      <c r="F5" s="57">
        <v>-0.7573163075507261</v>
      </c>
      <c r="G5" s="58">
        <v>2.3815175774739692</v>
      </c>
      <c r="H5" s="60"/>
      <c r="I5" s="5"/>
      <c r="J5" s="61">
        <v>1.9</v>
      </c>
      <c r="K5" s="64">
        <v>0</v>
      </c>
      <c r="L5" s="22"/>
      <c r="M5" s="9"/>
      <c r="N5" s="5"/>
      <c r="O5" s="41">
        <v>24.641670659184456</v>
      </c>
      <c r="R5" s="6"/>
      <c r="S5" s="46"/>
    </row>
    <row r="6" spans="1:20" x14ac:dyDescent="0.3">
      <c r="A6" s="5" t="s">
        <v>10</v>
      </c>
      <c r="B6" s="21">
        <v>2026</v>
      </c>
      <c r="C6" s="5"/>
      <c r="D6" s="59">
        <v>246.3818994983655</v>
      </c>
      <c r="E6" s="59">
        <v>247.31839075072921</v>
      </c>
      <c r="F6" s="57">
        <v>-0.37865815377534601</v>
      </c>
      <c r="G6" s="58">
        <v>2.3270092711978951</v>
      </c>
      <c r="H6" s="60"/>
      <c r="I6" s="5"/>
      <c r="J6" s="61">
        <v>1.9</v>
      </c>
      <c r="K6" s="64">
        <v>0</v>
      </c>
      <c r="L6" s="22"/>
      <c r="M6" s="9"/>
      <c r="N6" s="5"/>
      <c r="O6" s="41">
        <v>24.728992208838463</v>
      </c>
      <c r="P6" s="9"/>
      <c r="R6" s="6"/>
      <c r="S6" s="41"/>
    </row>
    <row r="7" spans="1:20" x14ac:dyDescent="0.3">
      <c r="A7" s="5" t="s">
        <v>10</v>
      </c>
      <c r="B7" s="21">
        <v>2027</v>
      </c>
      <c r="C7" s="5"/>
      <c r="D7" s="59">
        <v>249.81093238259911</v>
      </c>
      <c r="E7" s="59">
        <v>249.81093238259911</v>
      </c>
      <c r="F7" s="36">
        <v>0</v>
      </c>
      <c r="G7" s="58">
        <v>2.2725119531096913</v>
      </c>
      <c r="H7" s="60"/>
      <c r="I7" s="5"/>
      <c r="J7" s="61">
        <v>2</v>
      </c>
      <c r="K7" s="64">
        <v>0</v>
      </c>
      <c r="L7" s="22"/>
      <c r="M7" s="9"/>
      <c r="N7" s="5"/>
      <c r="O7" s="41">
        <v>24.815409816801548</v>
      </c>
      <c r="P7" s="9"/>
      <c r="R7" s="6"/>
      <c r="S7" s="41"/>
    </row>
    <row r="8" spans="1:20" x14ac:dyDescent="0.3">
      <c r="A8" s="5" t="s">
        <v>10</v>
      </c>
      <c r="B8" s="21">
        <v>2028</v>
      </c>
      <c r="C8" s="62"/>
      <c r="E8" s="63">
        <f t="shared" ref="E8:E18" si="1">E7*(1+$B$29)</f>
        <v>253.05847450357288</v>
      </c>
      <c r="F8" s="64">
        <v>0</v>
      </c>
      <c r="G8" s="65">
        <v>2.5</v>
      </c>
      <c r="H8" s="38"/>
      <c r="I8" s="5"/>
      <c r="J8" s="61">
        <v>2.1</v>
      </c>
      <c r="K8" s="64">
        <v>0</v>
      </c>
      <c r="L8" s="22"/>
      <c r="M8" s="9"/>
      <c r="N8" s="5"/>
      <c r="O8" s="41">
        <v>24.906417541205883</v>
      </c>
      <c r="P8" s="9"/>
      <c r="R8" s="6"/>
      <c r="S8" s="41"/>
    </row>
    <row r="9" spans="1:20" x14ac:dyDescent="0.3">
      <c r="A9" s="5" t="s">
        <v>10</v>
      </c>
      <c r="B9" s="21">
        <v>2029</v>
      </c>
      <c r="C9" s="62"/>
      <c r="E9" s="63">
        <f t="shared" si="1"/>
        <v>256.3482346721193</v>
      </c>
      <c r="F9" s="64">
        <v>0</v>
      </c>
      <c r="G9" s="66">
        <v>2.6</v>
      </c>
      <c r="H9" s="38"/>
      <c r="I9" s="5"/>
      <c r="J9" s="61">
        <v>2.2000000000000002</v>
      </c>
      <c r="K9" s="64">
        <v>0</v>
      </c>
      <c r="L9" s="42">
        <f>-(O9-$O$8)</f>
        <v>-7.2193332016468048E-2</v>
      </c>
      <c r="M9" s="9"/>
      <c r="N9" s="5"/>
      <c r="O9" s="41">
        <v>24.978610873222351</v>
      </c>
      <c r="P9" s="9"/>
      <c r="R9" s="6"/>
      <c r="S9" s="41"/>
    </row>
    <row r="10" spans="1:20" x14ac:dyDescent="0.3">
      <c r="A10" s="5" t="s">
        <v>10</v>
      </c>
      <c r="B10" s="21">
        <v>2030</v>
      </c>
      <c r="C10" s="62"/>
      <c r="E10" s="63">
        <f t="shared" si="1"/>
        <v>259.68076172285686</v>
      </c>
      <c r="F10" s="64">
        <v>0</v>
      </c>
      <c r="G10" s="66">
        <v>2.6</v>
      </c>
      <c r="H10" s="38"/>
      <c r="I10" s="5"/>
      <c r="J10" s="61">
        <v>2.2000000000000002</v>
      </c>
      <c r="K10" s="64">
        <v>0</v>
      </c>
      <c r="L10" s="42">
        <f>-(O10-$O$8)</f>
        <v>-0.12250617146492004</v>
      </c>
      <c r="M10" s="9"/>
      <c r="N10" s="5"/>
      <c r="O10" s="41">
        <v>25.028923712670803</v>
      </c>
      <c r="P10" s="9"/>
      <c r="R10" s="6"/>
      <c r="S10" s="41"/>
    </row>
    <row r="11" spans="1:20" x14ac:dyDescent="0.3">
      <c r="A11" s="5" t="s">
        <v>10</v>
      </c>
      <c r="B11" s="21">
        <v>2031</v>
      </c>
      <c r="C11" s="62"/>
      <c r="E11" s="63">
        <f t="shared" si="1"/>
        <v>263.05661162525399</v>
      </c>
      <c r="F11" s="64">
        <v>0</v>
      </c>
      <c r="G11" s="66">
        <v>2.6</v>
      </c>
      <c r="H11" s="38"/>
      <c r="I11" s="5"/>
      <c r="J11" s="61">
        <v>2.2999999999999998</v>
      </c>
      <c r="K11" s="64">
        <v>0</v>
      </c>
      <c r="L11" s="42">
        <f t="shared" ref="L11:L18" si="2">-(O11-$O$8)</f>
        <v>-0.15020128339529037</v>
      </c>
      <c r="M11" s="9"/>
      <c r="N11" s="5"/>
      <c r="O11" s="41">
        <v>25.056618824601173</v>
      </c>
      <c r="P11" s="9"/>
      <c r="R11" s="6"/>
      <c r="S11" s="41"/>
    </row>
    <row r="12" spans="1:20" x14ac:dyDescent="0.3">
      <c r="A12" s="5" t="s">
        <v>10</v>
      </c>
      <c r="B12" s="21">
        <v>2032</v>
      </c>
      <c r="C12" s="62"/>
      <c r="E12" s="63">
        <f t="shared" si="1"/>
        <v>266.4763475763823</v>
      </c>
      <c r="F12" s="64">
        <v>0</v>
      </c>
      <c r="G12" s="66">
        <v>2.6</v>
      </c>
      <c r="H12" s="38"/>
      <c r="I12" s="5"/>
      <c r="J12" s="61">
        <v>2.4</v>
      </c>
      <c r="K12" s="64">
        <v>0</v>
      </c>
      <c r="L12" s="42">
        <f t="shared" si="2"/>
        <v>-0.14962255954742432</v>
      </c>
      <c r="M12" s="9"/>
      <c r="N12" s="5"/>
      <c r="O12" s="41">
        <v>25.056040100753307</v>
      </c>
      <c r="P12" s="9"/>
      <c r="R12" s="6"/>
      <c r="S12" s="41"/>
    </row>
    <row r="13" spans="1:20" x14ac:dyDescent="0.3">
      <c r="A13" s="5" t="s">
        <v>10</v>
      </c>
      <c r="B13" s="21">
        <v>2033</v>
      </c>
      <c r="C13" s="62"/>
      <c r="E13" s="63">
        <f t="shared" si="1"/>
        <v>269.94054009487525</v>
      </c>
      <c r="F13" s="64">
        <v>0</v>
      </c>
      <c r="G13" s="66">
        <v>2.6</v>
      </c>
      <c r="H13" s="38"/>
      <c r="I13" s="5"/>
      <c r="J13" s="61">
        <v>2.4</v>
      </c>
      <c r="K13" s="64">
        <v>0</v>
      </c>
      <c r="L13" s="42">
        <f t="shared" si="2"/>
        <v>-0.12593977153301239</v>
      </c>
      <c r="M13" s="9"/>
      <c r="N13" s="5"/>
      <c r="O13" s="41">
        <v>25.032357312738895</v>
      </c>
      <c r="P13" s="9"/>
      <c r="R13" s="6"/>
      <c r="S13" s="41"/>
    </row>
    <row r="14" spans="1:20" x14ac:dyDescent="0.3">
      <c r="A14" s="5" t="s">
        <v>10</v>
      </c>
      <c r="B14" s="21">
        <v>2034</v>
      </c>
      <c r="C14" s="62"/>
      <c r="E14" s="63">
        <f t="shared" si="1"/>
        <v>273.4497671161086</v>
      </c>
      <c r="F14" s="64">
        <v>0</v>
      </c>
      <c r="G14" s="66">
        <v>2.6</v>
      </c>
      <c r="H14" s="38"/>
      <c r="I14" s="5"/>
      <c r="J14" s="61">
        <v>2.5</v>
      </c>
      <c r="K14" s="64">
        <v>0</v>
      </c>
      <c r="L14" s="42">
        <f t="shared" si="2"/>
        <v>-8.6356513202190399E-2</v>
      </c>
      <c r="M14" s="9"/>
      <c r="N14" s="5"/>
      <c r="O14" s="41">
        <v>24.992774054408073</v>
      </c>
      <c r="P14" s="9"/>
      <c r="R14" s="6"/>
      <c r="S14" s="41"/>
    </row>
    <row r="15" spans="1:20" x14ac:dyDescent="0.3">
      <c r="A15" s="5" t="s">
        <v>10</v>
      </c>
      <c r="B15" s="21">
        <v>2035</v>
      </c>
      <c r="C15" s="62"/>
      <c r="E15" s="63">
        <f t="shared" si="1"/>
        <v>277.00461408861798</v>
      </c>
      <c r="F15" s="64">
        <v>0</v>
      </c>
      <c r="G15" s="66">
        <v>2.5</v>
      </c>
      <c r="H15" s="38"/>
      <c r="I15" s="5"/>
      <c r="J15" s="61">
        <v>2.5</v>
      </c>
      <c r="K15" s="64">
        <v>0</v>
      </c>
      <c r="L15" s="42">
        <f t="shared" si="2"/>
        <v>-4.1607208549976349E-2</v>
      </c>
      <c r="M15" s="9"/>
      <c r="N15" s="5"/>
      <c r="O15" s="41">
        <v>24.948024749755859</v>
      </c>
      <c r="P15" s="9"/>
      <c r="R15" s="6"/>
      <c r="S15" s="41"/>
    </row>
    <row r="16" spans="1:20" x14ac:dyDescent="0.3">
      <c r="A16" s="5" t="s">
        <v>10</v>
      </c>
      <c r="B16" s="21">
        <v>2036</v>
      </c>
      <c r="C16" s="62"/>
      <c r="E16" s="63">
        <f t="shared" si="1"/>
        <v>280.60567407177001</v>
      </c>
      <c r="F16" s="64">
        <v>0</v>
      </c>
      <c r="G16" s="65">
        <v>2.5</v>
      </c>
      <c r="H16" s="38"/>
      <c r="I16" s="5"/>
      <c r="J16" s="61">
        <v>2.6</v>
      </c>
      <c r="K16" s="64">
        <v>0</v>
      </c>
      <c r="L16" s="42">
        <f t="shared" si="2"/>
        <v>9.1020017862319946E-3</v>
      </c>
      <c r="M16" s="9"/>
      <c r="N16" s="5"/>
      <c r="O16" s="41">
        <v>24.897315539419651</v>
      </c>
      <c r="P16" s="9"/>
      <c r="R16" s="6"/>
      <c r="S16" s="41"/>
    </row>
    <row r="17" spans="1:117" x14ac:dyDescent="0.3">
      <c r="A17" s="5" t="s">
        <v>10</v>
      </c>
      <c r="B17" s="21">
        <v>2037</v>
      </c>
      <c r="C17" s="62"/>
      <c r="E17" s="63">
        <f t="shared" si="1"/>
        <v>284.253547834703</v>
      </c>
      <c r="F17" s="64">
        <v>0</v>
      </c>
      <c r="G17" s="65">
        <v>2.5</v>
      </c>
      <c r="H17" s="38"/>
      <c r="I17" s="5"/>
      <c r="J17" s="61">
        <v>2.6</v>
      </c>
      <c r="K17" s="64">
        <v>0</v>
      </c>
      <c r="L17" s="42">
        <f t="shared" si="2"/>
        <v>6.4916908740997314E-2</v>
      </c>
      <c r="M17" s="9"/>
      <c r="N17" s="5"/>
      <c r="O17" s="41">
        <v>24.841500632464886</v>
      </c>
      <c r="P17" s="9"/>
      <c r="R17" s="6"/>
      <c r="S17" s="41"/>
    </row>
    <row r="18" spans="1:117" ht="15" thickBot="1" x14ac:dyDescent="0.35">
      <c r="A18" s="5" t="s">
        <v>10</v>
      </c>
      <c r="B18" s="23">
        <v>2038</v>
      </c>
      <c r="C18" s="67"/>
      <c r="D18" s="68"/>
      <c r="E18" s="28">
        <f>E17*(1+$B$29)</f>
        <v>287.94884395655413</v>
      </c>
      <c r="F18" s="25">
        <v>0</v>
      </c>
      <c r="G18" s="39">
        <v>2.4</v>
      </c>
      <c r="H18" s="69"/>
      <c r="I18" s="24"/>
      <c r="J18" s="70">
        <v>2.7</v>
      </c>
      <c r="K18" s="25">
        <v>0</v>
      </c>
      <c r="L18" s="43">
        <f t="shared" si="2"/>
        <v>0.12289471924304962</v>
      </c>
      <c r="M18" s="9"/>
      <c r="N18" s="5"/>
      <c r="O18" s="41">
        <v>24.783522821962833</v>
      </c>
      <c r="P18" s="9"/>
      <c r="R18" s="6"/>
      <c r="S18" s="41"/>
    </row>
    <row r="19" spans="1:117" x14ac:dyDescent="0.3">
      <c r="A19" s="5"/>
      <c r="B19" s="5"/>
      <c r="C19" s="5"/>
      <c r="D19" s="5"/>
      <c r="E19" s="5"/>
      <c r="F19" s="5"/>
      <c r="H19" s="5"/>
      <c r="I19" s="5"/>
      <c r="J19" s="5"/>
      <c r="K19" s="5"/>
      <c r="L19" s="17"/>
      <c r="M19" s="17"/>
      <c r="N19" s="17"/>
      <c r="O19" s="9"/>
      <c r="P19" s="9"/>
      <c r="R19" s="5"/>
    </row>
    <row r="20" spans="1:117" x14ac:dyDescent="0.3">
      <c r="A20" s="5"/>
      <c r="B20" s="5"/>
      <c r="C20" s="5"/>
      <c r="D20" s="26"/>
      <c r="E20" s="27"/>
      <c r="F20" s="5"/>
      <c r="G20" s="44"/>
      <c r="H20" s="5"/>
      <c r="I20" s="5"/>
      <c r="J20" s="5"/>
      <c r="K20" s="5"/>
      <c r="L20" s="45"/>
      <c r="M20" s="17"/>
      <c r="N20" s="17"/>
      <c r="O20" s="9"/>
      <c r="P20" s="9"/>
      <c r="R20" s="5"/>
    </row>
    <row r="21" spans="1:117" ht="16.2" thickBot="1" x14ac:dyDescent="0.35">
      <c r="A21" s="5"/>
      <c r="B21" s="79" t="s">
        <v>64</v>
      </c>
      <c r="C21" s="79"/>
      <c r="D21" s="79"/>
      <c r="E21" s="79"/>
      <c r="F21" s="79"/>
      <c r="G21" s="79"/>
      <c r="H21" s="37"/>
      <c r="I21" s="5"/>
      <c r="J21" s="5"/>
      <c r="K21" s="5"/>
      <c r="L21" s="17"/>
      <c r="M21" s="17"/>
      <c r="N21" s="17"/>
      <c r="O21" s="9"/>
      <c r="P21" s="9"/>
      <c r="Q21" s="9"/>
      <c r="R21" s="5"/>
    </row>
    <row r="22" spans="1:117" ht="16.8" customHeight="1" thickTop="1" thickBot="1" x14ac:dyDescent="0.35">
      <c r="A22" s="9"/>
      <c r="B22" s="73"/>
      <c r="C22" s="80" t="s">
        <v>50</v>
      </c>
      <c r="D22" s="81"/>
      <c r="E22" s="81"/>
      <c r="F22" s="81"/>
      <c r="G22" s="81"/>
      <c r="H22" s="37"/>
      <c r="Q22" s="9"/>
      <c r="R22" s="9"/>
    </row>
    <row r="23" spans="1:117" ht="16.8" customHeight="1" x14ac:dyDescent="0.3">
      <c r="B23" s="31"/>
      <c r="C23" s="82" t="s">
        <v>59</v>
      </c>
      <c r="D23" s="82"/>
      <c r="E23" s="82"/>
      <c r="F23" s="82"/>
      <c r="G23" s="82"/>
      <c r="H23" s="37"/>
      <c r="I23" s="47"/>
      <c r="J23" s="47"/>
    </row>
    <row r="24" spans="1:117" ht="16.8" customHeight="1" x14ac:dyDescent="0.3">
      <c r="A24" s="9"/>
      <c r="B24" s="53"/>
      <c r="C24" s="82" t="s">
        <v>60</v>
      </c>
      <c r="D24" s="82"/>
      <c r="E24" s="82"/>
      <c r="F24" s="82"/>
      <c r="G24" s="82"/>
      <c r="L24" s="71"/>
      <c r="M24" s="52"/>
      <c r="N24" s="5"/>
      <c r="O24" s="72"/>
      <c r="P24" s="52"/>
      <c r="Q24" s="9"/>
      <c r="R24" s="9"/>
    </row>
    <row r="25" spans="1:117" ht="16.8" customHeight="1" x14ac:dyDescent="0.3">
      <c r="B25" s="33"/>
      <c r="C25" s="82" t="s">
        <v>57</v>
      </c>
      <c r="D25" s="82"/>
      <c r="E25" s="82"/>
      <c r="F25" s="82"/>
      <c r="G25" s="82"/>
      <c r="L25" s="71"/>
      <c r="M25" s="52"/>
      <c r="N25" s="17"/>
      <c r="O25" s="72"/>
      <c r="P25" s="52"/>
    </row>
    <row r="26" spans="1:117" ht="16.8" customHeight="1" x14ac:dyDescent="0.3">
      <c r="B26" s="32"/>
      <c r="C26" s="82" t="s">
        <v>61</v>
      </c>
      <c r="D26" s="82"/>
      <c r="E26" s="82"/>
      <c r="F26" s="82"/>
      <c r="G26" s="82"/>
      <c r="L26" s="71"/>
      <c r="M26" s="52"/>
      <c r="N26" s="17"/>
      <c r="O26" s="72"/>
      <c r="P26" s="52"/>
    </row>
    <row r="27" spans="1:117" ht="16.8" customHeight="1" x14ac:dyDescent="0.3">
      <c r="B27" s="40"/>
      <c r="C27" s="84" t="s">
        <v>63</v>
      </c>
      <c r="D27" s="84"/>
      <c r="E27" s="84"/>
      <c r="F27" s="84"/>
      <c r="G27" s="84"/>
      <c r="L27" s="71"/>
      <c r="M27" s="52"/>
      <c r="N27" s="17"/>
      <c r="O27" s="72"/>
      <c r="P27" s="52"/>
    </row>
    <row r="28" spans="1:117" x14ac:dyDescent="0.3">
      <c r="H28" s="48"/>
      <c r="I28" s="50"/>
      <c r="K28" s="1"/>
      <c r="L28" s="71"/>
      <c r="M28" s="52"/>
      <c r="N28" s="17"/>
      <c r="O28" s="72"/>
      <c r="P28" s="52"/>
    </row>
    <row r="29" spans="1:117" ht="15" customHeight="1" x14ac:dyDescent="0.3">
      <c r="A29" s="1"/>
      <c r="B29" s="74">
        <v>1.2999999999999999E-2</v>
      </c>
      <c r="C29" s="83" t="s">
        <v>62</v>
      </c>
      <c r="D29" s="84"/>
      <c r="E29" s="84"/>
      <c r="F29" s="84"/>
      <c r="G29" s="84"/>
      <c r="H29" s="49"/>
      <c r="I29" s="51"/>
      <c r="J29" s="1"/>
      <c r="L29" s="71"/>
      <c r="M29" s="52"/>
      <c r="N29" s="17"/>
      <c r="O29" s="72"/>
      <c r="P29" s="52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6" t="s">
        <v>11</v>
      </c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86"/>
      <c r="CF29" s="86"/>
      <c r="CG29" s="86"/>
      <c r="CH29" s="86"/>
      <c r="CI29" s="86"/>
      <c r="CJ29" s="86"/>
      <c r="CK29" s="86"/>
      <c r="CL29" s="86"/>
      <c r="CM29" s="86"/>
      <c r="CN29" s="86"/>
      <c r="CO29" s="86"/>
      <c r="CP29" s="86"/>
      <c r="CQ29" s="86"/>
      <c r="CR29" s="86"/>
      <c r="CS29" s="86"/>
      <c r="CT29" s="86"/>
      <c r="CU29" s="86"/>
      <c r="CV29" s="86"/>
      <c r="CW29" s="86"/>
      <c r="CX29" s="86"/>
      <c r="CY29" s="86"/>
      <c r="CZ29" s="86"/>
      <c r="DA29" s="86"/>
      <c r="DB29" s="86"/>
      <c r="DC29" s="86"/>
      <c r="DD29" s="86"/>
      <c r="DE29" s="86"/>
      <c r="DF29" s="86"/>
      <c r="DG29" s="86"/>
      <c r="DH29" s="86"/>
      <c r="DI29" s="86"/>
      <c r="DJ29" s="86"/>
      <c r="DK29" s="86"/>
      <c r="DL29" s="86"/>
      <c r="DM29" s="86"/>
    </row>
    <row r="30" spans="1:117" x14ac:dyDescent="0.3">
      <c r="F30" s="3"/>
      <c r="H30" s="49"/>
      <c r="I30" s="51"/>
      <c r="L30" s="71"/>
      <c r="M30" s="52"/>
      <c r="N30" s="17"/>
      <c r="O30" s="72"/>
      <c r="P30" s="52"/>
    </row>
    <row r="31" spans="1:117" x14ac:dyDescent="0.3">
      <c r="H31" s="49"/>
      <c r="I31" s="51"/>
      <c r="L31" s="71"/>
      <c r="M31" s="52"/>
      <c r="N31" s="17"/>
      <c r="O31" s="72"/>
      <c r="P31" s="52"/>
    </row>
    <row r="32" spans="1:117" x14ac:dyDescent="0.3">
      <c r="H32" s="49"/>
      <c r="I32" s="51"/>
      <c r="L32" s="71"/>
      <c r="M32" s="52"/>
      <c r="N32" s="5"/>
      <c r="O32" s="72"/>
      <c r="P32" s="52"/>
    </row>
    <row r="33" spans="8:16" x14ac:dyDescent="0.3">
      <c r="H33" s="49"/>
      <c r="I33" s="51"/>
      <c r="L33" s="71"/>
      <c r="M33" s="52"/>
      <c r="N33" s="5"/>
      <c r="O33" s="72"/>
      <c r="P33" s="52"/>
    </row>
    <row r="34" spans="8:16" x14ac:dyDescent="0.3">
      <c r="H34" s="49"/>
      <c r="I34" s="51"/>
      <c r="L34" s="71"/>
      <c r="M34" s="52"/>
      <c r="N34" s="5"/>
      <c r="O34" s="72"/>
      <c r="P34" s="52"/>
    </row>
    <row r="35" spans="8:16" x14ac:dyDescent="0.3">
      <c r="H35" s="49"/>
      <c r="I35" s="51"/>
    </row>
    <row r="36" spans="8:16" x14ac:dyDescent="0.3">
      <c r="H36" s="49"/>
      <c r="I36" s="51"/>
    </row>
    <row r="37" spans="8:16" x14ac:dyDescent="0.3">
      <c r="H37" s="49"/>
      <c r="I37" s="51"/>
    </row>
    <row r="38" spans="8:16" x14ac:dyDescent="0.3">
      <c r="H38" s="49"/>
      <c r="I38" s="51"/>
    </row>
  </sheetData>
  <mergeCells count="10">
    <mergeCell ref="Q29:BS29"/>
    <mergeCell ref="BT29:DM29"/>
    <mergeCell ref="C27:G27"/>
    <mergeCell ref="C26:G26"/>
    <mergeCell ref="C25:G25"/>
    <mergeCell ref="B21:G21"/>
    <mergeCell ref="C22:G22"/>
    <mergeCell ref="C23:G23"/>
    <mergeCell ref="C24:G24"/>
    <mergeCell ref="C29:G29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A195-3697-48DD-9F6D-61D67F1637A8}">
  <dimension ref="A1:F19"/>
  <sheetViews>
    <sheetView workbookViewId="0">
      <selection activeCell="F12" sqref="F12"/>
    </sheetView>
  </sheetViews>
  <sheetFormatPr defaultRowHeight="14.4" x14ac:dyDescent="0.3"/>
  <cols>
    <col min="1" max="1" width="25.88671875" customWidth="1"/>
    <col min="2" max="2" width="20" customWidth="1"/>
    <col min="3" max="3" width="31.109375" customWidth="1"/>
    <col min="4" max="4" width="32" customWidth="1"/>
    <col min="5" max="5" width="61.44140625" customWidth="1"/>
    <col min="6" max="6" width="13.44140625" customWidth="1"/>
  </cols>
  <sheetData>
    <row r="1" spans="1:6" ht="24" customHeight="1" thickBot="1" x14ac:dyDescent="0.35">
      <c r="A1" s="14" t="s">
        <v>36</v>
      </c>
      <c r="B1" s="14" t="s">
        <v>34</v>
      </c>
      <c r="C1" s="14" t="s">
        <v>35</v>
      </c>
      <c r="D1" s="14" t="s">
        <v>44</v>
      </c>
      <c r="E1" s="14" t="s">
        <v>37</v>
      </c>
      <c r="F1" s="78"/>
    </row>
    <row r="2" spans="1:6" ht="18" customHeight="1" x14ac:dyDescent="0.3">
      <c r="A2" s="12" t="s">
        <v>17</v>
      </c>
      <c r="B2" s="13" t="s">
        <v>2</v>
      </c>
      <c r="C2" s="12" t="s">
        <v>18</v>
      </c>
      <c r="D2" s="12" t="s">
        <v>45</v>
      </c>
      <c r="E2" s="35" t="s">
        <v>67</v>
      </c>
    </row>
    <row r="3" spans="1:6" ht="18" customHeight="1" x14ac:dyDescent="0.3">
      <c r="A3" s="11"/>
      <c r="B3" s="10" t="s">
        <v>3</v>
      </c>
      <c r="C3" s="11" t="s">
        <v>19</v>
      </c>
      <c r="D3" s="12" t="s">
        <v>45</v>
      </c>
      <c r="E3" s="35" t="s">
        <v>68</v>
      </c>
    </row>
    <row r="4" spans="1:6" ht="18" customHeight="1" x14ac:dyDescent="0.3">
      <c r="A4" s="11"/>
      <c r="B4" s="10" t="s">
        <v>4</v>
      </c>
      <c r="C4" s="11" t="s">
        <v>20</v>
      </c>
      <c r="D4" s="12" t="s">
        <v>45</v>
      </c>
      <c r="E4" s="35" t="s">
        <v>69</v>
      </c>
    </row>
    <row r="5" spans="1:6" ht="18" customHeight="1" x14ac:dyDescent="0.3">
      <c r="A5" s="11"/>
      <c r="B5" s="10" t="s">
        <v>5</v>
      </c>
      <c r="C5" s="11" t="s">
        <v>21</v>
      </c>
      <c r="D5" s="11" t="s">
        <v>46</v>
      </c>
      <c r="E5" s="35" t="s">
        <v>70</v>
      </c>
    </row>
    <row r="6" spans="1:6" ht="18" customHeight="1" x14ac:dyDescent="0.3">
      <c r="A6" s="11"/>
      <c r="B6" s="10" t="s">
        <v>6</v>
      </c>
      <c r="C6" s="11" t="s">
        <v>22</v>
      </c>
      <c r="D6" s="11" t="s">
        <v>46</v>
      </c>
      <c r="E6" s="35" t="s">
        <v>71</v>
      </c>
    </row>
    <row r="7" spans="1:6" ht="18" customHeight="1" x14ac:dyDescent="0.3">
      <c r="A7" s="11"/>
      <c r="B7" s="10" t="s">
        <v>7</v>
      </c>
      <c r="C7" s="11" t="s">
        <v>23</v>
      </c>
      <c r="D7" s="11" t="s">
        <v>47</v>
      </c>
      <c r="E7" s="35" t="s">
        <v>66</v>
      </c>
    </row>
    <row r="8" spans="1:6" ht="18" customHeight="1" x14ac:dyDescent="0.3">
      <c r="A8" s="11"/>
      <c r="B8" s="10" t="s">
        <v>8</v>
      </c>
      <c r="C8" s="11" t="s">
        <v>49</v>
      </c>
      <c r="D8" s="11" t="s">
        <v>47</v>
      </c>
      <c r="E8" s="35" t="s">
        <v>72</v>
      </c>
    </row>
    <row r="9" spans="1:6" ht="18" customHeight="1" x14ac:dyDescent="0.3">
      <c r="A9" s="11"/>
      <c r="B9" s="10" t="s">
        <v>43</v>
      </c>
      <c r="C9" s="11" t="s">
        <v>24</v>
      </c>
      <c r="D9" s="12" t="s">
        <v>45</v>
      </c>
      <c r="E9" s="35" t="s">
        <v>75</v>
      </c>
    </row>
    <row r="10" spans="1:6" ht="18" customHeight="1" x14ac:dyDescent="0.3">
      <c r="A10" s="11"/>
      <c r="B10" s="10" t="s">
        <v>9</v>
      </c>
      <c r="C10" s="11" t="s">
        <v>25</v>
      </c>
      <c r="D10" s="11" t="s">
        <v>46</v>
      </c>
      <c r="E10" s="35" t="s">
        <v>73</v>
      </c>
    </row>
    <row r="11" spans="1:6" ht="18" customHeight="1" x14ac:dyDescent="0.3">
      <c r="A11" s="11"/>
      <c r="B11" s="10" t="s">
        <v>12</v>
      </c>
      <c r="C11" s="11" t="s">
        <v>48</v>
      </c>
      <c r="D11" s="11" t="s">
        <v>47</v>
      </c>
      <c r="E11" s="35" t="s">
        <v>74</v>
      </c>
    </row>
    <row r="12" spans="1:6" ht="18" customHeight="1" x14ac:dyDescent="0.3">
      <c r="A12" s="11"/>
      <c r="B12" s="10" t="s">
        <v>42</v>
      </c>
      <c r="C12" s="11" t="s">
        <v>26</v>
      </c>
      <c r="D12" s="12" t="s">
        <v>45</v>
      </c>
      <c r="E12" s="35" t="s">
        <v>76</v>
      </c>
    </row>
    <row r="13" spans="1:6" ht="18" customHeight="1" x14ac:dyDescent="0.3">
      <c r="A13" s="11" t="s">
        <v>27</v>
      </c>
      <c r="B13" s="10" t="s">
        <v>4</v>
      </c>
      <c r="C13" s="11" t="s">
        <v>20</v>
      </c>
      <c r="D13" s="12" t="s">
        <v>45</v>
      </c>
      <c r="E13" s="76" t="s">
        <v>28</v>
      </c>
    </row>
    <row r="14" spans="1:6" ht="18" customHeight="1" x14ac:dyDescent="0.3">
      <c r="A14" s="11"/>
      <c r="B14" s="10" t="s">
        <v>29</v>
      </c>
      <c r="C14" s="11" t="s">
        <v>19</v>
      </c>
      <c r="D14" s="12" t="s">
        <v>45</v>
      </c>
      <c r="E14" s="76" t="s">
        <v>30</v>
      </c>
    </row>
    <row r="15" spans="1:6" ht="18" customHeight="1" x14ac:dyDescent="0.3">
      <c r="A15" s="11"/>
      <c r="B15" s="10" t="s">
        <v>31</v>
      </c>
      <c r="C15" s="11" t="s">
        <v>18</v>
      </c>
      <c r="D15" s="12" t="s">
        <v>45</v>
      </c>
      <c r="E15" s="76" t="s">
        <v>32</v>
      </c>
    </row>
    <row r="16" spans="1:6" ht="18" customHeight="1" x14ac:dyDescent="0.3">
      <c r="A16" s="11"/>
      <c r="B16" s="10" t="s">
        <v>6</v>
      </c>
      <c r="C16" s="11" t="s">
        <v>22</v>
      </c>
      <c r="D16" s="11" t="s">
        <v>46</v>
      </c>
      <c r="E16" s="76" t="s">
        <v>32</v>
      </c>
    </row>
    <row r="17" spans="1:5" ht="18" customHeight="1" x14ac:dyDescent="0.3">
      <c r="A17" s="11"/>
      <c r="B17" s="10" t="s">
        <v>5</v>
      </c>
      <c r="C17" s="11" t="s">
        <v>21</v>
      </c>
      <c r="D17" s="11" t="s">
        <v>46</v>
      </c>
      <c r="E17" s="76" t="s">
        <v>33</v>
      </c>
    </row>
    <row r="18" spans="1:5" ht="41.4" customHeight="1" x14ac:dyDescent="0.3">
      <c r="A18" s="11" t="s">
        <v>40</v>
      </c>
      <c r="B18" s="10" t="s">
        <v>38</v>
      </c>
      <c r="C18" s="11" t="s">
        <v>39</v>
      </c>
      <c r="D18" s="11" t="s">
        <v>65</v>
      </c>
      <c r="E18" s="77" t="s">
        <v>58</v>
      </c>
    </row>
    <row r="19" spans="1:5" ht="28.8" x14ac:dyDescent="0.3">
      <c r="A19" s="11"/>
      <c r="B19" s="10" t="s">
        <v>15</v>
      </c>
      <c r="C19" s="11" t="s">
        <v>16</v>
      </c>
      <c r="D19" s="11"/>
      <c r="E19" s="76" t="s">
        <v>41</v>
      </c>
    </row>
  </sheetData>
  <hyperlinks>
    <hyperlink ref="E13" r:id="rId1" display="Output gap working group, EUCAM Spring 2023 results, available via circabc.europa.eu" xr:uid="{9EBD2958-7D75-4D77-935B-52281F8F785A}"/>
    <hyperlink ref="E14" r:id="rId2" display="Output gap working group, EUCAM Spring 2023 results, available via circabc.europa.eu" xr:uid="{B2425DD5-2E00-461A-A7B8-CE712C9D10EC}"/>
    <hyperlink ref="E15" r:id="rId3" display="Output gap working group, EUCAM Spring 2023 results, available via circabc.europa.eu" xr:uid="{3AF18A60-5D08-476F-AA5C-68DC2BC78CF2}"/>
    <hyperlink ref="E17" r:id="rId4" display="Output gap working group, EUCAM Spring 2023 results, available via circabc.europa.eu" xr:uid="{F89DB278-CA26-4159-A5DE-640DCC208812}"/>
    <hyperlink ref="E18" r:id="rId5" display="For ageing cost projection consult the 2021 Ageing Report (European Commission, 2021), Table III.1.137: Total cost of ageing as% of GDP - AWG reference scenario." xr:uid="{A9E55104-C874-4087-948E-5E3EE128FA4F}"/>
    <hyperlink ref="E19" r:id="rId6" xr:uid="{6CDAF74F-DA9C-4408-8D32-66E327F496D0}"/>
    <hyperlink ref="E16" r:id="rId7" display="Output gap working group, EUCAM Spring 2023 results, available via circabc.europa.eu" xr:uid="{B4A323F5-3FC0-453E-8645-197A8845F28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l X t i V 1 / 0 z p G l A A A A 9 g A A A B I A H A B D b 2 5 m a W c v U G F j a 2 F n Z S 5 4 b W w g o h g A K K A U A A A A A A A A A A A A A A A A A A A A A A A A A A A A h Y 9 N C s I w G E S v U r J v / t x I + Z o u B E G w I A j i N q R p G 2 x T a V L T u 7 n w S F 7 B i l b d u Z w 3 b z F z v 9 4 g G 9 s m u u j e m c 6 m i G G K I m 1 V V x h b p W j w Z b x E m Y C d V C d Z 6 W i S r U t G V 6 S o 9 v 6 c E B J C w G G B u 7 4 i n F J G j v l 2 r 2 r d S v S R z X 8 5 N t Z 5 a Z V G A g 6 v M Y J j x i n m n G M K Z I a Q G / s V + L T 3 2 f 5 A W A 2 N H 3 o t S h O v N 0 D m C O T 9 Q T w A U E s D B B Q A A g A I A J V 7 Y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e 2 J X 9 / r a L o 0 B A A C x B w A A E w A c A E Z v c m 1 1 b G F z L 1 N l Y 3 R p b 2 4 x L m 0 g o h g A K K A U A A A A A A A A A A A A A A A A A A A A A A A A A A A A 7 V T R S l t B E H 0 P 5 B + W 9 e U G N h c S 1 I L F B 5 u 0 V F A I J B W k 6 c M k d 1 r X u 3 f n s j M b c x H / x j / x x 1 x N R S F p 6 K u S f V n 2 z G H 2 n O E w j H O x 5 N V 4 d f c + t 1 v t F l 9 B w E K N H M k Q B E 6 K a 3 W s H E q 7 p d I 5 e 7 i / K j A h A 1 7 k Q 5 r H C r 1 k 3 6 z D f E B e 0 o M z P T i a / m A M P K 0 R J e Y l c m k 9 + u m Q b r w j K H i K s V v g T L o c W c B 6 m F l n p e m C B 9 e w 5 W 6 V w P 8 j v d G Z y 1 J 0 x 3 w y W p u v S w l w A S 4 i 5 6 d / P A U 0 v f 5 B v 2 N W N v b 0 p U P v U R p R J G x L E p 1 M T W C W j I w C V S T 4 H a F I J r K V Z a N + / s V P n B v P w U H g Y w k R f 7 3 2 P I 9 R U C Q q a Z q 6 t q 8 d J w E 8 / 6 Z Q D c j F y k + a G j n b p M H c 3 u p F J L b a q F M v h / v 5 E / f O q A S j K 4 F j k p J q k l A l u J T n U o A y D R 7 R u a c x q x p D 5 G u A C t a Y W 0 r e V i 8 N Z q W o 9 N c i b i O V F J J i Y F q X g w D b G t 1 1 2 i 3 r / z W 0 T S E 8 o x s M 4 9 G X d 5 H E F 7 G 7 O H 6 0 O O 7 p t 1 s x 6 3 f 0 u w j k b j V + l C w + A l B L A Q I t A B Q A A g A I A J V 7 Y l d f 9 M 6 R p Q A A A P Y A A A A S A A A A A A A A A A A A A A A A A A A A A A B D b 2 5 m a W c v U G F j a 2 F n Z S 5 4 b W x Q S w E C L Q A U A A I A C A C V e 2 J X D 8 r p q 6 Q A A A D p A A A A E w A A A A A A A A A A A A A A A A D x A A A A W 0 N v b n R l b n R f V H l w Z X N d L n h t b F B L A Q I t A B Q A A g A I A J V 7 Y l f 3 + t o u j Q E A A L E H A A A T A A A A A A A A A A A A A A A A A O I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j A A A A A A A A l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b 3 R E Y X R h Q W R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J U M T M 6 M T c 6 M D k u N T A 3 M D U 2 O F o i I C 8 + P E V u d H J 5 I F R 5 c G U 9 I k Z p b G x D b 2 x 1 b W 5 U e X B l c y I g V m F s d W U 9 I n N B d 1 l H Q m d Z R 0 J n P T 0 i I C 8 + P E V u d H J 5 I F R 5 c G U 9 I k Z p b G x D b 2 x 1 b W 5 O Y W 1 l c y I g V m F s d W U 9 I n N b J n F 1 b 3 Q 7 d n V v c 2 k m c X V v d D s s J n F 1 b 3 Q 7 d m V s a 2 F z d W h k Z S Z x d W 9 0 O y w m c X V v d D t y Y W t l b n R l Z W x s a W 5 l b i B w Z X J 1 c 2 p h Y W 1 h J n F 1 b 3 Q 7 L C Z x d W 9 0 O 3 B l c n V z a m F h b W E m c X V v d D s s J n F 1 b 3 Q 7 b m l t Z W x s a W 5 l b i B i a 3 Q g a 2 F z d n U m c X V v d D s s J n F 1 b 3 Q 7 b m l t Z W x s a W 5 l b i B r b 3 J r b 3 R h c 2 8 m c X V v d D s s J n F 1 b 3 Q 7 c m V h Y W x p b m V u I G J r d C B r Y X N 2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b 3 R E Y X R h Q W R q L 0 F 1 d G 9 S Z W 1 v d m V k Q 2 9 s d W 1 u c z E u e 3 Z 1 b 3 N p L D B 9 J n F 1 b 3 Q 7 L C Z x d W 9 0 O 1 N l Y 3 R p b 2 4 x L 1 B s b 3 R E Y X R h Q W R q L 0 F 1 d G 9 S Z W 1 v d m V k Q 2 9 s d W 1 u c z E u e 3 Z l b G t h c 3 V o Z G U s M X 0 m c X V v d D s s J n F 1 b 3 Q 7 U 2 V j d G l v b j E v U G x v d E R h d G F B Z G o v Q X V 0 b 1 J l b W 9 2 Z W R D b 2 x 1 b W 5 z M S 5 7 c m F r Z W 5 0 Z W V s b G l u Z W 4 g c G V y d X N q Y W F t Y S w y f S Z x d W 9 0 O y w m c X V v d D t T Z W N 0 a W 9 u M S 9 Q b G 9 0 R G F 0 Y U F k a i 9 B d X R v U m V t b 3 Z l Z E N v b H V t b n M x L n t w Z X J 1 c 2 p h Y W 1 h L D N 9 J n F 1 b 3 Q 7 L C Z x d W 9 0 O 1 N l Y 3 R p b 2 4 x L 1 B s b 3 R E Y X R h Q W R q L 0 F 1 d G 9 S Z W 1 v d m V k Q 2 9 s d W 1 u c z E u e 2 5 p b W V s b G l u Z W 4 g Y m t 0 I G t h c 3 Z 1 L D R 9 J n F 1 b 3 Q 7 L C Z x d W 9 0 O 1 N l Y 3 R p b 2 4 x L 1 B s b 3 R E Y X R h Q W R q L 0 F 1 d G 9 S Z W 1 v d m V k Q 2 9 s d W 1 u c z E u e 2 5 p b W V s b G l u Z W 4 g a 2 9 y a 2 9 0 Y X N v L D V 9 J n F 1 b 3 Q 7 L C Z x d W 9 0 O 1 N l Y 3 R p b 2 4 x L 1 B s b 3 R E Y X R h Q W R q L 0 F 1 d G 9 S Z W 1 v d m V k Q 2 9 s d W 1 u c z E u e 3 J l Y W F s a W 5 l b i B i a 3 Q g a 2 F z d n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G x v d E R h d G F B Z G o v Q X V 0 b 1 J l b W 9 2 Z W R D b 2 x 1 b W 5 z M S 5 7 d n V v c 2 k s M H 0 m c X V v d D s s J n F 1 b 3 Q 7 U 2 V j d G l v b j E v U G x v d E R h d G F B Z G o v Q X V 0 b 1 J l b W 9 2 Z W R D b 2 x 1 b W 5 z M S 5 7 d m V s a 2 F z d W h k Z S w x f S Z x d W 9 0 O y w m c X V v d D t T Z W N 0 a W 9 u M S 9 Q b G 9 0 R G F 0 Y U F k a i 9 B d X R v U m V t b 3 Z l Z E N v b H V t b n M x L n t y Y W t l b n R l Z W x s a W 5 l b i B w Z X J 1 c 2 p h Y W 1 h L D J 9 J n F 1 b 3 Q 7 L C Z x d W 9 0 O 1 N l Y 3 R p b 2 4 x L 1 B s b 3 R E Y X R h Q W R q L 0 F 1 d G 9 S Z W 1 v d m V k Q 2 9 s d W 1 u c z E u e 3 B l c n V z a m F h b W E s M 3 0 m c X V v d D s s J n F 1 b 3 Q 7 U 2 V j d G l v b j E v U G x v d E R h d G F B Z G o v Q X V 0 b 1 J l b W 9 2 Z W R D b 2 x 1 b W 5 z M S 5 7 b m l t Z W x s a W 5 l b i B i a 3 Q g a 2 F z d n U s N H 0 m c X V v d D s s J n F 1 b 3 Q 7 U 2 V j d G l v b j E v U G x v d E R h d G F B Z G o v Q X V 0 b 1 J l b W 9 2 Z W R D b 2 x 1 b W 5 z M S 5 7 b m l t Z W x s a W 5 l b i B r b 3 J r b 3 R h c 2 8 s N X 0 m c X V v d D s s J n F 1 b 3 Q 7 U 2 V j d G l v b j E v U G x v d E R h d G F B Z G o v Q X V 0 b 1 J l b W 9 2 Z W R D b 2 x 1 b W 5 z M S 5 7 c m V h Y W x p b m V u I G J r d C B r Y X N 2 d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v d E R h d G F B Z G o v T C V D M y V B N G h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b 3 R E Y X R h Q W R q L 1 l s Z W 5 u Z X R 5 d C U y M G 9 0 c 2 l r b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9 0 R G F 0 Y U F k a i 9 N d X V 0 Z X R 0 d S U y M H R 5 e X B w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b 3 R E Y X R h T G 9 3 Z X J T U E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w M l Q x M z o x N z o y M i 4 x N T c w M z g w W i I g L z 4 8 R W 5 0 c n k g V H l w Z T 0 i R m l s b E N v b H V t b l R 5 c G V z I i B W Y W x 1 Z T 0 i c 0 F 3 W U d C Z 1 l H Q m c 9 P S I g L z 4 8 R W 5 0 c n k g V H l w Z T 0 i R m l s b E N v b H V t b k 5 h b W V z I i B W Y W x 1 Z T 0 i c 1 s m c X V v d D t 2 d W 9 z a S Z x d W 9 0 O y w m c X V v d D t 2 Z W x r Y X N 1 a G R l J n F 1 b 3 Q 7 L C Z x d W 9 0 O 3 J h a 2 V u d G V l b G x p b m V u I H B l c n V z a m F h b W E m c X V v d D s s J n F 1 b 3 Q 7 c G V y d X N q Y W F t Y S Z x d W 9 0 O y w m c X V v d D t u a W 1 l b G x p b m V u I G J r d C B r Y X N 2 d S Z x d W 9 0 O y w m c X V v d D t u a W 1 l b G x p b m V u I G t v c m t v d G F z b y Z x d W 9 0 O y w m c X V v d D t y Z W F h b G l u Z W 4 g Y m t 0 I G t h c 3 Z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v d E R h d G F M b 3 d l c l N Q Q i 9 B d X R v U m V t b 3 Z l Z E N v b H V t b n M x L n t 2 d W 9 z a S w w f S Z x d W 9 0 O y w m c X V v d D t T Z W N 0 a W 9 u M S 9 Q b G 9 0 R G F 0 Y U x v d 2 V y U 1 B C L 0 F 1 d G 9 S Z W 1 v d m V k Q 2 9 s d W 1 u c z E u e 3 Z l b G t h c 3 V o Z G U s M X 0 m c X V v d D s s J n F 1 b 3 Q 7 U 2 V j d G l v b j E v U G x v d E R h d G F M b 3 d l c l N Q Q i 9 B d X R v U m V t b 3 Z l Z E N v b H V t b n M x L n t y Y W t l b n R l Z W x s a W 5 l b i B w Z X J 1 c 2 p h Y W 1 h L D J 9 J n F 1 b 3 Q 7 L C Z x d W 9 0 O 1 N l Y 3 R p b 2 4 x L 1 B s b 3 R E Y X R h T G 9 3 Z X J T U E I v Q X V 0 b 1 J l b W 9 2 Z W R D b 2 x 1 b W 5 z M S 5 7 c G V y d X N q Y W F t Y S w z f S Z x d W 9 0 O y w m c X V v d D t T Z W N 0 a W 9 u M S 9 Q b G 9 0 R G F 0 Y U x v d 2 V y U 1 B C L 0 F 1 d G 9 S Z W 1 v d m V k Q 2 9 s d W 1 u c z E u e 2 5 p b W V s b G l u Z W 4 g Y m t 0 I G t h c 3 Z 1 L D R 9 J n F 1 b 3 Q 7 L C Z x d W 9 0 O 1 N l Y 3 R p b 2 4 x L 1 B s b 3 R E Y X R h T G 9 3 Z X J T U E I v Q X V 0 b 1 J l b W 9 2 Z W R D b 2 x 1 b W 5 z M S 5 7 b m l t Z W x s a W 5 l b i B r b 3 J r b 3 R h c 2 8 s N X 0 m c X V v d D s s J n F 1 b 3 Q 7 U 2 V j d G l v b j E v U G x v d E R h d G F M b 3 d l c l N Q Q i 9 B d X R v U m V t b 3 Z l Z E N v b H V t b n M x L n t y Z W F h b G l u Z W 4 g Y m t 0 I G t h c 3 Z 1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s b 3 R E Y X R h T G 9 3 Z X J T U E I v Q X V 0 b 1 J l b W 9 2 Z W R D b 2 x 1 b W 5 z M S 5 7 d n V v c 2 k s M H 0 m c X V v d D s s J n F 1 b 3 Q 7 U 2 V j d G l v b j E v U G x v d E R h d G F M b 3 d l c l N Q Q i 9 B d X R v U m V t b 3 Z l Z E N v b H V t b n M x L n t 2 Z W x r Y X N 1 a G R l L D F 9 J n F 1 b 3 Q 7 L C Z x d W 9 0 O 1 N l Y 3 R p b 2 4 x L 1 B s b 3 R E Y X R h T G 9 3 Z X J T U E I v Q X V 0 b 1 J l b W 9 2 Z W R D b 2 x 1 b W 5 z M S 5 7 c m F r Z W 5 0 Z W V s b G l u Z W 4 g c G V y d X N q Y W F t Y S w y f S Z x d W 9 0 O y w m c X V v d D t T Z W N 0 a W 9 u M S 9 Q b G 9 0 R G F 0 Y U x v d 2 V y U 1 B C L 0 F 1 d G 9 S Z W 1 v d m V k Q 2 9 s d W 1 u c z E u e 3 B l c n V z a m F h b W E s M 3 0 m c X V v d D s s J n F 1 b 3 Q 7 U 2 V j d G l v b j E v U G x v d E R h d G F M b 3 d l c l N Q Q i 9 B d X R v U m V t b 3 Z l Z E N v b H V t b n M x L n t u a W 1 l b G x p b m V u I G J r d C B r Y X N 2 d S w 0 f S Z x d W 9 0 O y w m c X V v d D t T Z W N 0 a W 9 u M S 9 Q b G 9 0 R G F 0 Y U x v d 2 V y U 1 B C L 0 F 1 d G 9 S Z W 1 v d m V k Q 2 9 s d W 1 u c z E u e 2 5 p b W V s b G l u Z W 4 g a 2 9 y a 2 9 0 Y X N v L D V 9 J n F 1 b 3 Q 7 L C Z x d W 9 0 O 1 N l Y 3 R p b 2 4 x L 1 B s b 3 R E Y X R h T G 9 3 Z X J T U E I v Q X V 0 b 1 J l b W 9 2 Z W R D b 2 x 1 b W 5 z M S 5 7 c m V h Y W x p b m V u I G J r d C B r Y X N 2 d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v d E R h d G F M b 3 d l c l N Q Q i 9 M J U M z J U E 0 a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v d E R h d G F M b 3 d l c l N Q Q i 9 Z b G V u b m V 0 e X Q l M j B v d H N p a 2 9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v d E R h d G F M b 3 d l c l N Q Q i 9 N d X V 0 Z X R 0 d S U y M H R 5 e X B w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b 3 R E Y X R h Q W R q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J U M T M 6 M j c 6 M T I u N T U 3 N z k z M V o i I C 8 + P E V u d H J 5 I F R 5 c G U 9 I k Z p b G x D b 2 x 1 b W 5 U e X B l c y I g V m F s d W U 9 I n N B d 1 l H Q m d Z R 0 J n P T 0 i I C 8 + P E V u d H J 5 I F R 5 c G U 9 I k Z p b G x D b 2 x 1 b W 5 O Y W 1 l c y I g V m F s d W U 9 I n N b J n F 1 b 3 Q 7 d n V v c 2 k m c X V v d D s s J n F 1 b 3 Q 7 d m V s a 2 F z d W h k Z S Z x d W 9 0 O y w m c X V v d D t y Y W t l b n R l Z W x s a W 5 l b i B w Z X J 1 c 2 p h Y W 1 h J n F 1 b 3 Q 7 L C Z x d W 9 0 O 3 B l c n V z a m F h b W E m c X V v d D s s J n F 1 b 3 Q 7 b m l t Z W x s a W 5 l b i B i a 3 Q g a 2 F z d n U m c X V v d D s s J n F 1 b 3 Q 7 b m l t Z W x s a W 5 l b i B r b 3 J r b 3 R h c 2 8 m c X V v d D s s J n F 1 b 3 Q 7 c m V h Y W x p b m V u I G J r d C B r Y X N 2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b 3 R E Y X R h Q W R q I C g y K S 9 B d X R v U m V t b 3 Z l Z E N v b H V t b n M x L n t 2 d W 9 z a S w w f S Z x d W 9 0 O y w m c X V v d D t T Z W N 0 a W 9 u M S 9 Q b G 9 0 R G F 0 Y U F k a i A o M i k v Q X V 0 b 1 J l b W 9 2 Z W R D b 2 x 1 b W 5 z M S 5 7 d m V s a 2 F z d W h k Z S w x f S Z x d W 9 0 O y w m c X V v d D t T Z W N 0 a W 9 u M S 9 Q b G 9 0 R G F 0 Y U F k a i A o M i k v Q X V 0 b 1 J l b W 9 2 Z W R D b 2 x 1 b W 5 z M S 5 7 c m F r Z W 5 0 Z W V s b G l u Z W 4 g c G V y d X N q Y W F t Y S w y f S Z x d W 9 0 O y w m c X V v d D t T Z W N 0 a W 9 u M S 9 Q b G 9 0 R G F 0 Y U F k a i A o M i k v Q X V 0 b 1 J l b W 9 2 Z W R D b 2 x 1 b W 5 z M S 5 7 c G V y d X N q Y W F t Y S w z f S Z x d W 9 0 O y w m c X V v d D t T Z W N 0 a W 9 u M S 9 Q b G 9 0 R G F 0 Y U F k a i A o M i k v Q X V 0 b 1 J l b W 9 2 Z W R D b 2 x 1 b W 5 z M S 5 7 b m l t Z W x s a W 5 l b i B i a 3 Q g a 2 F z d n U s N H 0 m c X V v d D s s J n F 1 b 3 Q 7 U 2 V j d G l v b j E v U G x v d E R h d G F B Z G o g K D I p L 0 F 1 d G 9 S Z W 1 v d m V k Q 2 9 s d W 1 u c z E u e 2 5 p b W V s b G l u Z W 4 g a 2 9 y a 2 9 0 Y X N v L D V 9 J n F 1 b 3 Q 7 L C Z x d W 9 0 O 1 N l Y 3 R p b 2 4 x L 1 B s b 3 R E Y X R h Q W R q I C g y K S 9 B d X R v U m V t b 3 Z l Z E N v b H V t b n M x L n t y Z W F h b G l u Z W 4 g Y m t 0 I G t h c 3 Z 1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s b 3 R E Y X R h Q W R q I C g y K S 9 B d X R v U m V t b 3 Z l Z E N v b H V t b n M x L n t 2 d W 9 z a S w w f S Z x d W 9 0 O y w m c X V v d D t T Z W N 0 a W 9 u M S 9 Q b G 9 0 R G F 0 Y U F k a i A o M i k v Q X V 0 b 1 J l b W 9 2 Z W R D b 2 x 1 b W 5 z M S 5 7 d m V s a 2 F z d W h k Z S w x f S Z x d W 9 0 O y w m c X V v d D t T Z W N 0 a W 9 u M S 9 Q b G 9 0 R G F 0 Y U F k a i A o M i k v Q X V 0 b 1 J l b W 9 2 Z W R D b 2 x 1 b W 5 z M S 5 7 c m F r Z W 5 0 Z W V s b G l u Z W 4 g c G V y d X N q Y W F t Y S w y f S Z x d W 9 0 O y w m c X V v d D t T Z W N 0 a W 9 u M S 9 Q b G 9 0 R G F 0 Y U F k a i A o M i k v Q X V 0 b 1 J l b W 9 2 Z W R D b 2 x 1 b W 5 z M S 5 7 c G V y d X N q Y W F t Y S w z f S Z x d W 9 0 O y w m c X V v d D t T Z W N 0 a W 9 u M S 9 Q b G 9 0 R G F 0 Y U F k a i A o M i k v Q X V 0 b 1 J l b W 9 2 Z W R D b 2 x 1 b W 5 z M S 5 7 b m l t Z W x s a W 5 l b i B i a 3 Q g a 2 F z d n U s N H 0 m c X V v d D s s J n F 1 b 3 Q 7 U 2 V j d G l v b j E v U G x v d E R h d G F B Z G o g K D I p L 0 F 1 d G 9 S Z W 1 v d m V k Q 2 9 s d W 1 u c z E u e 2 5 p b W V s b G l u Z W 4 g a 2 9 y a 2 9 0 Y X N v L D V 9 J n F 1 b 3 Q 7 L C Z x d W 9 0 O 1 N l Y 3 R p b 2 4 x L 1 B s b 3 R E Y X R h Q W R q I C g y K S 9 B d X R v U m V t b 3 Z l Z E N v b H V t b n M x L n t y Z W F h b G l u Z W 4 g Y m t 0 I G t h c 3 Z 1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9 0 R G F 0 Y U F k a i U y M C g y K S 9 M J U M z J U E 0 a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v d E R h d G F B Z G o l M j A o M i k v W W x l b m 5 l d H l 0 J T I w b 3 R z a W t v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b 3 R E Y X R h Q W R q J T I w K D I p L 0 1 1 d X R l d H R 1 J T I w d H l 5 c H B p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H q J c E J V b B E h 7 3 g x / 0 h M M 8 A A A A A A g A A A A A A A 2 Y A A M A A A A A Q A A A A W x 1 2 5 7 F L H M g Q p A Z D B A 2 D j A A A A A A E g A A A o A A A A B A A A A B e j f k U p t b o O j 3 v D m 6 7 k + w 7 U A A A A F y 1 + R M D K I v h h O w Z U W B G a d 5 W B O H c S H 5 W p Q 5 K k k v w I 3 7 V E e T J v e B v N g p 2 2 R M 3 5 / w 4 i 2 B S I c F d 2 + G 2 j 1 l 8 i d 2 K r u w H 4 A C b 3 e c d 0 1 W / l r s R g N 2 E F A A A A F n U v d I o Y b X N R L k I f e A E G e g i u K Y + < / D a t a M a s h u p > 
</file>

<file path=customXml/itemProps1.xml><?xml version="1.0" encoding="utf-8"?>
<ds:datastoreItem xmlns:ds="http://schemas.openxmlformats.org/officeDocument/2006/customXml" ds:itemID="{B0742660-3972-4F97-878C-073D602716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About</vt:lpstr>
      <vt:lpstr>COM</vt:lpstr>
      <vt:lpstr>DataSources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Keskinen Peetu (VTV)</dc:creator>
  <cp:lastModifiedBy>Keskinen Peetu (VTV)</cp:lastModifiedBy>
  <dcterms:created xsi:type="dcterms:W3CDTF">2023-10-11T16:41:03Z</dcterms:created>
  <dcterms:modified xsi:type="dcterms:W3CDTF">2023-12-12T08:01:52Z</dcterms:modified>
</cp:coreProperties>
</file>