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F:\IUB\New folder\arnoy\Desktop\Senior Project\"/>
    </mc:Choice>
  </mc:AlternateContent>
  <xr:revisionPtr revIDLastSave="0" documentId="13_ncr:1_{BA16A82B-79B3-4383-A2F1-D35344398FAF}" xr6:coauthVersionLast="47" xr6:coauthVersionMax="47" xr10:uidLastSave="{00000000-0000-0000-0000-000000000000}"/>
  <bookViews>
    <workbookView xWindow="-120" yWindow="-120" windowWidth="29040" windowHeight="15720" xr2:uid="{B35B8CFC-9BAE-4081-A3E9-FDFC0F3E9471}"/>
  </bookViews>
  <sheets>
    <sheet name="RefinAir" sheetId="1" r:id="rId1"/>
    <sheet name="Air Visual Pro" sheetId="3" r:id="rId2"/>
    <sheet name="R&amp;D" sheetId="4" r:id="rId3"/>
    <sheet name="Cost Estimation"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5" l="1"/>
  <c r="K8" i="5"/>
  <c r="K6" i="5"/>
  <c r="K5" i="5"/>
  <c r="E8" i="5"/>
  <c r="H8" i="5"/>
  <c r="H9" i="5"/>
  <c r="E9" i="5"/>
  <c r="H6" i="5"/>
  <c r="E6" i="5"/>
  <c r="H5" i="5"/>
  <c r="E5" i="5" l="1"/>
  <c r="F3" i="4"/>
  <c r="F4" i="4"/>
  <c r="F5" i="4"/>
  <c r="F6" i="4"/>
  <c r="F7" i="4"/>
  <c r="F8" i="4"/>
</calcChain>
</file>

<file path=xl/sharedStrings.xml><?xml version="1.0" encoding="utf-8"?>
<sst xmlns="http://schemas.openxmlformats.org/spreadsheetml/2006/main" count="167" uniqueCount="110">
  <si>
    <t>BME280</t>
  </si>
  <si>
    <t>BME280 is a Breakout Board featuring a Bosch Sensortec ME280 Temperature, Humidity &amp; Pressure Sensor.</t>
  </si>
  <si>
    <t>PMS5003 is a kind of digital and universal particle concentration sensor, which can be used to obtain the number of suspended particles in the air, i.e. the concentration of particles, and output them in the form of digital interface.</t>
  </si>
  <si>
    <t>U-Blox NEO-6M GPS Module</t>
  </si>
  <si>
    <t>Lipo Battery 3300mAh 11.1V 3S</t>
  </si>
  <si>
    <t>Battery</t>
  </si>
  <si>
    <t>Total:</t>
  </si>
  <si>
    <t>SL No</t>
  </si>
  <si>
    <t>Temperature</t>
  </si>
  <si>
    <t>Sensor / Item Name</t>
  </si>
  <si>
    <t>Item Description</t>
  </si>
  <si>
    <t>Unit Price</t>
  </si>
  <si>
    <t>Humidity</t>
  </si>
  <si>
    <t>Barometric Pressure</t>
  </si>
  <si>
    <t>Carbon Monoxide (CO)</t>
  </si>
  <si>
    <t>PM1.0</t>
  </si>
  <si>
    <t>PM2.5</t>
  </si>
  <si>
    <t>PM10</t>
  </si>
  <si>
    <t>PMS5003</t>
  </si>
  <si>
    <t>Carbon Dioxide (CO2)</t>
  </si>
  <si>
    <t>Carbon Dioxide (CO₂)</t>
  </si>
  <si>
    <t>MH-Z19B NDIR CO₂ Module</t>
  </si>
  <si>
    <t>The MH-Z19B NDIR infrared gas module detects the presence of CO₂ in the air using the non-dispersive infrared (NDIR) principle.</t>
  </si>
  <si>
    <t>Nitrogen Dioxide (NO₂)</t>
  </si>
  <si>
    <t>Total Volatile Organic Compounds (TVOC)</t>
  </si>
  <si>
    <t>Grove Multichannel Gas Sensor V2</t>
  </si>
  <si>
    <t>Grove Multichannel Gas Sensor V2 uses MEMS technology to detect a variety of gases like Carbon monoxide (CO), Nitrogen dioxide (NO2), Ethyl alcohol(C2H5CH), Volatile Organic Compounds (VOC) and etc.</t>
  </si>
  <si>
    <t>Gravity: Analog Carbon Monoxide Sensor</t>
  </si>
  <si>
    <t>This is a CO sensor. It detects carbon monoxide (CO) concentrations in the air between 20 and 2000ppm using the MQ7 probe.</t>
  </si>
  <si>
    <t>Microcontroller Board</t>
  </si>
  <si>
    <t>It is a development board using the Atmega2560 microcontroller. It has a built in WiFi module incorporated with it.</t>
  </si>
  <si>
    <t>Arduino Mega 2560 WiFi Board</t>
  </si>
  <si>
    <t>GPS</t>
  </si>
  <si>
    <t>The NEO-6M GPS module is a well-performing complete GPS receiver with a built-in 25 x 25 x 4mm ceramic antenna, which provides a strong satellite search capability and accurate GPS coordinates.</t>
  </si>
  <si>
    <t>Data Storage</t>
  </si>
  <si>
    <t>Arduino SD Card Module</t>
  </si>
  <si>
    <t>It stores data into SD card from arduino development board.</t>
  </si>
  <si>
    <t>Element / Component Name</t>
  </si>
  <si>
    <t>Solar Power</t>
  </si>
  <si>
    <t>It charges the battery using the solar panel</t>
  </si>
  <si>
    <t>Solar Charging Power Supply with solar panel</t>
  </si>
  <si>
    <t>It powers the device.</t>
  </si>
  <si>
    <t>4G WiFi Router Modem</t>
  </si>
  <si>
    <t>Provide internet through WiFi to send data from the device to the cloud</t>
  </si>
  <si>
    <t>Communication</t>
  </si>
  <si>
    <t>Wiring</t>
  </si>
  <si>
    <t>Cables and board</t>
  </si>
  <si>
    <t>IQAir Visual Pro</t>
  </si>
  <si>
    <t>Air Quality monitoring device.</t>
  </si>
  <si>
    <t xml:space="preserve">RefinAir Device Price                                                                                                                                                                                                                                                                                                                                                                                                                                                                                                                                                                                                                                                                                                                                                                                                                                                                                                                                                                                                                                                                                                                                                                                                                                                                                                                                                                                                                                                                                                                                                                                                                                                                                                                                                                                                                                                                                                                                                                                                                                                                                                                                                                                                                                                                                                                                                                                                                                                                                                                                                                                                                                                                                                                                                                                                                                                                                                                                                                                                                                                                                                                                                                                                                                                                                                                                                                                                                                                                                                                                                                                                                                                                                                                                                                                                                                                                                                                                                                                                                                                                                                                                                                                                                                                                                                                                                                                                                                                                                                                                                                                                                                                                                                                                                                                                                                                                                                                                                                                                                                                                                                                                                                                                                                                                                                                                                                                                                                                                                                                                                                                                                                                                                                                                                                                                                                                                                                                                                                                                                                                                                                                                                                                                                                                                                                                                                                                                                                                                                                                                                                                                                                                                                                                                                                                                                                                                                                                                                                                                                                                                                                                                                                                                                                                                                                                                                                                                                                                                                                                                                                                                                                                                                                                                                                                                                                                                                                                                                                                                                                                                                                                                                                                                                                                                                                                                                                                                                                                                                                                                                                                                                                                                                                                                                                                                                                                                                                                                                                                                                                                                                                                                                                                                                                                                                                                                                                                                                                                                                                                                                                                                                                                                                                                                                                                                                                                                                                                                                                                                                                                                                                                                                                                                                                                                                                                                                                                                                                                                                                                                                                                                                                                                                                                                                                                                                                                                                                                                                                                                                                                                                                                                                                                                                                                                                                                                                                                                                                                                                                                                                                                                                                                                                                                                                                                                                                                                                                                                                                                                                                         </t>
  </si>
  <si>
    <t xml:space="preserve">Communication &amp; Power                                                                                                                                                                                                                                                                                                                                                                                                                                                                                                                                                                                                                                                                                                                                                                                                                                                                                                                                                                                                                                                                                                                                                                                                                                                                                                                                                                                                                                                                                                                                                                                                                                                                                                                                                                                                                                                                                                                                                                                                                                                                                                                                                                                                                                                                                                                                                                                                                                                                                                                                                                                                                                                                                                                                                                                                                                                                                                                                                                                                                                                                                                                                                                                                                                                                                                                                                                                                                                                                                                                                                                                                                                                                                                                                                                                                                                                                                                                                                                                                                                                                                                                                                                                                                                                                                                                                                                                                                                                                                                                                                                                                                                                                                                                                                                                                                                                                                                                                                                                                                                                                                                                                                                                                                                                                                                                                                                                                                                                                                                                                                                                                                                                                                                                                                                                                                                                                                                                                                                                                                                                                                                                                                                                                                                                                                                                                                                                                                                                                                                                                                                                                                                                                                                                                                                                                                                                                                                                                                                                                                                                                                                                                                                                                                                                                                                                                                                                                                                                                                                                                                                                                                                                                                                                                                                                                                                                                                                                                                                                                                                                                                                                                                                                                                                                                                                                                                                                                                                                                                                                                                                                                                                                                                                                                                                                                                                                                                                                                                                                                                                                                                                                                                                                                                                                                                                                                                                                                                                                                                                                                                                                                                                                                                                                                                                                                                                                                                                                                                                                                                                                                                                                                                                                                                                                                                                                                                                                                                                                                                                                                                                                                                                                                                                                                                                                                                                                                                                                                                                                                                                                                                                                                                                                                                                                                                                                                                                                                                                                                                                                                                                                                                                                                                                                                                                                                                                                                                                                                                                                                                                  </t>
  </si>
  <si>
    <t>AirVisual Pro Device</t>
  </si>
  <si>
    <t>Additional Sensor &amp; Components</t>
  </si>
  <si>
    <t>Position</t>
  </si>
  <si>
    <t>Hours of Work</t>
  </si>
  <si>
    <t>Total Cost</t>
  </si>
  <si>
    <t>Professor</t>
  </si>
  <si>
    <t>Base Cost</t>
  </si>
  <si>
    <t>No. of Staff</t>
  </si>
  <si>
    <t>Associate Professor</t>
  </si>
  <si>
    <t>Research and Development Staff Cost For Prediction Model</t>
  </si>
  <si>
    <t>Lecturer</t>
  </si>
  <si>
    <t>Junior Lecturer</t>
  </si>
  <si>
    <t>R&amp;D Officer</t>
  </si>
  <si>
    <t>Research Assistant</t>
  </si>
  <si>
    <t>Alternate Cost Estimation Scenario</t>
  </si>
  <si>
    <t>Alternate 1</t>
  </si>
  <si>
    <t>Alternate 2</t>
  </si>
  <si>
    <t>Alternate 3</t>
  </si>
  <si>
    <t>IoT Devices</t>
  </si>
  <si>
    <t>District-Wise Monitoring</t>
  </si>
  <si>
    <t>No. of Devices</t>
  </si>
  <si>
    <t>64 x AirVisual Pro</t>
  </si>
  <si>
    <t>64 x RefinAir</t>
  </si>
  <si>
    <t>16 x RefinAir</t>
  </si>
  <si>
    <t>Per Device Cost</t>
  </si>
  <si>
    <t>755 x AirVisual Pro</t>
  </si>
  <si>
    <t>755 x RefinAir</t>
  </si>
  <si>
    <t>189 x RefinAir</t>
  </si>
  <si>
    <t>Power Station &amp; Surrounding Area Monitoring</t>
  </si>
  <si>
    <t>Transportation Route</t>
  </si>
  <si>
    <t>i. National</t>
  </si>
  <si>
    <t>ii. Dhaka City</t>
  </si>
  <si>
    <t>Web Development</t>
  </si>
  <si>
    <t>Web Development Fee</t>
  </si>
  <si>
    <t>Cloud Service</t>
  </si>
  <si>
    <t>197 x AirVisual Pro</t>
  </si>
  <si>
    <t>197 x RefinAir</t>
  </si>
  <si>
    <t>50 x RefinAir</t>
  </si>
  <si>
    <t>57 x AirVisual Pro</t>
  </si>
  <si>
    <t>57 x RefinAir</t>
  </si>
  <si>
    <t>15 x RefinAir</t>
  </si>
  <si>
    <t>Azure Machine Learning</t>
  </si>
  <si>
    <t>Monthly Cost</t>
  </si>
  <si>
    <t>Yearly Cost</t>
  </si>
  <si>
    <t>Azure IoT Hub</t>
  </si>
  <si>
    <t>Azure IoT Edge</t>
  </si>
  <si>
    <t>Azure Maps</t>
  </si>
  <si>
    <t>Notification Hubs</t>
  </si>
  <si>
    <t>App Service</t>
  </si>
  <si>
    <t>Sub Total :</t>
  </si>
  <si>
    <t>Research and Development</t>
  </si>
  <si>
    <t>System Maintainance</t>
  </si>
  <si>
    <t>Prediction Model R&amp;D Staff Costing</t>
  </si>
  <si>
    <t>Web Application Maintainance Engineer</t>
  </si>
  <si>
    <t>IoT Maintainance Engineer</t>
  </si>
  <si>
    <t>Cloud Maintainance Engineer</t>
  </si>
  <si>
    <t>Yearly Salary</t>
  </si>
  <si>
    <t>Total :</t>
  </si>
  <si>
    <t>Yearly Sub 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</si>
</sst>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BDT]\ #,##0.00"/>
    <numFmt numFmtId="165" formatCode="[$৳]\ #,##0.00"/>
    <numFmt numFmtId="169" formatCode="#,##0.00[$৳-845]"/>
  </numFmts>
  <fonts count="10" x14ac:knownFonts="1">
    <font>
      <sz val="11"/>
      <color theme="1"/>
      <name val="Calibri"/>
      <family val="2"/>
      <scheme val="minor"/>
    </font>
    <font>
      <b/>
      <sz val="11"/>
      <color rgb="FFFFFFFF"/>
      <name val="Arial"/>
      <family val="2"/>
    </font>
    <font>
      <sz val="11"/>
      <color rgb="FF000000"/>
      <name val="Arial"/>
      <family val="2"/>
    </font>
    <font>
      <sz val="11"/>
      <color theme="1"/>
      <name val="Arial"/>
      <family val="2"/>
    </font>
    <font>
      <b/>
      <sz val="12"/>
      <color rgb="FFFFFFFF"/>
      <name val="Arial"/>
      <family val="2"/>
    </font>
    <font>
      <b/>
      <sz val="14"/>
      <color rgb="FFFFFFFF"/>
      <name val="Arial"/>
      <family val="2"/>
    </font>
    <font>
      <b/>
      <sz val="18"/>
      <color rgb="FFFFFFFF"/>
      <name val="Arial"/>
      <family val="2"/>
    </font>
    <font>
      <b/>
      <sz val="12"/>
      <color theme="1"/>
      <name val="Arial"/>
      <family val="2"/>
    </font>
    <font>
      <b/>
      <sz val="11"/>
      <color theme="1"/>
      <name val="Arial"/>
      <family val="2"/>
    </font>
    <font>
      <b/>
      <sz val="11"/>
      <color theme="0"/>
      <name val="Arial"/>
      <family val="2"/>
    </font>
  </fonts>
  <fills count="7">
    <fill>
      <patternFill patternType="none"/>
    </fill>
    <fill>
      <patternFill patternType="gray125"/>
    </fill>
    <fill>
      <patternFill patternType="solid">
        <fgColor rgb="FF333F4F"/>
        <bgColor indexed="64"/>
      </patternFill>
    </fill>
    <fill>
      <patternFill patternType="solid">
        <fgColor rgb="FFD6DCE4"/>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theme="0"/>
      </bottom>
      <diagonal/>
    </border>
    <border>
      <left/>
      <right/>
      <top style="thin">
        <color indexed="64"/>
      </top>
      <bottom style="thin">
        <color theme="0"/>
      </bottom>
      <diagonal/>
    </border>
    <border>
      <left style="thin">
        <color theme="0"/>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right style="thin">
        <color theme="1"/>
      </right>
      <top style="thin">
        <color indexed="64"/>
      </top>
      <bottom style="thin">
        <color theme="0"/>
      </bottom>
      <diagonal/>
    </border>
    <border>
      <left style="thin">
        <color indexed="64"/>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1"/>
      </left>
      <right/>
      <top style="thin">
        <color theme="0"/>
      </top>
      <bottom style="thin">
        <color theme="1"/>
      </bottom>
      <diagonal/>
    </border>
    <border>
      <left style="thin">
        <color theme="0"/>
      </left>
      <right/>
      <top style="thin">
        <color theme="0"/>
      </top>
      <bottom style="thin">
        <color theme="1"/>
      </bottom>
      <diagonal/>
    </border>
    <border>
      <left style="thin">
        <color theme="0"/>
      </left>
      <right style="thin">
        <color theme="1"/>
      </right>
      <top style="thin">
        <color theme="0"/>
      </top>
      <bottom style="thin">
        <color theme="1"/>
      </bottom>
      <diagonal/>
    </border>
    <border>
      <left style="thin">
        <color indexed="64"/>
      </left>
      <right style="thin">
        <color theme="0"/>
      </right>
      <top style="thin">
        <color indexed="64"/>
      </top>
      <bottom/>
      <diagonal/>
    </border>
    <border>
      <left style="thin">
        <color theme="0"/>
      </left>
      <right/>
      <top style="thin">
        <color indexed="64"/>
      </top>
      <bottom/>
      <diagonal/>
    </border>
    <border>
      <left style="thin">
        <color theme="0"/>
      </left>
      <right style="thin">
        <color theme="0"/>
      </right>
      <top style="thin">
        <color indexed="64"/>
      </top>
      <bottom/>
      <diagonal/>
    </border>
    <border>
      <left/>
      <right style="thin">
        <color indexed="64"/>
      </right>
      <top style="thin">
        <color indexed="64"/>
      </top>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theme="0"/>
      </left>
      <right style="thin">
        <color indexed="64"/>
      </right>
      <top style="thin">
        <color indexed="64"/>
      </top>
      <bottom/>
      <diagonal/>
    </border>
    <border>
      <left style="thin">
        <color theme="1"/>
      </left>
      <right/>
      <top style="thin">
        <color theme="1"/>
      </top>
      <bottom style="thin">
        <color theme="1"/>
      </bottom>
      <diagonal/>
    </border>
    <border>
      <left/>
      <right/>
      <top style="thin">
        <color theme="1"/>
      </top>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right style="thin">
        <color theme="1"/>
      </right>
      <top style="thin">
        <color theme="1"/>
      </top>
      <bottom/>
      <diagonal/>
    </border>
    <border>
      <left style="thin">
        <color theme="1"/>
      </left>
      <right/>
      <top/>
      <bottom style="thin">
        <color theme="1"/>
      </bottom>
      <diagonal/>
    </border>
    <border>
      <left style="thin">
        <color indexed="64"/>
      </left>
      <right/>
      <top style="thin">
        <color indexed="64"/>
      </top>
      <bottom style="thin">
        <color theme="1"/>
      </bottom>
      <diagonal/>
    </border>
    <border>
      <left style="thin">
        <color indexed="64"/>
      </left>
      <right/>
      <top style="thin">
        <color theme="1"/>
      </top>
      <bottom style="thin">
        <color indexed="64"/>
      </bottom>
      <diagonal/>
    </border>
    <border>
      <left style="thin">
        <color indexed="64"/>
      </left>
      <right/>
      <top/>
      <bottom style="thin">
        <color indexed="64"/>
      </bottom>
      <diagonal/>
    </border>
    <border>
      <left style="thin">
        <color theme="1"/>
      </left>
      <right style="thin">
        <color theme="1"/>
      </right>
      <top style="thin">
        <color theme="1"/>
      </top>
      <bottom/>
      <diagonal/>
    </border>
    <border>
      <left/>
      <right style="thin">
        <color theme="1"/>
      </right>
      <top/>
      <bottom/>
      <diagonal/>
    </border>
    <border>
      <left style="thin">
        <color theme="0"/>
      </left>
      <right style="thin">
        <color theme="0"/>
      </right>
      <top/>
      <bottom style="thin">
        <color theme="0"/>
      </bottom>
      <diagonal/>
    </border>
    <border>
      <left/>
      <right style="thin">
        <color indexed="64"/>
      </right>
      <top/>
      <bottom style="thin">
        <color theme="1"/>
      </bottom>
      <diagonal/>
    </border>
  </borders>
  <cellStyleXfs count="1">
    <xf numFmtId="0" fontId="0" fillId="0" borderId="0"/>
  </cellStyleXfs>
  <cellXfs count="120">
    <xf numFmtId="0" fontId="0" fillId="0" borderId="0" xfId="0"/>
    <xf numFmtId="164" fontId="0" fillId="0" borderId="0" xfId="0" applyNumberFormat="1"/>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2" borderId="1" xfId="0" applyFill="1" applyBorder="1" applyAlignment="1">
      <alignment wrapText="1"/>
    </xf>
    <xf numFmtId="0" fontId="1" fillId="2" borderId="1" xfId="0" applyFont="1" applyFill="1" applyBorder="1" applyAlignment="1">
      <alignment vertical="center" wrapText="1"/>
    </xf>
    <xf numFmtId="0" fontId="2" fillId="4" borderId="1" xfId="0" applyFont="1" applyFill="1" applyBorder="1" applyAlignment="1">
      <alignment horizontal="center" vertical="center" wrapText="1"/>
    </xf>
    <xf numFmtId="165"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2" fillId="4"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165" fontId="2" fillId="5" borderId="1" xfId="0" applyNumberFormat="1" applyFont="1" applyFill="1" applyBorder="1" applyAlignment="1">
      <alignment horizontal="center" vertical="center" wrapText="1"/>
    </xf>
    <xf numFmtId="165" fontId="2" fillId="4" borderId="1" xfId="0" applyNumberFormat="1" applyFont="1" applyFill="1" applyBorder="1" applyAlignment="1">
      <alignment horizontal="center" vertical="center" wrapText="1"/>
    </xf>
    <xf numFmtId="0" fontId="0" fillId="4" borderId="1" xfId="0" applyFill="1" applyBorder="1" applyAlignment="1">
      <alignment horizontal="center" vertical="center" wrapText="1"/>
    </xf>
    <xf numFmtId="165" fontId="1" fillId="2" borderId="1"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165" fontId="2" fillId="5" borderId="2" xfId="0" applyNumberFormat="1" applyFont="1" applyFill="1" applyBorder="1" applyAlignment="1">
      <alignment horizontal="center" vertical="center" wrapText="1"/>
    </xf>
    <xf numFmtId="0" fontId="0" fillId="0" borderId="0" xfId="0" applyAlignment="1"/>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3" fillId="0" borderId="2" xfId="0" applyFont="1" applyBorder="1" applyAlignment="1">
      <alignment horizontal="center" vertical="center" wrapText="1"/>
    </xf>
    <xf numFmtId="0" fontId="0" fillId="0" borderId="4" xfId="0" applyBorder="1" applyAlignment="1">
      <alignment horizontal="center" vertical="center" wrapText="1"/>
    </xf>
    <xf numFmtId="165" fontId="2" fillId="0" borderId="2" xfId="0" applyNumberFormat="1" applyFont="1" applyBorder="1" applyAlignment="1">
      <alignment horizontal="center" vertical="center" wrapText="1"/>
    </xf>
    <xf numFmtId="165" fontId="2" fillId="0" borderId="4" xfId="0" applyNumberFormat="1" applyFont="1" applyBorder="1" applyAlignment="1">
      <alignment horizontal="center"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2" fillId="3" borderId="1" xfId="0" applyFont="1" applyFill="1" applyBorder="1" applyAlignment="1">
      <alignment horizontal="center" vertical="center" wrapText="1"/>
    </xf>
    <xf numFmtId="165" fontId="2" fillId="3" borderId="1" xfId="0" applyNumberFormat="1" applyFont="1" applyFill="1" applyBorder="1" applyAlignment="1">
      <alignment horizontal="center" vertical="center" wrapText="1"/>
    </xf>
    <xf numFmtId="0" fontId="2" fillId="0" borderId="3" xfId="0" applyFont="1" applyBorder="1" applyAlignment="1">
      <alignment horizontal="center" vertical="center" wrapText="1"/>
    </xf>
    <xf numFmtId="165" fontId="2" fillId="0" borderId="3" xfId="0" applyNumberFormat="1" applyFont="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165" fontId="2" fillId="5" borderId="2" xfId="0" applyNumberFormat="1" applyFont="1" applyFill="1" applyBorder="1" applyAlignment="1">
      <alignment horizontal="center" vertical="center" wrapText="1"/>
    </xf>
    <xf numFmtId="165" fontId="2" fillId="5" borderId="3" xfId="0" applyNumberFormat="1" applyFont="1" applyFill="1" applyBorder="1" applyAlignment="1">
      <alignment horizontal="center" vertical="center" wrapText="1"/>
    </xf>
    <xf numFmtId="165" fontId="2" fillId="5" borderId="4" xfId="0" applyNumberFormat="1" applyFont="1" applyFill="1" applyBorder="1" applyAlignment="1">
      <alignment horizontal="center" vertical="center" wrapText="1"/>
    </xf>
    <xf numFmtId="0" fontId="0" fillId="2" borderId="6" xfId="0" applyFill="1" applyBorder="1" applyAlignment="1">
      <alignment wrapText="1"/>
    </xf>
    <xf numFmtId="0" fontId="1" fillId="2" borderId="6" xfId="0" applyFont="1" applyFill="1" applyBorder="1" applyAlignment="1">
      <alignment vertical="center" wrapText="1"/>
    </xf>
    <xf numFmtId="165" fontId="1" fillId="2" borderId="6"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165" fontId="0" fillId="0" borderId="0" xfId="0" applyNumberFormat="1"/>
    <xf numFmtId="0" fontId="0" fillId="0" borderId="0" xfId="0" applyAlignment="1">
      <alignment horizontal="center"/>
    </xf>
    <xf numFmtId="165" fontId="0" fillId="0" borderId="0" xfId="0" applyNumberFormat="1" applyAlignment="1">
      <alignment horizontal="center"/>
    </xf>
    <xf numFmtId="0" fontId="3" fillId="0" borderId="0" xfId="0" applyFont="1" applyAlignment="1">
      <alignment horizontal="center"/>
    </xf>
    <xf numFmtId="165" fontId="3" fillId="0" borderId="0" xfId="0" applyNumberFormat="1" applyFont="1" applyAlignment="1">
      <alignment horizontal="center"/>
    </xf>
    <xf numFmtId="0" fontId="1" fillId="2" borderId="4" xfId="0" applyFont="1" applyFill="1" applyBorder="1" applyAlignment="1">
      <alignment horizontal="left" vertical="center" wrapText="1"/>
    </xf>
    <xf numFmtId="0" fontId="2" fillId="5" borderId="13" xfId="0" applyFont="1" applyFill="1" applyBorder="1" applyAlignment="1">
      <alignment horizontal="center" vertical="center" wrapText="1"/>
    </xf>
    <xf numFmtId="49" fontId="2" fillId="5" borderId="13" xfId="0" applyNumberFormat="1" applyFont="1" applyFill="1" applyBorder="1" applyAlignment="1">
      <alignment horizontal="center" vertical="center" wrapText="1"/>
    </xf>
    <xf numFmtId="165" fontId="2" fillId="5" borderId="13" xfId="0" applyNumberFormat="1" applyFont="1" applyFill="1" applyBorder="1" applyAlignment="1">
      <alignment horizontal="center" vertical="center" wrapText="1"/>
    </xf>
    <xf numFmtId="0" fontId="3" fillId="5" borderId="13" xfId="0" applyFont="1" applyFill="1" applyBorder="1" applyAlignment="1">
      <alignment horizontal="center"/>
    </xf>
    <xf numFmtId="165" fontId="3" fillId="5" borderId="13" xfId="0" applyNumberFormat="1" applyFont="1" applyFill="1" applyBorder="1" applyAlignment="1">
      <alignment horizontal="center"/>
    </xf>
    <xf numFmtId="0" fontId="3" fillId="0" borderId="13" xfId="0" applyFont="1" applyBorder="1" applyAlignment="1">
      <alignment horizontal="center"/>
    </xf>
    <xf numFmtId="165" fontId="3" fillId="0" borderId="13" xfId="0" applyNumberFormat="1" applyFont="1" applyBorder="1" applyAlignment="1">
      <alignment horizontal="center"/>
    </xf>
    <xf numFmtId="165" fontId="3" fillId="4" borderId="13" xfId="0" applyNumberFormat="1" applyFont="1" applyFill="1" applyBorder="1" applyAlignment="1">
      <alignment horizontal="center"/>
    </xf>
    <xf numFmtId="0" fontId="0" fillId="0" borderId="0" xfId="0" applyBorder="1"/>
    <xf numFmtId="165" fontId="1" fillId="2" borderId="15" xfId="0" applyNumberFormat="1"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165" fontId="1" fillId="2" borderId="18" xfId="0" applyNumberFormat="1" applyFont="1" applyFill="1" applyBorder="1" applyAlignment="1">
      <alignment horizontal="center" vertical="center" wrapText="1"/>
    </xf>
    <xf numFmtId="165" fontId="1" fillId="2" borderId="19" xfId="0" applyNumberFormat="1"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24" xfId="0" applyFont="1" applyFill="1" applyBorder="1" applyAlignment="1">
      <alignment horizontal="left" vertical="center" wrapText="1"/>
    </xf>
    <xf numFmtId="0" fontId="1" fillId="2" borderId="25" xfId="0" applyFont="1" applyFill="1" applyBorder="1" applyAlignment="1">
      <alignment horizontal="left" vertical="center" wrapText="1"/>
    </xf>
    <xf numFmtId="0" fontId="1" fillId="2" borderId="26" xfId="0" applyFont="1" applyFill="1" applyBorder="1" applyAlignment="1">
      <alignment horizontal="left" vertical="center" wrapText="1"/>
    </xf>
    <xf numFmtId="0" fontId="1" fillId="2" borderId="9"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3" fillId="0" borderId="0" xfId="0" applyFont="1"/>
    <xf numFmtId="0" fontId="3" fillId="0" borderId="2" xfId="0" applyFont="1" applyBorder="1" applyAlignment="1">
      <alignment horizontal="center" vertical="center"/>
    </xf>
    <xf numFmtId="165" fontId="3" fillId="4" borderId="2" xfId="0" applyNumberFormat="1" applyFont="1" applyFill="1" applyBorder="1" applyAlignment="1">
      <alignment horizontal="center" vertical="center" wrapText="1"/>
    </xf>
    <xf numFmtId="165" fontId="3" fillId="0" borderId="2" xfId="0" applyNumberFormat="1" applyFont="1" applyBorder="1" applyAlignment="1">
      <alignment horizontal="center" vertical="center"/>
    </xf>
    <xf numFmtId="165" fontId="3" fillId="4" borderId="13" xfId="0" applyNumberFormat="1" applyFont="1" applyFill="1" applyBorder="1" applyAlignment="1">
      <alignment horizontal="center" vertical="center" wrapText="1"/>
    </xf>
    <xf numFmtId="165" fontId="3" fillId="0" borderId="13" xfId="0" applyNumberFormat="1" applyFont="1" applyBorder="1" applyAlignment="1">
      <alignment horizontal="center" vertical="center"/>
    </xf>
    <xf numFmtId="0" fontId="3" fillId="0" borderId="23" xfId="0" applyFont="1" applyBorder="1" applyAlignment="1">
      <alignment horizontal="center" vertical="center"/>
    </xf>
    <xf numFmtId="0" fontId="8" fillId="0" borderId="13" xfId="0" applyFont="1" applyBorder="1" applyAlignment="1">
      <alignment horizontal="left" vertical="center"/>
    </xf>
    <xf numFmtId="0" fontId="8" fillId="0" borderId="13" xfId="0" applyFont="1" applyBorder="1" applyAlignment="1">
      <alignment horizontal="left" vertical="center" wrapText="1"/>
    </xf>
    <xf numFmtId="0" fontId="3" fillId="0" borderId="30" xfId="0" applyFont="1" applyBorder="1" applyAlignment="1">
      <alignment horizontal="center" vertical="center" wrapText="1"/>
    </xf>
    <xf numFmtId="165" fontId="3" fillId="0" borderId="13" xfId="0" applyNumberFormat="1" applyFont="1" applyBorder="1" applyAlignment="1">
      <alignment horizontal="center" vertical="center" wrapText="1"/>
    </xf>
    <xf numFmtId="0" fontId="3" fillId="0" borderId="13" xfId="0" applyFont="1" applyBorder="1" applyAlignment="1">
      <alignment horizontal="center" vertical="center" wrapText="1"/>
    </xf>
    <xf numFmtId="0" fontId="3" fillId="0" borderId="0" xfId="0" applyFont="1" applyAlignment="1">
      <alignment horizontal="left" vertical="center"/>
    </xf>
    <xf numFmtId="0" fontId="8" fillId="0" borderId="29" xfId="0" applyFont="1" applyBorder="1" applyAlignment="1">
      <alignment horizontal="center" vertical="center"/>
    </xf>
    <xf numFmtId="0" fontId="3" fillId="0" borderId="13" xfId="0" applyFont="1" applyBorder="1" applyAlignment="1">
      <alignment horizontal="center" vertical="center"/>
    </xf>
    <xf numFmtId="0" fontId="3" fillId="0" borderId="32" xfId="0" applyFont="1" applyBorder="1" applyAlignment="1">
      <alignment horizontal="center" vertical="center"/>
    </xf>
    <xf numFmtId="0" fontId="8" fillId="0" borderId="31" xfId="0" applyFont="1" applyBorder="1" applyAlignment="1">
      <alignment vertical="center"/>
    </xf>
    <xf numFmtId="165" fontId="3" fillId="0" borderId="29" xfId="0" applyNumberFormat="1" applyFont="1" applyBorder="1" applyAlignment="1">
      <alignment horizontal="center" vertical="center"/>
    </xf>
    <xf numFmtId="169" fontId="3" fillId="0" borderId="34" xfId="0" applyNumberFormat="1" applyFont="1" applyBorder="1" applyAlignment="1">
      <alignment horizontal="center" vertical="center"/>
    </xf>
    <xf numFmtId="169" fontId="3" fillId="0" borderId="28" xfId="0" applyNumberFormat="1" applyFont="1" applyBorder="1" applyAlignment="1">
      <alignment horizontal="center" vertical="center" wrapText="1"/>
    </xf>
    <xf numFmtId="169" fontId="3" fillId="0" borderId="35" xfId="0" applyNumberFormat="1" applyFont="1" applyBorder="1" applyAlignment="1">
      <alignment horizontal="center" vertical="center"/>
    </xf>
    <xf numFmtId="0" fontId="4" fillId="2" borderId="37"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3" fillId="0" borderId="38" xfId="0" applyFont="1" applyBorder="1" applyAlignment="1">
      <alignment horizontal="center" vertical="center"/>
    </xf>
    <xf numFmtId="0" fontId="8" fillId="0" borderId="37" xfId="0" applyFont="1" applyBorder="1" applyAlignment="1">
      <alignment vertical="center"/>
    </xf>
    <xf numFmtId="169" fontId="3" fillId="0" borderId="9" xfId="0" applyNumberFormat="1" applyFont="1" applyBorder="1" applyAlignment="1">
      <alignment horizontal="center" vertical="center"/>
    </xf>
    <xf numFmtId="0" fontId="7" fillId="6" borderId="31" xfId="0" applyFont="1" applyFill="1" applyBorder="1" applyAlignment="1">
      <alignment horizontal="left" vertical="center" wrapText="1"/>
    </xf>
    <xf numFmtId="0" fontId="9" fillId="2" borderId="12" xfId="0" applyFont="1" applyFill="1" applyBorder="1" applyAlignment="1">
      <alignment horizontal="center" vertical="center" wrapText="1"/>
    </xf>
    <xf numFmtId="165" fontId="9" fillId="2" borderId="12" xfId="0" applyNumberFormat="1" applyFont="1" applyFill="1" applyBorder="1" applyAlignment="1">
      <alignment horizontal="center" vertical="center" wrapText="1"/>
    </xf>
    <xf numFmtId="0" fontId="9" fillId="2" borderId="39" xfId="0" applyFont="1" applyFill="1" applyBorder="1" applyAlignment="1">
      <alignment horizontal="center" vertical="center" wrapText="1"/>
    </xf>
    <xf numFmtId="0" fontId="1" fillId="2" borderId="39" xfId="0" applyFont="1" applyFill="1" applyBorder="1" applyAlignment="1">
      <alignment horizontal="center" vertical="center" wrapText="1"/>
    </xf>
    <xf numFmtId="165" fontId="9" fillId="2" borderId="39" xfId="0" applyNumberFormat="1" applyFont="1" applyFill="1" applyBorder="1" applyAlignment="1">
      <alignment horizontal="center" vertical="center" wrapText="1"/>
    </xf>
    <xf numFmtId="0" fontId="8" fillId="0" borderId="13" xfId="0" applyFont="1" applyBorder="1" applyAlignment="1">
      <alignment horizontal="center" vertical="center"/>
    </xf>
    <xf numFmtId="0" fontId="8" fillId="0" borderId="13" xfId="0" applyFont="1" applyBorder="1" applyAlignment="1">
      <alignment horizontal="center" vertical="center"/>
    </xf>
    <xf numFmtId="165" fontId="3" fillId="0" borderId="13" xfId="0" applyNumberFormat="1" applyFont="1" applyBorder="1" applyAlignment="1">
      <alignment horizontal="center" vertical="center"/>
    </xf>
    <xf numFmtId="0" fontId="7" fillId="4" borderId="33" xfId="0" applyFont="1" applyFill="1" applyBorder="1" applyAlignment="1">
      <alignment horizontal="center" vertical="center" wrapText="1"/>
    </xf>
    <xf numFmtId="0" fontId="7" fillId="4" borderId="40" xfId="0" applyFont="1" applyFill="1" applyBorder="1" applyAlignment="1">
      <alignment horizontal="center" vertical="center" wrapText="1"/>
    </xf>
    <xf numFmtId="0" fontId="8" fillId="0" borderId="4" xfId="0" applyFont="1" applyBorder="1" applyAlignment="1">
      <alignment horizontal="center" vertical="center"/>
    </xf>
    <xf numFmtId="0" fontId="8" fillId="0" borderId="36"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7A9B7-C735-4ADB-B03E-34B52E55E278}">
  <dimension ref="A1:E30"/>
  <sheetViews>
    <sheetView tabSelected="1" zoomScaleNormal="100" workbookViewId="0">
      <selection activeCell="H16" sqref="H16"/>
    </sheetView>
  </sheetViews>
  <sheetFormatPr defaultRowHeight="15" x14ac:dyDescent="0.25"/>
  <cols>
    <col min="1" max="1" width="7.140625" customWidth="1"/>
    <col min="2" max="2" width="28.7109375" customWidth="1"/>
    <col min="3" max="3" width="28.140625" customWidth="1"/>
    <col min="4" max="4" width="58.140625" customWidth="1"/>
    <col min="5" max="5" width="18.140625" customWidth="1"/>
  </cols>
  <sheetData>
    <row r="1" spans="1:5" ht="30" customHeight="1" x14ac:dyDescent="0.25">
      <c r="A1" s="67" t="s">
        <v>7</v>
      </c>
      <c r="B1" s="68" t="s">
        <v>37</v>
      </c>
      <c r="C1" s="69" t="s">
        <v>9</v>
      </c>
      <c r="D1" s="70" t="s">
        <v>10</v>
      </c>
      <c r="E1" s="71" t="s">
        <v>11</v>
      </c>
    </row>
    <row r="2" spans="1:5" ht="18" customHeight="1" x14ac:dyDescent="0.25">
      <c r="A2" s="72" t="s">
        <v>49</v>
      </c>
      <c r="B2" s="73"/>
      <c r="C2" s="73"/>
      <c r="D2" s="73"/>
      <c r="E2" s="74"/>
    </row>
    <row r="3" spans="1:5" x14ac:dyDescent="0.25">
      <c r="A3" s="2">
        <v>1</v>
      </c>
      <c r="B3" s="9" t="s">
        <v>8</v>
      </c>
      <c r="C3" s="31" t="s">
        <v>0</v>
      </c>
      <c r="D3" s="31" t="s">
        <v>1</v>
      </c>
      <c r="E3" s="32">
        <v>700</v>
      </c>
    </row>
    <row r="4" spans="1:5" x14ac:dyDescent="0.25">
      <c r="A4" s="2">
        <v>2</v>
      </c>
      <c r="B4" s="9" t="s">
        <v>12</v>
      </c>
      <c r="C4" s="31"/>
      <c r="D4" s="31"/>
      <c r="E4" s="32"/>
    </row>
    <row r="5" spans="1:5" x14ac:dyDescent="0.25">
      <c r="A5" s="2">
        <v>3</v>
      </c>
      <c r="B5" s="9" t="s">
        <v>13</v>
      </c>
      <c r="C5" s="31"/>
      <c r="D5" s="31"/>
      <c r="E5" s="32"/>
    </row>
    <row r="6" spans="1:5" ht="24" customHeight="1" x14ac:dyDescent="0.25">
      <c r="A6" s="4">
        <v>4</v>
      </c>
      <c r="B6" s="10" t="s">
        <v>15</v>
      </c>
      <c r="C6" s="22" t="s">
        <v>18</v>
      </c>
      <c r="D6" s="22" t="s">
        <v>2</v>
      </c>
      <c r="E6" s="26">
        <v>2700</v>
      </c>
    </row>
    <row r="7" spans="1:5" ht="24" customHeight="1" x14ac:dyDescent="0.25">
      <c r="A7" s="7">
        <v>5</v>
      </c>
      <c r="B7" s="11" t="s">
        <v>16</v>
      </c>
      <c r="C7" s="33"/>
      <c r="D7" s="33"/>
      <c r="E7" s="34"/>
    </row>
    <row r="8" spans="1:5" ht="24" customHeight="1" x14ac:dyDescent="0.25">
      <c r="A8" s="4">
        <v>6</v>
      </c>
      <c r="B8" s="10" t="s">
        <v>17</v>
      </c>
      <c r="C8" s="23"/>
      <c r="D8" s="23"/>
      <c r="E8" s="27"/>
    </row>
    <row r="9" spans="1:5" ht="42.75" x14ac:dyDescent="0.25">
      <c r="A9" s="2">
        <v>7</v>
      </c>
      <c r="B9" s="9" t="s">
        <v>20</v>
      </c>
      <c r="C9" s="2" t="s">
        <v>21</v>
      </c>
      <c r="D9" s="12" t="s">
        <v>22</v>
      </c>
      <c r="E9" s="8">
        <v>2800</v>
      </c>
    </row>
    <row r="10" spans="1:5" ht="33" customHeight="1" x14ac:dyDescent="0.25">
      <c r="A10" s="4">
        <v>8</v>
      </c>
      <c r="B10" s="10" t="s">
        <v>23</v>
      </c>
      <c r="C10" s="22" t="s">
        <v>25</v>
      </c>
      <c r="D10" s="24" t="s">
        <v>26</v>
      </c>
      <c r="E10" s="26">
        <v>5500</v>
      </c>
    </row>
    <row r="11" spans="1:5" ht="28.5" x14ac:dyDescent="0.25">
      <c r="A11" s="7">
        <v>9</v>
      </c>
      <c r="B11" s="11" t="s">
        <v>24</v>
      </c>
      <c r="C11" s="23"/>
      <c r="D11" s="25"/>
      <c r="E11" s="27"/>
    </row>
    <row r="12" spans="1:5" ht="42.75" x14ac:dyDescent="0.25">
      <c r="A12" s="14">
        <v>10</v>
      </c>
      <c r="B12" s="13" t="s">
        <v>14</v>
      </c>
      <c r="C12" s="14" t="s">
        <v>27</v>
      </c>
      <c r="D12" s="14" t="s">
        <v>28</v>
      </c>
      <c r="E12" s="15">
        <v>1550</v>
      </c>
    </row>
    <row r="13" spans="1:5" ht="42.75" x14ac:dyDescent="0.25">
      <c r="A13" s="7">
        <v>11</v>
      </c>
      <c r="B13" s="11" t="s">
        <v>29</v>
      </c>
      <c r="C13" s="7" t="s">
        <v>31</v>
      </c>
      <c r="D13" s="7" t="s">
        <v>30</v>
      </c>
      <c r="E13" s="16">
        <v>1200</v>
      </c>
    </row>
    <row r="14" spans="1:5" ht="57" x14ac:dyDescent="0.25">
      <c r="A14" s="2">
        <v>12</v>
      </c>
      <c r="B14" s="9" t="s">
        <v>32</v>
      </c>
      <c r="C14" s="2" t="s">
        <v>3</v>
      </c>
      <c r="D14" s="2" t="s">
        <v>33</v>
      </c>
      <c r="E14" s="8">
        <v>900</v>
      </c>
    </row>
    <row r="15" spans="1:5" ht="18" customHeight="1" x14ac:dyDescent="0.25">
      <c r="A15" s="7">
        <v>13</v>
      </c>
      <c r="B15" s="11" t="s">
        <v>34</v>
      </c>
      <c r="C15" s="7" t="s">
        <v>35</v>
      </c>
      <c r="D15" s="7" t="s">
        <v>36</v>
      </c>
      <c r="E15" s="16">
        <v>300</v>
      </c>
    </row>
    <row r="16" spans="1:5" ht="18" customHeight="1" x14ac:dyDescent="0.25">
      <c r="A16" s="2">
        <v>14</v>
      </c>
      <c r="B16" s="9" t="s">
        <v>45</v>
      </c>
      <c r="C16" s="2" t="s">
        <v>46</v>
      </c>
      <c r="D16" s="2"/>
      <c r="E16" s="8">
        <v>500</v>
      </c>
    </row>
    <row r="17" spans="1:5" s="21" customFormat="1" x14ac:dyDescent="0.25">
      <c r="A17" s="28" t="s">
        <v>50</v>
      </c>
      <c r="B17" s="29"/>
      <c r="C17" s="29"/>
      <c r="D17" s="29"/>
      <c r="E17" s="30"/>
    </row>
    <row r="18" spans="1:5" ht="28.5" x14ac:dyDescent="0.25">
      <c r="A18" s="14">
        <v>16</v>
      </c>
      <c r="B18" s="13" t="s">
        <v>44</v>
      </c>
      <c r="C18" s="14" t="s">
        <v>42</v>
      </c>
      <c r="D18" s="14" t="s">
        <v>43</v>
      </c>
      <c r="E18" s="15">
        <v>1400</v>
      </c>
    </row>
    <row r="19" spans="1:5" ht="28.5" x14ac:dyDescent="0.25">
      <c r="A19" s="7">
        <v>17</v>
      </c>
      <c r="B19" s="11" t="s">
        <v>38</v>
      </c>
      <c r="C19" s="7" t="s">
        <v>40</v>
      </c>
      <c r="D19" s="17" t="s">
        <v>39</v>
      </c>
      <c r="E19" s="16">
        <v>2500</v>
      </c>
    </row>
    <row r="20" spans="1:5" ht="28.5" x14ac:dyDescent="0.25">
      <c r="A20" s="2">
        <v>18</v>
      </c>
      <c r="B20" s="9" t="s">
        <v>5</v>
      </c>
      <c r="C20" s="2" t="s">
        <v>4</v>
      </c>
      <c r="D20" s="2" t="s">
        <v>41</v>
      </c>
      <c r="E20" s="8">
        <v>2400</v>
      </c>
    </row>
    <row r="21" spans="1:5" x14ac:dyDescent="0.25">
      <c r="A21" s="5"/>
      <c r="B21" s="5"/>
      <c r="C21" s="5"/>
      <c r="D21" s="6" t="s">
        <v>6</v>
      </c>
      <c r="E21" s="18">
        <v>22450</v>
      </c>
    </row>
    <row r="22" spans="1:5" x14ac:dyDescent="0.25">
      <c r="E22" s="1"/>
    </row>
    <row r="23" spans="1:5" x14ac:dyDescent="0.25">
      <c r="E23" s="1"/>
    </row>
    <row r="24" spans="1:5" x14ac:dyDescent="0.25">
      <c r="E24" s="1"/>
    </row>
    <row r="25" spans="1:5" x14ac:dyDescent="0.25">
      <c r="E25" s="1"/>
    </row>
    <row r="26" spans="1:5" x14ac:dyDescent="0.25">
      <c r="E26" s="1"/>
    </row>
    <row r="27" spans="1:5" x14ac:dyDescent="0.25">
      <c r="E27" s="1"/>
    </row>
    <row r="28" spans="1:5" x14ac:dyDescent="0.25">
      <c r="E28" s="1"/>
    </row>
    <row r="29" spans="1:5" x14ac:dyDescent="0.25">
      <c r="E29" s="1"/>
    </row>
    <row r="30" spans="1:5" x14ac:dyDescent="0.25">
      <c r="E30" s="1"/>
    </row>
  </sheetData>
  <mergeCells count="11">
    <mergeCell ref="C10:C11"/>
    <mergeCell ref="D10:D11"/>
    <mergeCell ref="E10:E11"/>
    <mergeCell ref="A2:E2"/>
    <mergeCell ref="A17:E17"/>
    <mergeCell ref="C3:C5"/>
    <mergeCell ref="D3:D5"/>
    <mergeCell ref="E3:E5"/>
    <mergeCell ref="C6:C8"/>
    <mergeCell ref="D6:D8"/>
    <mergeCell ref="E6:E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64751-9522-4149-8720-0A12A0FBE42C}">
  <dimension ref="A1:E21"/>
  <sheetViews>
    <sheetView topLeftCell="A10" workbookViewId="0">
      <selection activeCell="G14" sqref="G14"/>
    </sheetView>
  </sheetViews>
  <sheetFormatPr defaultRowHeight="15" x14ac:dyDescent="0.25"/>
  <cols>
    <col min="1" max="1" width="7.140625" customWidth="1"/>
    <col min="2" max="2" width="33.140625" customWidth="1"/>
    <col min="3" max="3" width="25.85546875" customWidth="1"/>
    <col min="4" max="4" width="29.7109375" customWidth="1"/>
    <col min="5" max="5" width="14.42578125" customWidth="1"/>
  </cols>
  <sheetData>
    <row r="1" spans="1:5" x14ac:dyDescent="0.25">
      <c r="A1" s="75" t="s">
        <v>7</v>
      </c>
      <c r="B1" s="69" t="s">
        <v>37</v>
      </c>
      <c r="C1" s="69" t="s">
        <v>9</v>
      </c>
      <c r="D1" s="69" t="s">
        <v>10</v>
      </c>
      <c r="E1" s="76" t="s">
        <v>11</v>
      </c>
    </row>
    <row r="2" spans="1:5" x14ac:dyDescent="0.25">
      <c r="A2" s="72" t="s">
        <v>51</v>
      </c>
      <c r="B2" s="73"/>
      <c r="C2" s="73"/>
      <c r="D2" s="73"/>
      <c r="E2" s="74"/>
    </row>
    <row r="3" spans="1:5" x14ac:dyDescent="0.25">
      <c r="A3" s="14">
        <v>1</v>
      </c>
      <c r="B3" s="13" t="s">
        <v>15</v>
      </c>
      <c r="C3" s="35" t="s">
        <v>47</v>
      </c>
      <c r="D3" s="35" t="s">
        <v>48</v>
      </c>
      <c r="E3" s="38">
        <v>28000</v>
      </c>
    </row>
    <row r="4" spans="1:5" x14ac:dyDescent="0.25">
      <c r="A4" s="14">
        <v>2</v>
      </c>
      <c r="B4" s="13" t="s">
        <v>16</v>
      </c>
      <c r="C4" s="36"/>
      <c r="D4" s="36"/>
      <c r="E4" s="39"/>
    </row>
    <row r="5" spans="1:5" x14ac:dyDescent="0.25">
      <c r="A5" s="14">
        <v>3</v>
      </c>
      <c r="B5" s="13" t="s">
        <v>17</v>
      </c>
      <c r="C5" s="36"/>
      <c r="D5" s="36"/>
      <c r="E5" s="39"/>
    </row>
    <row r="6" spans="1:5" x14ac:dyDescent="0.25">
      <c r="A6" s="14">
        <v>4</v>
      </c>
      <c r="B6" s="13" t="s">
        <v>8</v>
      </c>
      <c r="C6" s="36"/>
      <c r="D6" s="36"/>
      <c r="E6" s="39"/>
    </row>
    <row r="7" spans="1:5" x14ac:dyDescent="0.25">
      <c r="A7" s="14">
        <v>5</v>
      </c>
      <c r="B7" s="13" t="s">
        <v>12</v>
      </c>
      <c r="C7" s="36"/>
      <c r="D7" s="36"/>
      <c r="E7" s="39"/>
    </row>
    <row r="8" spans="1:5" x14ac:dyDescent="0.25">
      <c r="A8" s="14">
        <v>6</v>
      </c>
      <c r="B8" s="13" t="s">
        <v>19</v>
      </c>
      <c r="C8" s="37"/>
      <c r="D8" s="37"/>
      <c r="E8" s="40"/>
    </row>
    <row r="9" spans="1:5" x14ac:dyDescent="0.25">
      <c r="A9" s="28" t="s">
        <v>52</v>
      </c>
      <c r="B9" s="29"/>
      <c r="C9" s="29"/>
      <c r="D9" s="29"/>
      <c r="E9" s="30"/>
    </row>
    <row r="10" spans="1:5" x14ac:dyDescent="0.25">
      <c r="A10" s="7">
        <v>7</v>
      </c>
      <c r="B10" s="10" t="s">
        <v>23</v>
      </c>
      <c r="C10" s="22" t="s">
        <v>25</v>
      </c>
      <c r="D10" s="24" t="s">
        <v>26</v>
      </c>
      <c r="E10" s="26">
        <v>5500</v>
      </c>
    </row>
    <row r="11" spans="1:5" ht="28.5" x14ac:dyDescent="0.25">
      <c r="A11" s="4">
        <v>8</v>
      </c>
      <c r="B11" s="11" t="s">
        <v>24</v>
      </c>
      <c r="C11" s="23"/>
      <c r="D11" s="25"/>
      <c r="E11" s="27"/>
    </row>
    <row r="12" spans="1:5" ht="71.25" x14ac:dyDescent="0.25">
      <c r="A12" s="14">
        <v>10</v>
      </c>
      <c r="B12" s="13" t="s">
        <v>14</v>
      </c>
      <c r="C12" s="14" t="s">
        <v>27</v>
      </c>
      <c r="D12" s="14" t="s">
        <v>28</v>
      </c>
      <c r="E12" s="15">
        <v>1550</v>
      </c>
    </row>
    <row r="13" spans="1:5" ht="71.25" x14ac:dyDescent="0.25">
      <c r="A13" s="7">
        <v>11</v>
      </c>
      <c r="B13" s="11" t="s">
        <v>29</v>
      </c>
      <c r="C13" s="7" t="s">
        <v>31</v>
      </c>
      <c r="D13" s="7" t="s">
        <v>30</v>
      </c>
      <c r="E13" s="16">
        <v>1200</v>
      </c>
    </row>
    <row r="14" spans="1:5" ht="114" x14ac:dyDescent="0.25">
      <c r="A14" s="14">
        <v>12</v>
      </c>
      <c r="B14" s="13" t="s">
        <v>32</v>
      </c>
      <c r="C14" s="14" t="s">
        <v>3</v>
      </c>
      <c r="D14" s="14" t="s">
        <v>33</v>
      </c>
      <c r="E14" s="15">
        <v>900</v>
      </c>
    </row>
    <row r="15" spans="1:5" ht="42.75" x14ac:dyDescent="0.25">
      <c r="A15" s="7">
        <v>13</v>
      </c>
      <c r="B15" s="11" t="s">
        <v>34</v>
      </c>
      <c r="C15" s="7" t="s">
        <v>35</v>
      </c>
      <c r="D15" s="7" t="s">
        <v>36</v>
      </c>
      <c r="E15" s="16">
        <v>300</v>
      </c>
    </row>
    <row r="16" spans="1:5" ht="15" customHeight="1" x14ac:dyDescent="0.25">
      <c r="A16" s="14">
        <v>14</v>
      </c>
      <c r="B16" s="44" t="s">
        <v>45</v>
      </c>
      <c r="C16" s="19" t="s">
        <v>46</v>
      </c>
      <c r="D16" s="19"/>
      <c r="E16" s="20">
        <v>300</v>
      </c>
    </row>
    <row r="17" spans="1:5" x14ac:dyDescent="0.25">
      <c r="A17" s="28" t="s">
        <v>50</v>
      </c>
      <c r="B17" s="29"/>
      <c r="C17" s="29"/>
      <c r="D17" s="29"/>
      <c r="E17" s="30"/>
    </row>
    <row r="18" spans="1:5" ht="42.75" x14ac:dyDescent="0.25">
      <c r="A18" s="14">
        <v>16</v>
      </c>
      <c r="B18" s="13" t="s">
        <v>44</v>
      </c>
      <c r="C18" s="14" t="s">
        <v>42</v>
      </c>
      <c r="D18" s="14" t="s">
        <v>43</v>
      </c>
      <c r="E18" s="15">
        <v>1400</v>
      </c>
    </row>
    <row r="19" spans="1:5" ht="30" x14ac:dyDescent="0.25">
      <c r="A19" s="7">
        <v>17</v>
      </c>
      <c r="B19" s="11" t="s">
        <v>38</v>
      </c>
      <c r="C19" s="7" t="s">
        <v>40</v>
      </c>
      <c r="D19" s="17" t="s">
        <v>39</v>
      </c>
      <c r="E19" s="16">
        <v>2500</v>
      </c>
    </row>
    <row r="20" spans="1:5" ht="28.5" x14ac:dyDescent="0.25">
      <c r="A20" s="3">
        <v>18</v>
      </c>
      <c r="B20" s="9" t="s">
        <v>5</v>
      </c>
      <c r="C20" s="3" t="s">
        <v>4</v>
      </c>
      <c r="D20" s="3" t="s">
        <v>41</v>
      </c>
      <c r="E20" s="8">
        <v>2400</v>
      </c>
    </row>
    <row r="21" spans="1:5" x14ac:dyDescent="0.25">
      <c r="A21" s="41"/>
      <c r="B21" s="41"/>
      <c r="C21" s="41"/>
      <c r="D21" s="42" t="s">
        <v>6</v>
      </c>
      <c r="E21" s="43">
        <v>44050</v>
      </c>
    </row>
  </sheetData>
  <mergeCells count="9">
    <mergeCell ref="A17:E17"/>
    <mergeCell ref="C3:C8"/>
    <mergeCell ref="D3:D8"/>
    <mergeCell ref="E3:E8"/>
    <mergeCell ref="C10:C11"/>
    <mergeCell ref="D10:D11"/>
    <mergeCell ref="E10:E11"/>
    <mergeCell ref="A2:E2"/>
    <mergeCell ref="A9:E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556FF-8E58-4ADA-A105-CDB758EE4715}">
  <dimension ref="A1:G94"/>
  <sheetViews>
    <sheetView workbookViewId="0">
      <selection activeCell="F25" sqref="F25"/>
    </sheetView>
  </sheetViews>
  <sheetFormatPr defaultRowHeight="15" x14ac:dyDescent="0.25"/>
  <cols>
    <col min="1" max="1" width="6.85546875" customWidth="1"/>
    <col min="2" max="2" width="19.85546875" customWidth="1"/>
    <col min="3" max="3" width="13.42578125" style="46" customWidth="1"/>
    <col min="4" max="4" width="16.85546875" customWidth="1"/>
    <col min="5" max="5" width="17.5703125" customWidth="1"/>
    <col min="6" max="6" width="13.42578125" style="46" customWidth="1"/>
  </cols>
  <sheetData>
    <row r="1" spans="1:7" ht="23.25" x14ac:dyDescent="0.25">
      <c r="A1" s="77" t="s">
        <v>60</v>
      </c>
      <c r="B1" s="78"/>
      <c r="C1" s="78"/>
      <c r="D1" s="78"/>
      <c r="E1" s="78"/>
      <c r="F1" s="79"/>
    </row>
    <row r="2" spans="1:7" ht="16.5" customHeight="1" x14ac:dyDescent="0.25">
      <c r="A2" s="63" t="s">
        <v>7</v>
      </c>
      <c r="B2" s="64" t="s">
        <v>53</v>
      </c>
      <c r="C2" s="65" t="s">
        <v>57</v>
      </c>
      <c r="D2" s="64" t="s">
        <v>58</v>
      </c>
      <c r="E2" s="64" t="s">
        <v>54</v>
      </c>
      <c r="F2" s="66" t="s">
        <v>55</v>
      </c>
      <c r="G2" s="60"/>
    </row>
    <row r="3" spans="1:7" x14ac:dyDescent="0.25">
      <c r="A3" s="52">
        <v>1</v>
      </c>
      <c r="B3" s="53" t="s">
        <v>56</v>
      </c>
      <c r="C3" s="54">
        <v>2800</v>
      </c>
      <c r="D3" s="55">
        <v>1</v>
      </c>
      <c r="E3" s="55">
        <v>50</v>
      </c>
      <c r="F3" s="56">
        <f>C3*D3*E3</f>
        <v>140000</v>
      </c>
    </row>
    <row r="4" spans="1:7" x14ac:dyDescent="0.25">
      <c r="A4" s="57">
        <v>2</v>
      </c>
      <c r="B4" s="57" t="s">
        <v>59</v>
      </c>
      <c r="C4" s="58">
        <v>2500</v>
      </c>
      <c r="D4" s="57">
        <v>1</v>
      </c>
      <c r="E4" s="57">
        <v>70</v>
      </c>
      <c r="F4" s="59">
        <f>C4*D4*E4</f>
        <v>175000</v>
      </c>
    </row>
    <row r="5" spans="1:7" x14ac:dyDescent="0.25">
      <c r="A5" s="55">
        <v>3</v>
      </c>
      <c r="B5" s="55" t="s">
        <v>61</v>
      </c>
      <c r="C5" s="56">
        <v>1700</v>
      </c>
      <c r="D5" s="55">
        <v>1</v>
      </c>
      <c r="E5" s="55">
        <v>10</v>
      </c>
      <c r="F5" s="56">
        <f>C5*D5*E5</f>
        <v>17000</v>
      </c>
    </row>
    <row r="6" spans="1:7" x14ac:dyDescent="0.25">
      <c r="A6" s="57">
        <v>4</v>
      </c>
      <c r="B6" s="57" t="s">
        <v>62</v>
      </c>
      <c r="C6" s="58">
        <v>1350</v>
      </c>
      <c r="D6" s="57">
        <v>1</v>
      </c>
      <c r="E6" s="57">
        <v>70</v>
      </c>
      <c r="F6" s="59">
        <f>C6*D6*E6</f>
        <v>94500</v>
      </c>
    </row>
    <row r="7" spans="1:7" x14ac:dyDescent="0.25">
      <c r="A7" s="55">
        <v>5</v>
      </c>
      <c r="B7" s="55" t="s">
        <v>63</v>
      </c>
      <c r="C7" s="56">
        <v>1350</v>
      </c>
      <c r="D7" s="55">
        <v>1</v>
      </c>
      <c r="E7" s="55">
        <v>60</v>
      </c>
      <c r="F7" s="56">
        <f>C7*D7*E7</f>
        <v>81000</v>
      </c>
    </row>
    <row r="8" spans="1:7" x14ac:dyDescent="0.25">
      <c r="A8" s="57">
        <v>6</v>
      </c>
      <c r="B8" s="57" t="s">
        <v>64</v>
      </c>
      <c r="C8" s="58">
        <v>100</v>
      </c>
      <c r="D8" s="57">
        <v>2</v>
      </c>
      <c r="E8" s="57">
        <v>720</v>
      </c>
      <c r="F8" s="59">
        <f>C8*D8*E8</f>
        <v>144000</v>
      </c>
    </row>
    <row r="9" spans="1:7" ht="15" customHeight="1" x14ac:dyDescent="0.25">
      <c r="A9" s="62"/>
      <c r="B9" s="45"/>
      <c r="C9" s="45"/>
      <c r="D9" s="45"/>
      <c r="E9" s="51" t="s">
        <v>6</v>
      </c>
      <c r="F9" s="61">
        <v>651500</v>
      </c>
    </row>
    <row r="10" spans="1:7" x14ac:dyDescent="0.25">
      <c r="A10" s="49"/>
      <c r="B10" s="49"/>
      <c r="C10" s="50"/>
      <c r="D10" s="49"/>
      <c r="E10" s="49"/>
      <c r="F10" s="50"/>
    </row>
    <row r="11" spans="1:7" x14ac:dyDescent="0.25">
      <c r="A11" s="47"/>
      <c r="B11" s="47"/>
      <c r="C11" s="48"/>
      <c r="D11" s="47"/>
      <c r="E11" s="47"/>
      <c r="F11" s="48"/>
    </row>
    <row r="12" spans="1:7" x14ac:dyDescent="0.25">
      <c r="A12" s="47"/>
      <c r="B12" s="47"/>
      <c r="C12" s="48"/>
      <c r="D12" s="47"/>
      <c r="E12" s="47"/>
      <c r="F12" s="48"/>
    </row>
    <row r="13" spans="1:7" x14ac:dyDescent="0.25">
      <c r="A13" s="47"/>
      <c r="B13" s="47"/>
      <c r="C13" s="48"/>
      <c r="D13" s="47"/>
      <c r="E13" s="47"/>
      <c r="F13" s="48"/>
    </row>
    <row r="14" spans="1:7" x14ac:dyDescent="0.25">
      <c r="A14" s="47"/>
      <c r="B14" s="47"/>
      <c r="C14" s="48"/>
      <c r="D14" s="47"/>
      <c r="E14" s="47"/>
      <c r="F14" s="48"/>
    </row>
    <row r="15" spans="1:7" x14ac:dyDescent="0.25">
      <c r="A15" s="47"/>
      <c r="B15" s="47"/>
      <c r="C15" s="48"/>
      <c r="D15" s="47"/>
      <c r="E15" s="47"/>
      <c r="F15" s="48"/>
    </row>
    <row r="16" spans="1:7" x14ac:dyDescent="0.25">
      <c r="A16" s="47"/>
      <c r="B16" s="47"/>
      <c r="C16" s="48"/>
      <c r="D16" s="47"/>
      <c r="E16" s="47"/>
      <c r="F16" s="48"/>
    </row>
    <row r="17" spans="1:6" x14ac:dyDescent="0.25">
      <c r="A17" s="47"/>
      <c r="B17" s="47"/>
      <c r="C17" s="48"/>
      <c r="D17" s="47"/>
      <c r="E17" s="47"/>
      <c r="F17" s="48"/>
    </row>
    <row r="18" spans="1:6" x14ac:dyDescent="0.25">
      <c r="A18" s="47"/>
      <c r="B18" s="47"/>
      <c r="C18" s="48"/>
      <c r="D18" s="47"/>
      <c r="E18" s="47"/>
      <c r="F18" s="48"/>
    </row>
    <row r="19" spans="1:6" x14ac:dyDescent="0.25">
      <c r="A19" s="47"/>
      <c r="B19" s="47"/>
      <c r="C19" s="48"/>
      <c r="D19" s="47"/>
      <c r="E19" s="47"/>
      <c r="F19" s="48"/>
    </row>
    <row r="20" spans="1:6" x14ac:dyDescent="0.25">
      <c r="A20" s="47"/>
      <c r="B20" s="47"/>
      <c r="C20" s="48"/>
      <c r="D20" s="47"/>
      <c r="E20" s="47"/>
      <c r="F20" s="48"/>
    </row>
    <row r="21" spans="1:6" x14ac:dyDescent="0.25">
      <c r="A21" s="47"/>
      <c r="B21" s="47"/>
      <c r="C21" s="48"/>
      <c r="D21" s="47"/>
      <c r="E21" s="47"/>
      <c r="F21" s="48"/>
    </row>
    <row r="22" spans="1:6" x14ac:dyDescent="0.25">
      <c r="A22" s="47"/>
      <c r="B22" s="47"/>
      <c r="C22" s="48"/>
      <c r="D22" s="47"/>
      <c r="E22" s="47"/>
      <c r="F22" s="48"/>
    </row>
    <row r="23" spans="1:6" x14ac:dyDescent="0.25">
      <c r="A23" s="47"/>
      <c r="B23" s="47"/>
      <c r="C23" s="48"/>
      <c r="D23" s="47"/>
      <c r="E23" s="47"/>
      <c r="F23" s="48"/>
    </row>
    <row r="24" spans="1:6" x14ac:dyDescent="0.25">
      <c r="A24" s="47"/>
      <c r="B24" s="47"/>
      <c r="C24" s="48"/>
      <c r="D24" s="47"/>
      <c r="E24" s="47"/>
      <c r="F24" s="48"/>
    </row>
    <row r="25" spans="1:6" x14ac:dyDescent="0.25">
      <c r="A25" s="47"/>
      <c r="B25" s="47"/>
      <c r="C25" s="48"/>
      <c r="D25" s="47"/>
      <c r="E25" s="47"/>
      <c r="F25" s="48"/>
    </row>
    <row r="26" spans="1:6" x14ac:dyDescent="0.25">
      <c r="A26" s="47"/>
      <c r="B26" s="47"/>
      <c r="C26" s="48"/>
      <c r="D26" s="47"/>
      <c r="E26" s="47"/>
      <c r="F26" s="48"/>
    </row>
    <row r="27" spans="1:6" x14ac:dyDescent="0.25">
      <c r="A27" s="47"/>
      <c r="B27" s="47"/>
      <c r="C27" s="48"/>
      <c r="D27" s="47"/>
      <c r="E27" s="47"/>
      <c r="F27" s="48"/>
    </row>
    <row r="28" spans="1:6" x14ac:dyDescent="0.25">
      <c r="A28" s="47"/>
      <c r="B28" s="47"/>
      <c r="C28" s="48"/>
      <c r="D28" s="47"/>
      <c r="E28" s="47"/>
      <c r="F28" s="48"/>
    </row>
    <row r="29" spans="1:6" x14ac:dyDescent="0.25">
      <c r="A29" s="47"/>
      <c r="B29" s="47"/>
      <c r="C29" s="48"/>
      <c r="D29" s="47"/>
      <c r="E29" s="47"/>
      <c r="F29" s="48"/>
    </row>
    <row r="30" spans="1:6" x14ac:dyDescent="0.25">
      <c r="A30" s="47"/>
      <c r="B30" s="47"/>
      <c r="C30" s="48"/>
      <c r="D30" s="47"/>
      <c r="E30" s="47"/>
      <c r="F30" s="48"/>
    </row>
    <row r="31" spans="1:6" x14ac:dyDescent="0.25">
      <c r="A31" s="47"/>
      <c r="B31" s="47"/>
      <c r="C31" s="48"/>
      <c r="D31" s="47"/>
      <c r="E31" s="47"/>
      <c r="F31" s="48"/>
    </row>
    <row r="32" spans="1:6" x14ac:dyDescent="0.25">
      <c r="A32" s="47"/>
      <c r="B32" s="47"/>
      <c r="C32" s="48"/>
      <c r="D32" s="47"/>
      <c r="E32" s="47"/>
      <c r="F32" s="48"/>
    </row>
    <row r="33" spans="1:6" x14ac:dyDescent="0.25">
      <c r="A33" s="47"/>
      <c r="B33" s="47"/>
      <c r="C33" s="48"/>
      <c r="D33" s="47"/>
      <c r="E33" s="47"/>
      <c r="F33" s="48"/>
    </row>
    <row r="34" spans="1:6" x14ac:dyDescent="0.25">
      <c r="A34" s="47"/>
      <c r="B34" s="47"/>
      <c r="C34" s="48"/>
      <c r="D34" s="47"/>
      <c r="E34" s="47"/>
      <c r="F34" s="48"/>
    </row>
    <row r="35" spans="1:6" x14ac:dyDescent="0.25">
      <c r="A35" s="47"/>
      <c r="B35" s="47"/>
      <c r="C35" s="48"/>
      <c r="D35" s="47"/>
      <c r="E35" s="47"/>
      <c r="F35" s="48"/>
    </row>
    <row r="36" spans="1:6" x14ac:dyDescent="0.25">
      <c r="A36" s="47"/>
      <c r="B36" s="47"/>
      <c r="C36" s="48"/>
      <c r="D36" s="47"/>
      <c r="E36" s="47"/>
      <c r="F36" s="48"/>
    </row>
    <row r="37" spans="1:6" x14ac:dyDescent="0.25">
      <c r="A37" s="47"/>
      <c r="B37" s="47"/>
      <c r="C37" s="48"/>
      <c r="D37" s="47"/>
      <c r="E37" s="47"/>
      <c r="F37" s="48"/>
    </row>
    <row r="38" spans="1:6" x14ac:dyDescent="0.25">
      <c r="A38" s="47"/>
      <c r="B38" s="47"/>
      <c r="C38" s="48"/>
      <c r="D38" s="47"/>
      <c r="E38" s="47"/>
      <c r="F38" s="48"/>
    </row>
    <row r="39" spans="1:6" x14ac:dyDescent="0.25">
      <c r="A39" s="47"/>
      <c r="B39" s="47"/>
      <c r="C39" s="48"/>
      <c r="D39" s="47"/>
      <c r="E39" s="47"/>
      <c r="F39" s="48"/>
    </row>
    <row r="40" spans="1:6" x14ac:dyDescent="0.25">
      <c r="A40" s="47"/>
      <c r="B40" s="47"/>
      <c r="C40" s="48"/>
      <c r="D40" s="47"/>
      <c r="E40" s="47"/>
      <c r="F40" s="48"/>
    </row>
    <row r="41" spans="1:6" x14ac:dyDescent="0.25">
      <c r="A41" s="47"/>
      <c r="B41" s="47"/>
      <c r="C41" s="48"/>
      <c r="D41" s="47"/>
      <c r="E41" s="47"/>
      <c r="F41" s="48"/>
    </row>
    <row r="42" spans="1:6" x14ac:dyDescent="0.25">
      <c r="A42" s="47"/>
      <c r="B42" s="47"/>
      <c r="C42" s="48"/>
      <c r="D42" s="47"/>
      <c r="E42" s="47"/>
      <c r="F42" s="48"/>
    </row>
    <row r="43" spans="1:6" x14ac:dyDescent="0.25">
      <c r="A43" s="47"/>
      <c r="B43" s="47"/>
      <c r="C43" s="48"/>
      <c r="D43" s="47"/>
      <c r="E43" s="47"/>
      <c r="F43" s="48"/>
    </row>
    <row r="44" spans="1:6" x14ac:dyDescent="0.25">
      <c r="A44" s="47"/>
      <c r="B44" s="47"/>
      <c r="C44" s="48"/>
      <c r="D44" s="47"/>
      <c r="E44" s="47"/>
      <c r="F44" s="48"/>
    </row>
    <row r="45" spans="1:6" x14ac:dyDescent="0.25">
      <c r="A45" s="47"/>
      <c r="B45" s="47"/>
      <c r="C45" s="48"/>
      <c r="D45" s="47"/>
      <c r="E45" s="47"/>
      <c r="F45" s="48"/>
    </row>
    <row r="46" spans="1:6" x14ac:dyDescent="0.25">
      <c r="A46" s="47"/>
      <c r="B46" s="47"/>
      <c r="C46" s="48"/>
      <c r="D46" s="47"/>
      <c r="E46" s="47"/>
      <c r="F46" s="48"/>
    </row>
    <row r="47" spans="1:6" x14ac:dyDescent="0.25">
      <c r="A47" s="47"/>
      <c r="B47" s="47"/>
      <c r="C47" s="48"/>
      <c r="D47" s="47"/>
      <c r="E47" s="47"/>
      <c r="F47" s="48"/>
    </row>
    <row r="48" spans="1:6" x14ac:dyDescent="0.25">
      <c r="A48" s="47"/>
      <c r="B48" s="47"/>
      <c r="C48" s="48"/>
      <c r="D48" s="47"/>
      <c r="E48" s="47"/>
      <c r="F48" s="48"/>
    </row>
    <row r="49" spans="1:6" x14ac:dyDescent="0.25">
      <c r="A49" s="47"/>
      <c r="B49" s="47"/>
      <c r="C49" s="48"/>
      <c r="D49" s="47"/>
      <c r="E49" s="47"/>
      <c r="F49" s="48"/>
    </row>
    <row r="50" spans="1:6" x14ac:dyDescent="0.25">
      <c r="A50" s="47"/>
      <c r="B50" s="47"/>
      <c r="C50" s="48"/>
      <c r="D50" s="47"/>
      <c r="E50" s="47"/>
      <c r="F50" s="48"/>
    </row>
    <row r="51" spans="1:6" x14ac:dyDescent="0.25">
      <c r="A51" s="47"/>
      <c r="B51" s="47"/>
      <c r="C51" s="48"/>
      <c r="D51" s="47"/>
      <c r="E51" s="47"/>
      <c r="F51" s="48"/>
    </row>
    <row r="52" spans="1:6" x14ac:dyDescent="0.25">
      <c r="A52" s="47"/>
      <c r="B52" s="47"/>
      <c r="C52" s="48"/>
      <c r="D52" s="47"/>
      <c r="E52" s="47"/>
      <c r="F52" s="48"/>
    </row>
    <row r="53" spans="1:6" x14ac:dyDescent="0.25">
      <c r="A53" s="47"/>
      <c r="B53" s="47"/>
      <c r="C53" s="48"/>
      <c r="D53" s="47"/>
      <c r="E53" s="47"/>
      <c r="F53" s="48"/>
    </row>
    <row r="54" spans="1:6" x14ac:dyDescent="0.25">
      <c r="A54" s="47"/>
      <c r="B54" s="47"/>
      <c r="C54" s="48"/>
      <c r="D54" s="47"/>
      <c r="E54" s="47"/>
      <c r="F54" s="48"/>
    </row>
    <row r="55" spans="1:6" x14ac:dyDescent="0.25">
      <c r="A55" s="47"/>
      <c r="B55" s="47"/>
      <c r="C55" s="48"/>
      <c r="D55" s="47"/>
      <c r="E55" s="47"/>
      <c r="F55" s="48"/>
    </row>
    <row r="56" spans="1:6" x14ac:dyDescent="0.25">
      <c r="A56" s="47"/>
      <c r="B56" s="47"/>
      <c r="C56" s="48"/>
      <c r="D56" s="47"/>
      <c r="E56" s="47"/>
      <c r="F56" s="48"/>
    </row>
    <row r="57" spans="1:6" x14ac:dyDescent="0.25">
      <c r="A57" s="47"/>
      <c r="B57" s="47"/>
      <c r="C57" s="48"/>
      <c r="D57" s="47"/>
      <c r="E57" s="47"/>
      <c r="F57" s="48"/>
    </row>
    <row r="58" spans="1:6" x14ac:dyDescent="0.25">
      <c r="A58" s="47"/>
      <c r="B58" s="47"/>
      <c r="C58" s="48"/>
      <c r="D58" s="47"/>
      <c r="E58" s="47"/>
      <c r="F58" s="48"/>
    </row>
    <row r="59" spans="1:6" x14ac:dyDescent="0.25">
      <c r="A59" s="47"/>
      <c r="B59" s="47"/>
      <c r="C59" s="48"/>
      <c r="D59" s="47"/>
      <c r="E59" s="47"/>
      <c r="F59" s="48"/>
    </row>
    <row r="60" spans="1:6" x14ac:dyDescent="0.25">
      <c r="A60" s="47"/>
      <c r="B60" s="47"/>
      <c r="C60" s="48"/>
      <c r="D60" s="47"/>
      <c r="E60" s="47"/>
      <c r="F60" s="48"/>
    </row>
    <row r="61" spans="1:6" x14ac:dyDescent="0.25">
      <c r="A61" s="47"/>
      <c r="B61" s="47"/>
      <c r="C61" s="48"/>
      <c r="D61" s="47"/>
      <c r="E61" s="47"/>
      <c r="F61" s="48"/>
    </row>
    <row r="62" spans="1:6" x14ac:dyDescent="0.25">
      <c r="A62" s="47"/>
      <c r="B62" s="47"/>
      <c r="C62" s="48"/>
      <c r="D62" s="47"/>
      <c r="E62" s="47"/>
      <c r="F62" s="48"/>
    </row>
    <row r="63" spans="1:6" x14ac:dyDescent="0.25">
      <c r="A63" s="47"/>
      <c r="B63" s="47"/>
      <c r="C63" s="48"/>
      <c r="D63" s="47"/>
      <c r="E63" s="47"/>
      <c r="F63" s="48"/>
    </row>
    <row r="64" spans="1:6" x14ac:dyDescent="0.25">
      <c r="A64" s="47"/>
      <c r="B64" s="47"/>
      <c r="C64" s="48"/>
      <c r="D64" s="47"/>
      <c r="E64" s="47"/>
      <c r="F64" s="48"/>
    </row>
    <row r="65" spans="1:6" x14ac:dyDescent="0.25">
      <c r="A65" s="47"/>
      <c r="B65" s="47"/>
      <c r="C65" s="48"/>
      <c r="D65" s="47"/>
      <c r="E65" s="47"/>
      <c r="F65" s="48"/>
    </row>
    <row r="66" spans="1:6" x14ac:dyDescent="0.25">
      <c r="A66" s="47"/>
      <c r="B66" s="47"/>
      <c r="C66" s="48"/>
      <c r="D66" s="47"/>
      <c r="E66" s="47"/>
      <c r="F66" s="48"/>
    </row>
    <row r="67" spans="1:6" x14ac:dyDescent="0.25">
      <c r="A67" s="47"/>
      <c r="B67" s="47"/>
      <c r="C67" s="48"/>
      <c r="D67" s="47"/>
      <c r="E67" s="47"/>
      <c r="F67" s="48"/>
    </row>
    <row r="68" spans="1:6" x14ac:dyDescent="0.25">
      <c r="A68" s="47"/>
      <c r="B68" s="47"/>
      <c r="C68" s="48"/>
      <c r="D68" s="47"/>
      <c r="E68" s="47"/>
      <c r="F68" s="48"/>
    </row>
    <row r="69" spans="1:6" x14ac:dyDescent="0.25">
      <c r="A69" s="47"/>
      <c r="B69" s="47"/>
      <c r="C69" s="48"/>
      <c r="D69" s="47"/>
      <c r="E69" s="47"/>
      <c r="F69" s="48"/>
    </row>
    <row r="70" spans="1:6" x14ac:dyDescent="0.25">
      <c r="A70" s="47"/>
      <c r="B70" s="47"/>
      <c r="C70" s="48"/>
      <c r="D70" s="47"/>
      <c r="E70" s="47"/>
      <c r="F70" s="48"/>
    </row>
    <row r="71" spans="1:6" x14ac:dyDescent="0.25">
      <c r="A71" s="47"/>
      <c r="B71" s="47"/>
      <c r="C71" s="48"/>
      <c r="D71" s="47"/>
      <c r="E71" s="47"/>
      <c r="F71" s="48"/>
    </row>
    <row r="72" spans="1:6" x14ac:dyDescent="0.25">
      <c r="A72" s="47"/>
      <c r="B72" s="47"/>
      <c r="C72" s="48"/>
      <c r="D72" s="47"/>
      <c r="E72" s="47"/>
      <c r="F72" s="48"/>
    </row>
    <row r="73" spans="1:6" x14ac:dyDescent="0.25">
      <c r="A73" s="47"/>
      <c r="B73" s="47"/>
      <c r="C73" s="48"/>
      <c r="D73" s="47"/>
      <c r="E73" s="47"/>
      <c r="F73" s="48"/>
    </row>
    <row r="74" spans="1:6" x14ac:dyDescent="0.25">
      <c r="A74" s="47"/>
      <c r="B74" s="47"/>
      <c r="C74" s="48"/>
      <c r="D74" s="47"/>
      <c r="E74" s="47"/>
      <c r="F74" s="48"/>
    </row>
    <row r="75" spans="1:6" x14ac:dyDescent="0.25">
      <c r="A75" s="47"/>
      <c r="B75" s="47"/>
      <c r="C75" s="48"/>
      <c r="D75" s="47"/>
      <c r="E75" s="47"/>
      <c r="F75" s="48"/>
    </row>
    <row r="76" spans="1:6" x14ac:dyDescent="0.25">
      <c r="A76" s="47"/>
      <c r="B76" s="47"/>
      <c r="C76" s="48"/>
      <c r="D76" s="47"/>
      <c r="E76" s="47"/>
      <c r="F76" s="48"/>
    </row>
    <row r="77" spans="1:6" x14ac:dyDescent="0.25">
      <c r="A77" s="47"/>
      <c r="B77" s="47"/>
      <c r="C77" s="48"/>
      <c r="D77" s="47"/>
      <c r="E77" s="47"/>
      <c r="F77" s="48"/>
    </row>
    <row r="78" spans="1:6" x14ac:dyDescent="0.25">
      <c r="A78" s="47"/>
      <c r="B78" s="47"/>
      <c r="C78" s="48"/>
      <c r="D78" s="47"/>
      <c r="E78" s="47"/>
      <c r="F78" s="48"/>
    </row>
    <row r="79" spans="1:6" x14ac:dyDescent="0.25">
      <c r="A79" s="47"/>
      <c r="B79" s="47"/>
      <c r="C79" s="48"/>
      <c r="D79" s="47"/>
      <c r="E79" s="47"/>
      <c r="F79" s="48"/>
    </row>
    <row r="80" spans="1:6" x14ac:dyDescent="0.25">
      <c r="A80" s="47"/>
      <c r="B80" s="47"/>
      <c r="C80" s="48"/>
      <c r="D80" s="47"/>
      <c r="E80" s="47"/>
      <c r="F80" s="48"/>
    </row>
    <row r="81" spans="1:6" x14ac:dyDescent="0.25">
      <c r="A81" s="47"/>
      <c r="B81" s="47"/>
      <c r="C81" s="48"/>
      <c r="D81" s="47"/>
      <c r="E81" s="47"/>
      <c r="F81" s="48"/>
    </row>
    <row r="82" spans="1:6" x14ac:dyDescent="0.25">
      <c r="A82" s="47"/>
      <c r="B82" s="47"/>
      <c r="C82" s="48"/>
      <c r="D82" s="47"/>
      <c r="E82" s="47"/>
      <c r="F82" s="48"/>
    </row>
    <row r="83" spans="1:6" x14ac:dyDescent="0.25">
      <c r="A83" s="47"/>
      <c r="B83" s="47"/>
      <c r="C83" s="48"/>
      <c r="D83" s="47"/>
      <c r="E83" s="47"/>
      <c r="F83" s="48"/>
    </row>
    <row r="84" spans="1:6" x14ac:dyDescent="0.25">
      <c r="A84" s="47"/>
      <c r="B84" s="47"/>
      <c r="C84" s="48"/>
      <c r="D84" s="47"/>
      <c r="E84" s="47"/>
      <c r="F84" s="48"/>
    </row>
    <row r="85" spans="1:6" x14ac:dyDescent="0.25">
      <c r="A85" s="47"/>
      <c r="B85" s="47"/>
      <c r="C85" s="48"/>
      <c r="D85" s="47"/>
      <c r="E85" s="47"/>
      <c r="F85" s="48"/>
    </row>
    <row r="86" spans="1:6" x14ac:dyDescent="0.25">
      <c r="A86" s="47"/>
      <c r="B86" s="47"/>
      <c r="C86" s="48"/>
      <c r="D86" s="47"/>
      <c r="E86" s="47"/>
      <c r="F86" s="48"/>
    </row>
    <row r="87" spans="1:6" x14ac:dyDescent="0.25">
      <c r="A87" s="47"/>
      <c r="B87" s="47"/>
      <c r="C87" s="48"/>
      <c r="D87" s="47"/>
      <c r="E87" s="47"/>
      <c r="F87" s="48"/>
    </row>
    <row r="88" spans="1:6" x14ac:dyDescent="0.25">
      <c r="A88" s="47"/>
      <c r="B88" s="47"/>
      <c r="C88" s="48"/>
      <c r="D88" s="47"/>
      <c r="E88" s="47"/>
      <c r="F88" s="48"/>
    </row>
    <row r="89" spans="1:6" x14ac:dyDescent="0.25">
      <c r="A89" s="47"/>
      <c r="B89" s="47"/>
      <c r="C89" s="48"/>
      <c r="D89" s="47"/>
      <c r="E89" s="47"/>
      <c r="F89" s="48"/>
    </row>
    <row r="90" spans="1:6" x14ac:dyDescent="0.25">
      <c r="A90" s="47"/>
      <c r="B90" s="47"/>
      <c r="C90" s="48"/>
      <c r="D90" s="47"/>
      <c r="E90" s="47"/>
      <c r="F90" s="48"/>
    </row>
    <row r="91" spans="1:6" x14ac:dyDescent="0.25">
      <c r="A91" s="47"/>
      <c r="B91" s="47"/>
      <c r="C91" s="48"/>
      <c r="D91" s="47"/>
      <c r="E91" s="47"/>
      <c r="F91" s="48"/>
    </row>
    <row r="92" spans="1:6" x14ac:dyDescent="0.25">
      <c r="A92" s="47"/>
      <c r="B92" s="47"/>
      <c r="C92" s="48"/>
      <c r="D92" s="47"/>
      <c r="E92" s="47"/>
      <c r="F92" s="48"/>
    </row>
    <row r="93" spans="1:6" x14ac:dyDescent="0.25">
      <c r="A93" s="47"/>
      <c r="B93" s="47"/>
      <c r="C93" s="48"/>
      <c r="D93" s="47"/>
      <c r="E93" s="47"/>
      <c r="F93" s="48"/>
    </row>
    <row r="94" spans="1:6" x14ac:dyDescent="0.25">
      <c r="A94" s="47"/>
      <c r="B94" s="47"/>
      <c r="C94" s="48"/>
      <c r="D94" s="47"/>
      <c r="E94" s="47"/>
      <c r="F94" s="48"/>
    </row>
  </sheetData>
  <mergeCells count="1">
    <mergeCell ref="A1:F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32DCC-74A8-44BB-8B6C-F95791F44DC9}">
  <dimension ref="A1:K32"/>
  <sheetViews>
    <sheetView zoomScaleNormal="100" workbookViewId="0">
      <selection activeCell="C12" sqref="C12:E13"/>
    </sheetView>
  </sheetViews>
  <sheetFormatPr defaultRowHeight="14.25" x14ac:dyDescent="0.2"/>
  <cols>
    <col min="1" max="1" width="15.5703125" style="80" customWidth="1"/>
    <col min="2" max="2" width="32.28515625" style="80" customWidth="1"/>
    <col min="3" max="3" width="19.85546875" style="80" customWidth="1"/>
    <col min="4" max="4" width="17.5703125" style="80" customWidth="1"/>
    <col min="5" max="5" width="16.140625" style="80" customWidth="1"/>
    <col min="6" max="6" width="19.42578125" style="80" customWidth="1"/>
    <col min="7" max="7" width="17.5703125" style="80" customWidth="1"/>
    <col min="8" max="8" width="16.5703125" style="80" customWidth="1"/>
    <col min="9" max="9" width="16.140625" style="80" customWidth="1"/>
    <col min="10" max="10" width="17.42578125" style="80" customWidth="1"/>
    <col min="11" max="11" width="15.85546875" style="80" customWidth="1"/>
    <col min="12" max="16384" width="9.140625" style="80"/>
  </cols>
  <sheetData>
    <row r="1" spans="1:11" ht="18" customHeight="1" x14ac:dyDescent="0.2">
      <c r="A1" s="101" t="s">
        <v>65</v>
      </c>
      <c r="B1" s="101"/>
      <c r="C1" s="101"/>
      <c r="D1" s="101"/>
      <c r="E1" s="101"/>
      <c r="F1" s="101"/>
      <c r="G1" s="101"/>
      <c r="H1" s="101"/>
      <c r="I1" s="101"/>
      <c r="J1" s="101"/>
      <c r="K1" s="101"/>
    </row>
    <row r="2" spans="1:11" ht="15.75" x14ac:dyDescent="0.2">
      <c r="A2" s="103"/>
      <c r="B2" s="103"/>
      <c r="C2" s="102" t="s">
        <v>66</v>
      </c>
      <c r="D2" s="102"/>
      <c r="E2" s="102"/>
      <c r="F2" s="102" t="s">
        <v>67</v>
      </c>
      <c r="G2" s="102"/>
      <c r="H2" s="102"/>
      <c r="I2" s="102" t="s">
        <v>68</v>
      </c>
      <c r="J2" s="102"/>
      <c r="K2" s="102"/>
    </row>
    <row r="3" spans="1:11" ht="20.25" customHeight="1" x14ac:dyDescent="0.2">
      <c r="A3" s="107" t="s">
        <v>69</v>
      </c>
      <c r="B3" s="107"/>
      <c r="C3" s="107"/>
      <c r="D3" s="107"/>
      <c r="E3" s="107"/>
      <c r="F3" s="107"/>
      <c r="G3" s="107"/>
      <c r="H3" s="107"/>
      <c r="I3" s="107"/>
      <c r="J3" s="107"/>
      <c r="K3" s="107"/>
    </row>
    <row r="4" spans="1:11" ht="15.75" customHeight="1" x14ac:dyDescent="0.2">
      <c r="A4" s="116"/>
      <c r="B4" s="117"/>
      <c r="C4" s="118" t="s">
        <v>71</v>
      </c>
      <c r="D4" s="118" t="s">
        <v>75</v>
      </c>
      <c r="E4" s="118" t="s">
        <v>55</v>
      </c>
      <c r="F4" s="118" t="s">
        <v>71</v>
      </c>
      <c r="G4" s="118" t="s">
        <v>75</v>
      </c>
      <c r="H4" s="118" t="s">
        <v>55</v>
      </c>
      <c r="I4" s="118" t="s">
        <v>71</v>
      </c>
      <c r="J4" s="118" t="s">
        <v>75</v>
      </c>
      <c r="K4" s="119" t="s">
        <v>55</v>
      </c>
    </row>
    <row r="5" spans="1:11" ht="15" customHeight="1" x14ac:dyDescent="0.2">
      <c r="A5" s="87" t="s">
        <v>70</v>
      </c>
      <c r="B5" s="87"/>
      <c r="C5" s="86" t="s">
        <v>72</v>
      </c>
      <c r="D5" s="82">
        <v>44050</v>
      </c>
      <c r="E5" s="83">
        <f>64*D5</f>
        <v>2819200</v>
      </c>
      <c r="F5" s="83" t="s">
        <v>73</v>
      </c>
      <c r="G5" s="82">
        <v>22450</v>
      </c>
      <c r="H5" s="83">
        <f>64*G5</f>
        <v>1436800</v>
      </c>
      <c r="I5" s="81" t="s">
        <v>74</v>
      </c>
      <c r="J5" s="82">
        <v>22450</v>
      </c>
      <c r="K5" s="98">
        <f>(16*J5)</f>
        <v>359200</v>
      </c>
    </row>
    <row r="6" spans="1:11" ht="19.5" customHeight="1" x14ac:dyDescent="0.2">
      <c r="A6" s="88" t="s">
        <v>79</v>
      </c>
      <c r="B6" s="88"/>
      <c r="C6" s="89" t="s">
        <v>76</v>
      </c>
      <c r="D6" s="84">
        <v>44050</v>
      </c>
      <c r="E6" s="90">
        <f>755*D6</f>
        <v>33257750</v>
      </c>
      <c r="F6" s="90" t="s">
        <v>77</v>
      </c>
      <c r="G6" s="84">
        <v>22450</v>
      </c>
      <c r="H6" s="90">
        <f>755*G6</f>
        <v>16949750</v>
      </c>
      <c r="I6" s="91" t="s">
        <v>78</v>
      </c>
      <c r="J6" s="84">
        <v>22450</v>
      </c>
      <c r="K6" s="99">
        <f>(189*J6)</f>
        <v>4243050</v>
      </c>
    </row>
    <row r="7" spans="1:11" ht="16.5" customHeight="1" x14ac:dyDescent="0.2">
      <c r="A7" s="87" t="s">
        <v>80</v>
      </c>
      <c r="B7" s="87"/>
      <c r="C7" s="94"/>
      <c r="D7" s="94"/>
      <c r="E7" s="94"/>
      <c r="F7" s="94"/>
      <c r="G7" s="94"/>
      <c r="H7" s="94"/>
      <c r="I7" s="94"/>
      <c r="J7" s="94"/>
      <c r="K7" s="94"/>
    </row>
    <row r="8" spans="1:11" ht="15" x14ac:dyDescent="0.2">
      <c r="A8" s="95"/>
      <c r="B8" s="96" t="s">
        <v>81</v>
      </c>
      <c r="C8" s="86" t="s">
        <v>86</v>
      </c>
      <c r="D8" s="82">
        <v>44050</v>
      </c>
      <c r="E8" s="83">
        <f>197*D8</f>
        <v>8677850</v>
      </c>
      <c r="F8" s="83" t="s">
        <v>87</v>
      </c>
      <c r="G8" s="82">
        <v>22450</v>
      </c>
      <c r="H8" s="83">
        <f>197*G8</f>
        <v>4422650</v>
      </c>
      <c r="I8" s="81" t="s">
        <v>88</v>
      </c>
      <c r="J8" s="82">
        <v>22450</v>
      </c>
      <c r="K8" s="100">
        <f>(50*J8)</f>
        <v>1122500</v>
      </c>
    </row>
    <row r="9" spans="1:11" ht="15" x14ac:dyDescent="0.2">
      <c r="A9" s="104"/>
      <c r="B9" s="105" t="s">
        <v>82</v>
      </c>
      <c r="C9" s="86" t="s">
        <v>89</v>
      </c>
      <c r="D9" s="82">
        <v>44050</v>
      </c>
      <c r="E9" s="83">
        <f>57*D9</f>
        <v>2510850</v>
      </c>
      <c r="F9" s="83" t="s">
        <v>90</v>
      </c>
      <c r="G9" s="82">
        <v>22450</v>
      </c>
      <c r="H9" s="83">
        <f>57*G9</f>
        <v>1279650</v>
      </c>
      <c r="I9" s="81" t="s">
        <v>91</v>
      </c>
      <c r="J9" s="82">
        <v>22450</v>
      </c>
      <c r="K9" s="106">
        <f>(15*J9)</f>
        <v>336750</v>
      </c>
    </row>
    <row r="10" spans="1:11" ht="15" customHeight="1" x14ac:dyDescent="0.2">
      <c r="A10" s="108" t="s">
        <v>100</v>
      </c>
      <c r="B10" s="103"/>
      <c r="C10" s="109">
        <v>47265650</v>
      </c>
      <c r="D10" s="109"/>
      <c r="E10" s="109"/>
      <c r="F10" s="109">
        <v>24088850</v>
      </c>
      <c r="G10" s="109"/>
      <c r="H10" s="109"/>
      <c r="I10" s="109">
        <v>6061500</v>
      </c>
      <c r="J10" s="109"/>
      <c r="K10" s="109"/>
    </row>
    <row r="11" spans="1:11" ht="20.25" customHeight="1" x14ac:dyDescent="0.2">
      <c r="A11" s="107" t="s">
        <v>83</v>
      </c>
      <c r="B11" s="107"/>
      <c r="C11" s="107"/>
      <c r="D11" s="107"/>
      <c r="E11" s="107"/>
      <c r="F11" s="107"/>
      <c r="G11" s="107"/>
      <c r="H11" s="107"/>
      <c r="I11" s="107"/>
      <c r="J11" s="107"/>
      <c r="K11" s="107"/>
    </row>
    <row r="12" spans="1:11" ht="15" x14ac:dyDescent="0.2">
      <c r="A12" s="93" t="s">
        <v>84</v>
      </c>
      <c r="B12" s="93"/>
      <c r="C12" s="97">
        <v>30000</v>
      </c>
      <c r="D12" s="97"/>
      <c r="E12" s="97"/>
      <c r="F12" s="97">
        <v>30000</v>
      </c>
      <c r="G12" s="97"/>
      <c r="H12" s="97"/>
      <c r="I12" s="97">
        <v>30000</v>
      </c>
      <c r="J12" s="97"/>
      <c r="K12" s="97"/>
    </row>
    <row r="13" spans="1:11" ht="15" customHeight="1" x14ac:dyDescent="0.2">
      <c r="A13" s="108" t="s">
        <v>100</v>
      </c>
      <c r="B13" s="103"/>
      <c r="C13" s="109">
        <v>30000</v>
      </c>
      <c r="D13" s="109"/>
      <c r="E13" s="109"/>
      <c r="F13" s="109">
        <v>30000</v>
      </c>
      <c r="G13" s="109"/>
      <c r="H13" s="109"/>
      <c r="I13" s="109">
        <v>30000</v>
      </c>
      <c r="J13" s="109"/>
      <c r="K13" s="109"/>
    </row>
    <row r="14" spans="1:11" ht="20.25" customHeight="1" x14ac:dyDescent="0.2">
      <c r="A14" s="107" t="s">
        <v>85</v>
      </c>
      <c r="B14" s="107"/>
      <c r="C14" s="107"/>
      <c r="D14" s="107"/>
      <c r="E14" s="107"/>
      <c r="F14" s="107"/>
      <c r="G14" s="107"/>
      <c r="H14" s="107"/>
      <c r="I14" s="107"/>
      <c r="J14" s="107"/>
      <c r="K14" s="107"/>
    </row>
    <row r="15" spans="1:11" s="92" customFormat="1" ht="15" x14ac:dyDescent="0.25">
      <c r="A15" s="94"/>
      <c r="B15" s="94"/>
      <c r="C15" s="113" t="s">
        <v>93</v>
      </c>
      <c r="D15" s="114" t="s">
        <v>94</v>
      </c>
      <c r="E15" s="94"/>
      <c r="F15" s="113" t="s">
        <v>93</v>
      </c>
      <c r="G15" s="114" t="s">
        <v>94</v>
      </c>
      <c r="H15" s="94"/>
      <c r="I15" s="114" t="s">
        <v>93</v>
      </c>
      <c r="J15" s="94"/>
      <c r="K15" s="113" t="s">
        <v>94</v>
      </c>
    </row>
    <row r="16" spans="1:11" s="92" customFormat="1" ht="14.25" customHeight="1" x14ac:dyDescent="0.25">
      <c r="A16" s="87" t="s">
        <v>95</v>
      </c>
      <c r="B16" s="87"/>
      <c r="C16" s="85">
        <v>2133</v>
      </c>
      <c r="D16" s="115">
        <v>25596</v>
      </c>
      <c r="E16" s="115"/>
      <c r="F16" s="85">
        <v>2133</v>
      </c>
      <c r="G16" s="115">
        <v>25596</v>
      </c>
      <c r="H16" s="115"/>
      <c r="I16" s="115">
        <v>0</v>
      </c>
      <c r="J16" s="115"/>
      <c r="K16" s="85">
        <v>0</v>
      </c>
    </row>
    <row r="17" spans="1:11" s="92" customFormat="1" ht="15" customHeight="1" x14ac:dyDescent="0.25">
      <c r="A17" s="87" t="s">
        <v>96</v>
      </c>
      <c r="B17" s="87"/>
      <c r="C17" s="85">
        <v>0</v>
      </c>
      <c r="D17" s="115">
        <v>0</v>
      </c>
      <c r="E17" s="115"/>
      <c r="F17" s="85">
        <v>0</v>
      </c>
      <c r="G17" s="115">
        <v>0</v>
      </c>
      <c r="H17" s="115"/>
      <c r="I17" s="115">
        <v>0</v>
      </c>
      <c r="J17" s="115"/>
      <c r="K17" s="85">
        <v>0</v>
      </c>
    </row>
    <row r="18" spans="1:11" s="92" customFormat="1" ht="15" customHeight="1" x14ac:dyDescent="0.25">
      <c r="A18" s="87" t="s">
        <v>98</v>
      </c>
      <c r="B18" s="87"/>
      <c r="C18" s="85">
        <v>853.2</v>
      </c>
      <c r="D18" s="115">
        <v>10238.4</v>
      </c>
      <c r="E18" s="115"/>
      <c r="F18" s="85">
        <v>853.2</v>
      </c>
      <c r="G18" s="115">
        <v>10238.4</v>
      </c>
      <c r="H18" s="115"/>
      <c r="I18" s="115">
        <v>853.2</v>
      </c>
      <c r="J18" s="115"/>
      <c r="K18" s="85">
        <v>853.2</v>
      </c>
    </row>
    <row r="19" spans="1:11" s="92" customFormat="1" ht="15" customHeight="1" x14ac:dyDescent="0.25">
      <c r="A19" s="87" t="s">
        <v>97</v>
      </c>
      <c r="B19" s="87"/>
      <c r="C19" s="85">
        <v>0</v>
      </c>
      <c r="D19" s="115">
        <v>0</v>
      </c>
      <c r="E19" s="115"/>
      <c r="F19" s="85">
        <v>0</v>
      </c>
      <c r="G19" s="115">
        <v>0</v>
      </c>
      <c r="H19" s="115"/>
      <c r="I19" s="115">
        <v>0</v>
      </c>
      <c r="J19" s="115"/>
      <c r="K19" s="85">
        <v>0</v>
      </c>
    </row>
    <row r="20" spans="1:11" s="92" customFormat="1" ht="15" customHeight="1" x14ac:dyDescent="0.25">
      <c r="A20" s="87" t="s">
        <v>99</v>
      </c>
      <c r="B20" s="87"/>
      <c r="C20" s="85">
        <v>7998.75</v>
      </c>
      <c r="D20" s="115">
        <v>95985</v>
      </c>
      <c r="E20" s="115"/>
      <c r="F20" s="85">
        <v>7998.75</v>
      </c>
      <c r="G20" s="115">
        <v>95985</v>
      </c>
      <c r="H20" s="115"/>
      <c r="I20" s="115">
        <v>7998.75</v>
      </c>
      <c r="J20" s="115"/>
      <c r="K20" s="85">
        <v>95985</v>
      </c>
    </row>
    <row r="21" spans="1:11" s="92" customFormat="1" ht="15" customHeight="1" x14ac:dyDescent="0.25">
      <c r="A21" s="87" t="s">
        <v>92</v>
      </c>
      <c r="B21" s="87"/>
      <c r="C21" s="85">
        <v>0</v>
      </c>
      <c r="D21" s="115">
        <v>0</v>
      </c>
      <c r="E21" s="115"/>
      <c r="F21" s="85">
        <v>0</v>
      </c>
      <c r="G21" s="115">
        <v>0</v>
      </c>
      <c r="H21" s="115"/>
      <c r="I21" s="115">
        <v>2695.25</v>
      </c>
      <c r="J21" s="115"/>
      <c r="K21" s="85">
        <v>32103</v>
      </c>
    </row>
    <row r="22" spans="1:11" ht="15" x14ac:dyDescent="0.2">
      <c r="A22" s="110" t="s">
        <v>109</v>
      </c>
      <c r="B22" s="111"/>
      <c r="C22" s="112">
        <v>131819.4</v>
      </c>
      <c r="D22" s="112"/>
      <c r="E22" s="112"/>
      <c r="F22" s="112">
        <v>131819.4</v>
      </c>
      <c r="G22" s="112"/>
      <c r="H22" s="112"/>
      <c r="I22" s="112">
        <v>128941.2</v>
      </c>
      <c r="J22" s="112"/>
      <c r="K22" s="112"/>
    </row>
    <row r="23" spans="1:11" ht="20.25" customHeight="1" x14ac:dyDescent="0.2">
      <c r="A23" s="107" t="s">
        <v>101</v>
      </c>
      <c r="B23" s="107"/>
      <c r="C23" s="107"/>
      <c r="D23" s="107"/>
      <c r="E23" s="107"/>
      <c r="F23" s="107"/>
      <c r="G23" s="107"/>
      <c r="H23" s="107"/>
      <c r="I23" s="107"/>
      <c r="J23" s="107"/>
      <c r="K23" s="107"/>
    </row>
    <row r="24" spans="1:11" ht="15" x14ac:dyDescent="0.2">
      <c r="A24" s="87" t="s">
        <v>103</v>
      </c>
      <c r="B24" s="87"/>
      <c r="C24" s="115">
        <v>0</v>
      </c>
      <c r="D24" s="115"/>
      <c r="E24" s="115"/>
      <c r="F24" s="115">
        <v>0</v>
      </c>
      <c r="G24" s="115"/>
      <c r="H24" s="115"/>
      <c r="I24" s="115">
        <v>651500</v>
      </c>
      <c r="J24" s="115"/>
      <c r="K24" s="115"/>
    </row>
    <row r="25" spans="1:11" ht="15" customHeight="1" x14ac:dyDescent="0.2">
      <c r="A25" s="110" t="s">
        <v>100</v>
      </c>
      <c r="B25" s="111"/>
      <c r="C25" s="112">
        <v>0</v>
      </c>
      <c r="D25" s="112"/>
      <c r="E25" s="112"/>
      <c r="F25" s="112">
        <v>0</v>
      </c>
      <c r="G25" s="112"/>
      <c r="H25" s="112"/>
      <c r="I25" s="112">
        <v>651500</v>
      </c>
      <c r="J25" s="112"/>
      <c r="K25" s="112"/>
    </row>
    <row r="26" spans="1:11" ht="20.25" customHeight="1" x14ac:dyDescent="0.2">
      <c r="A26" s="107" t="s">
        <v>102</v>
      </c>
      <c r="B26" s="107"/>
      <c r="C26" s="107"/>
      <c r="D26" s="107"/>
      <c r="E26" s="107"/>
      <c r="F26" s="107"/>
      <c r="G26" s="107"/>
      <c r="H26" s="107"/>
      <c r="I26" s="107"/>
      <c r="J26" s="107"/>
      <c r="K26" s="107"/>
    </row>
    <row r="27" spans="1:11" ht="15" x14ac:dyDescent="0.2">
      <c r="A27" s="94"/>
      <c r="B27" s="94"/>
      <c r="C27" s="114" t="s">
        <v>107</v>
      </c>
      <c r="D27" s="114"/>
      <c r="E27" s="114"/>
      <c r="F27" s="114" t="s">
        <v>107</v>
      </c>
      <c r="G27" s="114"/>
      <c r="H27" s="114"/>
      <c r="I27" s="114" t="s">
        <v>107</v>
      </c>
      <c r="J27" s="114"/>
      <c r="K27" s="114"/>
    </row>
    <row r="28" spans="1:11" ht="15" x14ac:dyDescent="0.2">
      <c r="A28" s="87" t="s">
        <v>105</v>
      </c>
      <c r="B28" s="87"/>
      <c r="C28" s="115">
        <v>360000</v>
      </c>
      <c r="D28" s="115"/>
      <c r="E28" s="115"/>
      <c r="F28" s="115">
        <v>360000</v>
      </c>
      <c r="G28" s="115"/>
      <c r="H28" s="115"/>
      <c r="I28" s="115">
        <v>360000</v>
      </c>
      <c r="J28" s="115"/>
      <c r="K28" s="115"/>
    </row>
    <row r="29" spans="1:11" ht="15" x14ac:dyDescent="0.2">
      <c r="A29" s="87" t="s">
        <v>104</v>
      </c>
      <c r="B29" s="87"/>
      <c r="C29" s="115">
        <v>360000</v>
      </c>
      <c r="D29" s="115"/>
      <c r="E29" s="115"/>
      <c r="F29" s="115">
        <v>360000</v>
      </c>
      <c r="G29" s="115"/>
      <c r="H29" s="115"/>
      <c r="I29" s="115">
        <v>360000</v>
      </c>
      <c r="J29" s="115"/>
      <c r="K29" s="115"/>
    </row>
    <row r="30" spans="1:11" ht="15" x14ac:dyDescent="0.2">
      <c r="A30" s="87" t="s">
        <v>106</v>
      </c>
      <c r="B30" s="87"/>
      <c r="C30" s="115">
        <v>360000</v>
      </c>
      <c r="D30" s="115"/>
      <c r="E30" s="115"/>
      <c r="F30" s="115">
        <v>360000</v>
      </c>
      <c r="G30" s="115"/>
      <c r="H30" s="115"/>
      <c r="I30" s="115">
        <v>360000</v>
      </c>
      <c r="J30" s="115"/>
      <c r="K30" s="115"/>
    </row>
    <row r="31" spans="1:11" ht="15" x14ac:dyDescent="0.2">
      <c r="A31" s="110" t="s">
        <v>109</v>
      </c>
      <c r="B31" s="111"/>
      <c r="C31" s="112">
        <v>1080000</v>
      </c>
      <c r="D31" s="112"/>
      <c r="E31" s="112"/>
      <c r="F31" s="112">
        <v>1080000</v>
      </c>
      <c r="G31" s="112"/>
      <c r="H31" s="112"/>
      <c r="I31" s="112">
        <v>1080000</v>
      </c>
      <c r="J31" s="112"/>
      <c r="K31" s="112"/>
    </row>
    <row r="32" spans="1:11" ht="19.5" customHeight="1" x14ac:dyDescent="0.2">
      <c r="A32" s="108" t="s">
        <v>108</v>
      </c>
      <c r="B32" s="103"/>
      <c r="C32" s="109">
        <v>48507469.399999999</v>
      </c>
      <c r="D32" s="109"/>
      <c r="E32" s="109"/>
      <c r="F32" s="109">
        <v>25330669.399999999</v>
      </c>
      <c r="G32" s="109"/>
      <c r="H32" s="109"/>
      <c r="I32" s="109">
        <v>7951941.2000000002</v>
      </c>
      <c r="J32" s="109"/>
      <c r="K32" s="109"/>
    </row>
  </sheetData>
  <mergeCells count="92">
    <mergeCell ref="A2:B2"/>
    <mergeCell ref="C32:E32"/>
    <mergeCell ref="F32:H32"/>
    <mergeCell ref="I32:K32"/>
    <mergeCell ref="A13:B13"/>
    <mergeCell ref="C13:E13"/>
    <mergeCell ref="F13:H13"/>
    <mergeCell ref="I13:K13"/>
    <mergeCell ref="C22:E22"/>
    <mergeCell ref="F22:H22"/>
    <mergeCell ref="I22:K22"/>
    <mergeCell ref="C31:E31"/>
    <mergeCell ref="F31:H31"/>
    <mergeCell ref="I31:K31"/>
    <mergeCell ref="C25:E25"/>
    <mergeCell ref="F25:H25"/>
    <mergeCell ref="I25:K25"/>
    <mergeCell ref="A32:B32"/>
    <mergeCell ref="C27:E27"/>
    <mergeCell ref="F27:H27"/>
    <mergeCell ref="I27:K27"/>
    <mergeCell ref="C28:E28"/>
    <mergeCell ref="C29:E29"/>
    <mergeCell ref="C30:E30"/>
    <mergeCell ref="F30:H30"/>
    <mergeCell ref="F29:H29"/>
    <mergeCell ref="F28:H28"/>
    <mergeCell ref="I28:K28"/>
    <mergeCell ref="I30:K30"/>
    <mergeCell ref="I29:K29"/>
    <mergeCell ref="A29:B29"/>
    <mergeCell ref="A30:B30"/>
    <mergeCell ref="A31:B31"/>
    <mergeCell ref="A27:B27"/>
    <mergeCell ref="A28:B28"/>
    <mergeCell ref="A24:B24"/>
    <mergeCell ref="C24:E24"/>
    <mergeCell ref="F24:H24"/>
    <mergeCell ref="I24:K24"/>
    <mergeCell ref="A26:K26"/>
    <mergeCell ref="A25:B25"/>
    <mergeCell ref="A23:K23"/>
    <mergeCell ref="A10:B10"/>
    <mergeCell ref="C10:E10"/>
    <mergeCell ref="F10:H10"/>
    <mergeCell ref="I10:K10"/>
    <mergeCell ref="A22:B22"/>
    <mergeCell ref="A16:B16"/>
    <mergeCell ref="A17:B17"/>
    <mergeCell ref="A18:B18"/>
    <mergeCell ref="A19:B19"/>
    <mergeCell ref="A20:B20"/>
    <mergeCell ref="A21:B21"/>
    <mergeCell ref="I16:J16"/>
    <mergeCell ref="I17:J17"/>
    <mergeCell ref="I18:J18"/>
    <mergeCell ref="I19:J19"/>
    <mergeCell ref="I20:J20"/>
    <mergeCell ref="I21:J21"/>
    <mergeCell ref="G16:H16"/>
    <mergeCell ref="G17:H17"/>
    <mergeCell ref="G18:H18"/>
    <mergeCell ref="G19:H19"/>
    <mergeCell ref="G20:H20"/>
    <mergeCell ref="G21:H21"/>
    <mergeCell ref="D16:E16"/>
    <mergeCell ref="D17:E17"/>
    <mergeCell ref="D18:E18"/>
    <mergeCell ref="D19:E19"/>
    <mergeCell ref="D20:E20"/>
    <mergeCell ref="D21:E21"/>
    <mergeCell ref="A14:K14"/>
    <mergeCell ref="A8:A9"/>
    <mergeCell ref="D15:E15"/>
    <mergeCell ref="G15:H15"/>
    <mergeCell ref="I15:J15"/>
    <mergeCell ref="A15:B15"/>
    <mergeCell ref="A11:K11"/>
    <mergeCell ref="C7:K7"/>
    <mergeCell ref="A12:B12"/>
    <mergeCell ref="C12:E12"/>
    <mergeCell ref="F12:H12"/>
    <mergeCell ref="I12:K12"/>
    <mergeCell ref="A5:B5"/>
    <mergeCell ref="A6:B6"/>
    <mergeCell ref="A7:B7"/>
    <mergeCell ref="A4:B4"/>
    <mergeCell ref="A3:K3"/>
    <mergeCell ref="C2:E2"/>
    <mergeCell ref="F2:H2"/>
    <mergeCell ref="I2:K2"/>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RefinAir</vt:lpstr>
      <vt:lpstr>Air Visual Pro</vt:lpstr>
      <vt:lpstr>R&amp;D</vt:lpstr>
      <vt:lpstr>Cost Estimation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Arnoy Khan</dc:creator>
  <cp:lastModifiedBy>Arnoy Khan</cp:lastModifiedBy>
  <cp:lastPrinted>2021-08-27T15:04:53Z</cp:lastPrinted>
  <dcterms:created xsi:type="dcterms:W3CDTF">2021-08-22T03:04:51Z</dcterms:created>
  <dcterms:modified xsi:type="dcterms:W3CDTF">2021-08-28T07:43:18Z</dcterms:modified>
</cp:coreProperties>
</file>