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"/>
    </mc:Choice>
  </mc:AlternateContent>
  <xr:revisionPtr revIDLastSave="0" documentId="13_ncr:1_{47C5EEEC-F857-4624-A5E8-C1C946A4372C}" xr6:coauthVersionLast="45" xr6:coauthVersionMax="45" xr10:uidLastSave="{00000000-0000-0000-0000-000000000000}"/>
  <bookViews>
    <workbookView xWindow="27915" yWindow="3600" windowWidth="19170" windowHeight="10170" xr2:uid="{9B829583-8FAA-4B42-BF12-EB51461F2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3" i="1" l="1"/>
  <c r="N23" i="1"/>
  <c r="N21" i="1"/>
  <c r="N22" i="1" s="1"/>
  <c r="N20" i="1"/>
  <c r="N19" i="1"/>
  <c r="N13" i="1"/>
  <c r="N14" i="1" s="1"/>
  <c r="N15" i="1" s="1"/>
  <c r="N16" i="1" s="1"/>
  <c r="N12" i="1"/>
  <c r="N6" i="1"/>
  <c r="N5" i="1"/>
  <c r="N7" i="1" s="1"/>
  <c r="N44" i="1"/>
  <c r="N45" i="1"/>
  <c r="N46" i="1" s="1"/>
  <c r="N47" i="1" s="1"/>
  <c r="N48" i="1" s="1"/>
  <c r="N26" i="1"/>
  <c r="N27" i="1" s="1"/>
  <c r="N28" i="1" s="1"/>
  <c r="N29" i="1" s="1"/>
  <c r="N30" i="1" s="1"/>
  <c r="B9" i="1"/>
  <c r="N8" i="1" l="1"/>
</calcChain>
</file>

<file path=xl/sharedStrings.xml><?xml version="1.0" encoding="utf-8"?>
<sst xmlns="http://schemas.openxmlformats.org/spreadsheetml/2006/main" count="100" uniqueCount="58">
  <si>
    <t>Most-used stove usage: cooktop part</t>
  </si>
  <si>
    <t>0 times per week</t>
  </si>
  <si>
    <t>Q</t>
  </si>
  <si>
    <t>1 to 3  times per week</t>
  </si>
  <si>
    <t>4 to 7 times per week</t>
  </si>
  <si>
    <t>8 to 14 times per week</t>
  </si>
  <si>
    <t>15 or more times per week</t>
  </si>
  <si>
    <t>Do not have a stove</t>
  </si>
  <si>
    <t>Year of construction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</si>
  <si>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2</t>
    </r>
  </si>
  <si>
    <t>Before 1950</t>
  </si>
  <si>
    <t>1950 to 1959</t>
  </si>
  <si>
    <t>1960 to 1969</t>
  </si>
  <si>
    <t>1970 to 1979</t>
  </si>
  <si>
    <t>1980 to 1989</t>
  </si>
  <si>
    <t>1990 to 1999</t>
  </si>
  <si>
    <t>2000 to 2009</t>
  </si>
  <si>
    <t>2010 to 2015</t>
  </si>
  <si>
    <t>Most-used stove usage: oven part</t>
  </si>
  <si>
    <t>Microwave oven usage</t>
  </si>
  <si>
    <t>Do not have a microwave oven</t>
  </si>
  <si>
    <t>Small kitchen appliances used at least once each week (more than one may apply)</t>
  </si>
  <si>
    <t>Toaster</t>
  </si>
  <si>
    <t>Toaster oven</t>
  </si>
  <si>
    <t>Coffee maker</t>
  </si>
  <si>
    <t>Slow cooker</t>
  </si>
  <si>
    <t>Food processor</t>
  </si>
  <si>
    <t>Rice cooker</t>
  </si>
  <si>
    <t>Blender or juicer</t>
  </si>
  <si>
    <r>
      <t>Some other small kitchen appliance</t>
    </r>
    <r>
      <rPr>
        <vertAlign val="superscript"/>
        <sz val="10"/>
        <color theme="1"/>
        <rFont val="Calibri"/>
        <family val="2"/>
        <scheme val="minor"/>
      </rPr>
      <t>3</t>
    </r>
  </si>
  <si>
    <t>Clothes washer usage</t>
  </si>
  <si>
    <t>0 loads per week</t>
  </si>
  <si>
    <t>1 to 4 loads per week</t>
  </si>
  <si>
    <t>5 to 9 loads per week</t>
  </si>
  <si>
    <t>10 to 15 loads per week</t>
  </si>
  <si>
    <t>More than 15 loads per week</t>
  </si>
  <si>
    <t>Do not have a clothes washer at home</t>
  </si>
  <si>
    <t>Most-used stove fuel</t>
  </si>
  <si>
    <t>Electricity</t>
  </si>
  <si>
    <t>Natural gas</t>
  </si>
  <si>
    <t>Propane</t>
  </si>
  <si>
    <t>Dual fuel</t>
  </si>
  <si>
    <t>Old</t>
  </si>
  <si>
    <t>Stove type</t>
  </si>
  <si>
    <t>Electric</t>
  </si>
  <si>
    <t>Natural Gas</t>
  </si>
  <si>
    <t>Ignore fringe small cases</t>
  </si>
  <si>
    <t>% Electric</t>
  </si>
  <si>
    <t>% Nat gas</t>
  </si>
  <si>
    <t>Stove Usage</t>
  </si>
  <si>
    <t>0 times</t>
  </si>
  <si>
    <t>1-3 times</t>
  </si>
  <si>
    <t>4-7 times</t>
  </si>
  <si>
    <t>8-14 times</t>
  </si>
  <si>
    <t>15 or more times</t>
  </si>
  <si>
    <t>Random Applicance percentages</t>
  </si>
  <si>
    <t>Clothes Washing</t>
  </si>
  <si>
    <t>Microwave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</si>
</sst>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2" fillId="0" borderId="4" applyNumberFormat="0" applyProtection="0">
      <alignment horizontal="left" wrapText="1"/>
    </xf>
    <xf numFmtId="0" fontId="2" fillId="0" borderId="1" applyNumberFormat="0" applyProtection="0">
      <alignment wrapText="1"/>
    </xf>
  </cellStyleXfs>
  <cellXfs count="12">
    <xf numFmtId="0" fontId="0" fillId="0" borderId="0" xfId="0"/>
    <xf numFmtId="0" fontId="3" fillId="0" borderId="2" xfId="1" applyFont="1" applyAlignment="1">
      <alignment horizontal="left" wrapText="1" indent="1"/>
    </xf>
    <xf numFmtId="164" fontId="3" fillId="0" borderId="2" xfId="1" applyNumberFormat="1" applyFont="1" applyAlignment="1">
      <alignment horizontal="right" wrapText="1"/>
    </xf>
    <xf numFmtId="0" fontId="5" fillId="0" borderId="3" xfId="2" applyFont="1" applyAlignment="1">
      <alignment horizontal="left" wrapText="1" indent="1"/>
    </xf>
    <xf numFmtId="164" fontId="5" fillId="0" borderId="3" xfId="2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3" fontId="3" fillId="0" borderId="4" xfId="3" applyNumberFormat="1" applyFont="1">
      <alignment horizontal="left" wrapText="1"/>
    </xf>
    <xf numFmtId="3" fontId="3" fillId="0" borderId="1" xfId="4" applyNumberFormat="1" applyFont="1" applyAlignment="1">
      <alignment horizontal="right" wrapText="1"/>
    </xf>
    <xf numFmtId="0" fontId="3" fillId="0" borderId="2" xfId="1" applyFont="1">
      <alignment wrapText="1"/>
    </xf>
    <xf numFmtId="0" fontId="5" fillId="0" borderId="3" xfId="2" applyFont="1" applyAlignment="1">
      <alignment horizontal="left" wrapText="1"/>
    </xf>
    <xf numFmtId="0" fontId="1" fillId="0" borderId="0" xfId="0" applyFont="1"/>
    <xf numFmtId="164" fontId="0" fillId="0" borderId="0" xfId="0" applyNumberFormat="1"/>
  </cellXfs>
  <cellStyles count="5">
    <cellStyle name="Body: normal cell" xfId="2" xr:uid="{F7C8ACFA-5456-4913-84C6-7479E1D26137}"/>
    <cellStyle name="Header: bottom row" xfId="4" xr:uid="{A818163F-14DE-4F24-B918-9452BC9FBEB7}"/>
    <cellStyle name="Header: top rows" xfId="3" xr:uid="{AD13F16B-8F71-48FF-8D38-DACB345F3087}"/>
    <cellStyle name="Normal" xfId="0" builtinId="0"/>
    <cellStyle name="Parent row" xfId="1" xr:uid="{FBA28BEC-73AD-4C70-BD34-DB6B38E2C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E4FC-B1CF-4A4C-ACF6-A15C76293A29}">
  <dimension ref="A1:N49"/>
  <sheetViews>
    <sheetView tabSelected="1" topLeftCell="C34" zoomScale="140" zoomScaleNormal="140" workbookViewId="0">
      <selection activeCell="M49" sqref="M49"/>
    </sheetView>
  </sheetViews>
  <sheetFormatPr defaultRowHeight="15" x14ac:dyDescent="0.25"/>
  <cols>
    <col min="13" max="13" width="12.85546875" customWidth="1"/>
  </cols>
  <sheetData>
    <row r="1" spans="1:14" x14ac:dyDescent="0.25">
      <c r="B1" s="5"/>
      <c r="C1" s="6" t="s">
        <v>8</v>
      </c>
      <c r="D1" s="6"/>
      <c r="E1" s="6"/>
      <c r="F1" s="6"/>
      <c r="G1" s="6"/>
      <c r="H1" s="6"/>
      <c r="I1" s="6"/>
      <c r="J1" s="6"/>
    </row>
    <row r="2" spans="1:14" ht="27" thickBot="1" x14ac:dyDescent="0.3"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r="3" spans="1:14" ht="52.5" thickTop="1" x14ac:dyDescent="0.25">
      <c r="A3" s="1" t="s">
        <v>37</v>
      </c>
      <c r="B3" s="2"/>
      <c r="C3" s="2"/>
      <c r="D3" s="2"/>
      <c r="E3" s="2"/>
      <c r="F3" s="2"/>
      <c r="G3" s="2"/>
      <c r="H3" s="2"/>
      <c r="I3" s="2"/>
      <c r="J3" s="2"/>
      <c r="L3" s="10" t="s">
        <v>46</v>
      </c>
    </row>
    <row r="4" spans="1:14" ht="26.25" x14ac:dyDescent="0.25">
      <c r="A4" s="3" t="s">
        <v>38</v>
      </c>
      <c r="B4" s="4">
        <v>66.400000000000006</v>
      </c>
      <c r="C4" s="4">
        <v>8.5</v>
      </c>
      <c r="D4" s="4">
        <v>6.1</v>
      </c>
      <c r="E4" s="4">
        <v>6.7</v>
      </c>
      <c r="F4" s="4">
        <v>11.9</v>
      </c>
      <c r="G4" s="4">
        <v>10.8</v>
      </c>
      <c r="H4" s="4">
        <v>10</v>
      </c>
      <c r="I4" s="4">
        <v>9.9</v>
      </c>
      <c r="J4" s="4">
        <v>2.5</v>
      </c>
      <c r="N4" t="s">
        <v>42</v>
      </c>
    </row>
    <row r="5" spans="1:14" ht="26.25" x14ac:dyDescent="0.25">
      <c r="A5" s="3" t="s">
        <v>39</v>
      </c>
      <c r="B5" s="4">
        <v>35.200000000000003</v>
      </c>
      <c r="C5" s="4">
        <v>9.6999999999999993</v>
      </c>
      <c r="D5" s="4">
        <v>5.2</v>
      </c>
      <c r="E5" s="4">
        <v>4.0999999999999996</v>
      </c>
      <c r="F5" s="4">
        <v>4.3</v>
      </c>
      <c r="G5" s="4">
        <v>2.9</v>
      </c>
      <c r="H5" s="4">
        <v>4.4000000000000004</v>
      </c>
      <c r="I5" s="4">
        <v>4</v>
      </c>
      <c r="J5" s="4">
        <v>0.6</v>
      </c>
      <c r="L5" t="s">
        <v>43</v>
      </c>
      <c r="M5" t="s">
        <v>44</v>
      </c>
      <c r="N5" s="11">
        <f>SUM(C4:J4)</f>
        <v>66.400000000000006</v>
      </c>
    </row>
    <row r="6" spans="1:14" x14ac:dyDescent="0.25">
      <c r="A6" s="3" t="s">
        <v>40</v>
      </c>
      <c r="B6" s="4">
        <v>5.5</v>
      </c>
      <c r="C6" s="4">
        <v>1</v>
      </c>
      <c r="D6" s="4">
        <v>0.5</v>
      </c>
      <c r="E6" s="4">
        <v>0.5</v>
      </c>
      <c r="F6" s="4">
        <v>0.7</v>
      </c>
      <c r="G6" s="4">
        <v>0.8</v>
      </c>
      <c r="H6" s="4">
        <v>0.9</v>
      </c>
      <c r="I6" s="4">
        <v>0.9</v>
      </c>
      <c r="J6" s="4">
        <v>0.2</v>
      </c>
      <c r="M6" t="s">
        <v>45</v>
      </c>
      <c r="N6" s="11">
        <f>SUM(C5:J5)</f>
        <v>35.200000000000003</v>
      </c>
    </row>
    <row r="7" spans="1:14" ht="26.25" x14ac:dyDescent="0.25">
      <c r="A7" s="3" t="s">
        <v>41</v>
      </c>
      <c r="B7" s="4">
        <v>0.9</v>
      </c>
      <c r="C7" s="4">
        <v>0.2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>
        <v>0.2</v>
      </c>
      <c r="J7" s="4" t="s">
        <v>2</v>
      </c>
      <c r="M7" t="s">
        <v>47</v>
      </c>
      <c r="N7">
        <f>N5/SUM($N$5:$N$6)</f>
        <v>0.65354330708661412</v>
      </c>
    </row>
    <row r="8" spans="1:14" ht="39" x14ac:dyDescent="0.25">
      <c r="A8" s="3" t="s">
        <v>7</v>
      </c>
      <c r="B8" s="4">
        <v>10.199999999999999</v>
      </c>
      <c r="C8" s="4">
        <v>1.2</v>
      </c>
      <c r="D8" s="4">
        <v>0.8</v>
      </c>
      <c r="E8" s="4">
        <v>1.5</v>
      </c>
      <c r="F8" s="4">
        <v>1.3</v>
      </c>
      <c r="G8" s="4">
        <v>1.3</v>
      </c>
      <c r="H8" s="4">
        <v>1.5</v>
      </c>
      <c r="I8" s="4">
        <v>2</v>
      </c>
      <c r="J8" s="4">
        <v>0.5</v>
      </c>
      <c r="M8" t="s">
        <v>48</v>
      </c>
      <c r="N8">
        <f>N6/SUM($N$5:$N$6)</f>
        <v>0.34645669291338582</v>
      </c>
    </row>
    <row r="9" spans="1:14" x14ac:dyDescent="0.25">
      <c r="A9" s="3"/>
      <c r="B9" s="4">
        <f>SUM(B4:B5)</f>
        <v>101.60000000000001</v>
      </c>
      <c r="C9" s="4"/>
      <c r="D9" s="4"/>
      <c r="E9" s="4"/>
      <c r="F9" s="4"/>
      <c r="G9" s="4"/>
      <c r="H9" s="4"/>
      <c r="I9" s="4"/>
      <c r="J9" s="4"/>
    </row>
    <row r="10" spans="1:14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4" ht="77.25" x14ac:dyDescent="0.25">
      <c r="A11" s="1" t="s">
        <v>0</v>
      </c>
      <c r="B11" s="4"/>
      <c r="C11" s="4"/>
      <c r="D11" s="4"/>
      <c r="E11" s="4"/>
      <c r="F11" s="4"/>
      <c r="G11" s="4"/>
      <c r="H11" s="4"/>
      <c r="I11" s="4"/>
      <c r="J11" s="4"/>
    </row>
    <row r="12" spans="1:14" ht="26.25" x14ac:dyDescent="0.25">
      <c r="A12" s="3" t="s">
        <v>1</v>
      </c>
      <c r="B12" s="4">
        <v>3.4</v>
      </c>
      <c r="C12" s="4">
        <v>0.7</v>
      </c>
      <c r="D12" s="4">
        <v>0.4</v>
      </c>
      <c r="E12" s="4">
        <v>0.3</v>
      </c>
      <c r="F12" s="4">
        <v>0.5</v>
      </c>
      <c r="G12" s="4">
        <v>0.7</v>
      </c>
      <c r="H12" s="4">
        <v>0.5</v>
      </c>
      <c r="I12" s="4">
        <v>0.4</v>
      </c>
      <c r="J12" s="4">
        <v>0</v>
      </c>
      <c r="L12" t="s">
        <v>49</v>
      </c>
      <c r="M12" t="s">
        <v>50</v>
      </c>
      <c r="N12">
        <f>(SUM(C12:J12)+SUM(C17:J17))/SUM(C12:J17)</f>
        <v>0.11505922165820645</v>
      </c>
    </row>
    <row r="13" spans="1:14" ht="39" x14ac:dyDescent="0.25">
      <c r="A13" s="3" t="s">
        <v>3</v>
      </c>
      <c r="B13" s="4">
        <v>16.899999999999999</v>
      </c>
      <c r="C13" s="4">
        <v>2.9</v>
      </c>
      <c r="D13" s="4">
        <v>1.8</v>
      </c>
      <c r="E13" s="4">
        <v>1.7</v>
      </c>
      <c r="F13" s="4">
        <v>2.7</v>
      </c>
      <c r="G13" s="4">
        <v>2.2000000000000002</v>
      </c>
      <c r="H13" s="4">
        <v>2.4</v>
      </c>
      <c r="I13" s="4">
        <v>2.7</v>
      </c>
      <c r="J13" s="4">
        <v>0.5</v>
      </c>
      <c r="M13" t="s">
        <v>51</v>
      </c>
      <c r="N13">
        <f>SUM(C13:J13)/SUM($C$12:$J$17)+N12</f>
        <v>0.25803722504230125</v>
      </c>
    </row>
    <row r="14" spans="1:14" ht="39" x14ac:dyDescent="0.25">
      <c r="A14" s="3" t="s">
        <v>4</v>
      </c>
      <c r="B14" s="4">
        <v>50.5</v>
      </c>
      <c r="C14" s="4">
        <v>8.6999999999999993</v>
      </c>
      <c r="D14" s="4">
        <v>5.0999999999999996</v>
      </c>
      <c r="E14" s="4">
        <v>5.6</v>
      </c>
      <c r="F14" s="4">
        <v>8.1</v>
      </c>
      <c r="G14" s="4">
        <v>6.8</v>
      </c>
      <c r="H14" s="4">
        <v>7.6</v>
      </c>
      <c r="I14" s="4">
        <v>7.1</v>
      </c>
      <c r="J14" s="4">
        <v>1.5</v>
      </c>
      <c r="M14" t="s">
        <v>52</v>
      </c>
      <c r="N14">
        <f t="shared" ref="N14:N16" si="0">SUM(C14:J14)/SUM($C$12:$J$17)+N13</f>
        <v>0.68527918781725905</v>
      </c>
    </row>
    <row r="15" spans="1:14" ht="39" x14ac:dyDescent="0.25">
      <c r="A15" s="3" t="s">
        <v>5</v>
      </c>
      <c r="B15" s="4">
        <v>23.9</v>
      </c>
      <c r="C15" s="4">
        <v>4.7</v>
      </c>
      <c r="D15" s="4">
        <v>2.9</v>
      </c>
      <c r="E15" s="4">
        <v>2.2999999999999998</v>
      </c>
      <c r="F15" s="4">
        <v>3.4</v>
      </c>
      <c r="G15" s="4">
        <v>3</v>
      </c>
      <c r="H15" s="4">
        <v>3</v>
      </c>
      <c r="I15" s="4">
        <v>3.4</v>
      </c>
      <c r="J15" s="4">
        <v>1.1000000000000001</v>
      </c>
      <c r="M15" t="s">
        <v>53</v>
      </c>
      <c r="N15">
        <f t="shared" si="0"/>
        <v>0.88663282571912028</v>
      </c>
    </row>
    <row r="16" spans="1:14" ht="51.75" x14ac:dyDescent="0.25">
      <c r="A16" s="3" t="s">
        <v>6</v>
      </c>
      <c r="B16" s="4">
        <v>13.3</v>
      </c>
      <c r="C16" s="4">
        <v>2.6</v>
      </c>
      <c r="D16" s="4">
        <v>1.6</v>
      </c>
      <c r="E16" s="4">
        <v>1.5</v>
      </c>
      <c r="F16" s="4">
        <v>2.2999999999999998</v>
      </c>
      <c r="G16" s="4">
        <v>2</v>
      </c>
      <c r="H16" s="4">
        <v>1.8</v>
      </c>
      <c r="I16" s="4">
        <v>1.3</v>
      </c>
      <c r="J16" s="4">
        <v>0.3</v>
      </c>
      <c r="M16" t="s">
        <v>54</v>
      </c>
      <c r="N16">
        <f t="shared" si="0"/>
        <v>1.0000000000000002</v>
      </c>
    </row>
    <row r="17" spans="1:14" ht="39" x14ac:dyDescent="0.25">
      <c r="A17" s="3" t="s">
        <v>7</v>
      </c>
      <c r="B17" s="4">
        <v>10.199999999999999</v>
      </c>
      <c r="C17" s="4">
        <v>1.2</v>
      </c>
      <c r="D17" s="4">
        <v>0.8</v>
      </c>
      <c r="E17" s="4">
        <v>1.5</v>
      </c>
      <c r="F17" s="4">
        <v>1.3</v>
      </c>
      <c r="G17" s="4">
        <v>1.3</v>
      </c>
      <c r="H17" s="4">
        <v>1.5</v>
      </c>
      <c r="I17" s="4">
        <v>2</v>
      </c>
      <c r="J17" s="4">
        <v>0.5</v>
      </c>
    </row>
    <row r="18" spans="1:14" ht="77.25" x14ac:dyDescent="0.25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</row>
    <row r="19" spans="1:14" ht="26.25" x14ac:dyDescent="0.25">
      <c r="A19" s="3" t="s">
        <v>1</v>
      </c>
      <c r="B19" s="4">
        <v>18.399999999999999</v>
      </c>
      <c r="C19" s="4">
        <v>3.4</v>
      </c>
      <c r="D19" s="4">
        <v>2.2000000000000002</v>
      </c>
      <c r="E19" s="4">
        <v>1.7</v>
      </c>
      <c r="F19" s="4">
        <v>2.7</v>
      </c>
      <c r="G19" s="4">
        <v>2.9</v>
      </c>
      <c r="H19" s="4">
        <v>2.6</v>
      </c>
      <c r="I19" s="4">
        <v>2.5</v>
      </c>
      <c r="J19" s="4">
        <v>0.4</v>
      </c>
      <c r="L19" t="s">
        <v>49</v>
      </c>
      <c r="M19" t="s">
        <v>50</v>
      </c>
      <c r="N19">
        <f>(SUM(C19:J19)+SUM(C24:J24))/SUM(C19:J24)</f>
        <v>0.24317406143344714</v>
      </c>
    </row>
    <row r="20" spans="1:14" ht="39" x14ac:dyDescent="0.25">
      <c r="A20" s="3" t="s">
        <v>3</v>
      </c>
      <c r="B20" s="4">
        <v>56.7</v>
      </c>
      <c r="C20" s="4">
        <v>10</v>
      </c>
      <c r="D20" s="4">
        <v>6.3</v>
      </c>
      <c r="E20" s="4">
        <v>6</v>
      </c>
      <c r="F20" s="4">
        <v>9.4</v>
      </c>
      <c r="G20" s="4">
        <v>7.5</v>
      </c>
      <c r="H20" s="4">
        <v>7.8</v>
      </c>
      <c r="I20" s="4">
        <v>8</v>
      </c>
      <c r="J20" s="4">
        <v>1.8</v>
      </c>
      <c r="M20" t="s">
        <v>51</v>
      </c>
      <c r="N20">
        <f>SUM(C20:J20)/SUM($C$19:$J$24)+N19</f>
        <v>0.72781569965870319</v>
      </c>
    </row>
    <row r="21" spans="1:14" ht="39" x14ac:dyDescent="0.25">
      <c r="A21" s="3" t="s">
        <v>4</v>
      </c>
      <c r="B21" s="4">
        <v>28.1</v>
      </c>
      <c r="C21" s="4">
        <v>5.3</v>
      </c>
      <c r="D21" s="4">
        <v>3</v>
      </c>
      <c r="E21" s="4">
        <v>3</v>
      </c>
      <c r="F21" s="4">
        <v>4.2</v>
      </c>
      <c r="G21" s="4">
        <v>3.7</v>
      </c>
      <c r="H21" s="4">
        <v>4.3</v>
      </c>
      <c r="I21" s="4">
        <v>3.8</v>
      </c>
      <c r="J21" s="4">
        <v>0.9</v>
      </c>
      <c r="M21" t="s">
        <v>52</v>
      </c>
      <c r="N21">
        <f t="shared" ref="N21:N23" si="1">SUM(C21:J21)/SUM($C$19:$J$24)+N20</f>
        <v>0.96843003412969297</v>
      </c>
    </row>
    <row r="22" spans="1:14" ht="39" x14ac:dyDescent="0.25">
      <c r="A22" s="3" t="s">
        <v>5</v>
      </c>
      <c r="B22" s="4">
        <v>3.6</v>
      </c>
      <c r="C22" s="4">
        <v>0.7</v>
      </c>
      <c r="D22" s="4">
        <v>0.2</v>
      </c>
      <c r="E22" s="4">
        <v>0.3</v>
      </c>
      <c r="F22" s="4">
        <v>0.5</v>
      </c>
      <c r="G22" s="4">
        <v>0.5</v>
      </c>
      <c r="H22" s="4">
        <v>0.6</v>
      </c>
      <c r="I22" s="4">
        <v>0.5</v>
      </c>
      <c r="J22" s="4">
        <v>0.2</v>
      </c>
      <c r="M22" t="s">
        <v>53</v>
      </c>
      <c r="N22">
        <f t="shared" si="1"/>
        <v>0.99829351535836197</v>
      </c>
    </row>
    <row r="23" spans="1:14" ht="51.75" x14ac:dyDescent="0.25">
      <c r="A23" s="3" t="s">
        <v>6</v>
      </c>
      <c r="B23" s="4">
        <v>1.1000000000000001</v>
      </c>
      <c r="C23" s="4">
        <v>0</v>
      </c>
      <c r="D23" s="4">
        <v>0</v>
      </c>
      <c r="E23" s="4">
        <v>0.2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M23" t="s">
        <v>54</v>
      </c>
      <c r="N23">
        <f>SUM(C23:J23)/SUM($C$19:$J$24)+N22</f>
        <v>1.0000000000000002</v>
      </c>
    </row>
    <row r="24" spans="1:14" ht="39" x14ac:dyDescent="0.25">
      <c r="A24" s="3" t="s">
        <v>7</v>
      </c>
      <c r="B24" s="4">
        <v>10.199999999999999</v>
      </c>
      <c r="C24" s="4">
        <v>1.2</v>
      </c>
      <c r="D24" s="4">
        <v>0.8</v>
      </c>
      <c r="E24" s="4">
        <v>1.5</v>
      </c>
      <c r="F24" s="4">
        <v>1.3</v>
      </c>
      <c r="G24" s="4">
        <v>1.3</v>
      </c>
      <c r="H24" s="4">
        <v>1.5</v>
      </c>
      <c r="I24" s="4">
        <v>2</v>
      </c>
      <c r="J24" s="4">
        <v>0.5</v>
      </c>
    </row>
    <row r="25" spans="1:14" ht="39" x14ac:dyDescent="0.25">
      <c r="A25" s="1" t="s">
        <v>19</v>
      </c>
      <c r="B25" s="2"/>
      <c r="C25" s="2"/>
      <c r="D25" s="2"/>
      <c r="E25" s="2"/>
      <c r="F25" s="2"/>
      <c r="G25" s="2"/>
      <c r="H25" s="2"/>
      <c r="I25" s="2"/>
      <c r="J25" s="2"/>
    </row>
    <row r="26" spans="1:14" ht="26.25" x14ac:dyDescent="0.25">
      <c r="A26" s="3" t="s">
        <v>1</v>
      </c>
      <c r="B26" s="4">
        <v>1.6</v>
      </c>
      <c r="C26" s="4">
        <v>0.3</v>
      </c>
      <c r="D26" s="4">
        <v>0</v>
      </c>
      <c r="E26" s="4">
        <v>0.2</v>
      </c>
      <c r="F26" s="4">
        <v>0.3</v>
      </c>
      <c r="G26" s="4">
        <v>0.3</v>
      </c>
      <c r="H26" s="4">
        <v>0</v>
      </c>
      <c r="I26" s="4">
        <v>0.2</v>
      </c>
      <c r="J26" s="4">
        <v>0</v>
      </c>
      <c r="L26" t="s">
        <v>57</v>
      </c>
      <c r="M26" t="s">
        <v>50</v>
      </c>
      <c r="N26">
        <f>(SUM(C26:I26)+SUM(C31:I31))/SUM(C26:I31)</f>
        <v>5.0832602979842233E-2</v>
      </c>
    </row>
    <row r="27" spans="1:14" ht="39" x14ac:dyDescent="0.25">
      <c r="A27" s="3" t="s">
        <v>3</v>
      </c>
      <c r="B27" s="4">
        <v>10.6</v>
      </c>
      <c r="C27" s="4">
        <v>1.7</v>
      </c>
      <c r="D27" s="4">
        <v>1</v>
      </c>
      <c r="E27" s="4">
        <v>1.6</v>
      </c>
      <c r="F27" s="4">
        <v>1.3</v>
      </c>
      <c r="G27" s="4">
        <v>1.6</v>
      </c>
      <c r="H27" s="4">
        <v>1.5</v>
      </c>
      <c r="I27" s="4">
        <v>1.5</v>
      </c>
      <c r="J27" s="4">
        <v>0.4</v>
      </c>
      <c r="M27" t="s">
        <v>51</v>
      </c>
      <c r="N27">
        <f>SUM(C27:I27)/SUM($C$26:$I$31)+N26</f>
        <v>0.14022787028921996</v>
      </c>
    </row>
    <row r="28" spans="1:14" ht="39" x14ac:dyDescent="0.25">
      <c r="A28" s="3" t="s">
        <v>4</v>
      </c>
      <c r="B28" s="4">
        <v>39</v>
      </c>
      <c r="C28" s="4">
        <v>6.7</v>
      </c>
      <c r="D28" s="4">
        <v>4.4000000000000004</v>
      </c>
      <c r="E28" s="4">
        <v>3.9</v>
      </c>
      <c r="F28" s="4">
        <v>6.6</v>
      </c>
      <c r="G28" s="4">
        <v>5.0999999999999996</v>
      </c>
      <c r="H28" s="4">
        <v>5.4</v>
      </c>
      <c r="I28" s="4">
        <v>5.6</v>
      </c>
      <c r="J28" s="4">
        <v>1.4</v>
      </c>
      <c r="M28" t="s">
        <v>52</v>
      </c>
      <c r="N28">
        <f t="shared" ref="N28:N30" si="2">SUM(C28:I28)/SUM($C$26:$I$31)+N27</f>
        <v>0.47063978965819447</v>
      </c>
    </row>
    <row r="29" spans="1:14" ht="39" x14ac:dyDescent="0.25">
      <c r="A29" s="3" t="s">
        <v>5</v>
      </c>
      <c r="B29" s="4">
        <v>27.9</v>
      </c>
      <c r="C29" s="4">
        <v>4.9000000000000004</v>
      </c>
      <c r="D29" s="4">
        <v>3.1</v>
      </c>
      <c r="E29" s="4">
        <v>3.1</v>
      </c>
      <c r="F29" s="4">
        <v>4.0999999999999996</v>
      </c>
      <c r="G29" s="4">
        <v>3.8</v>
      </c>
      <c r="H29" s="4">
        <v>4.4000000000000004</v>
      </c>
      <c r="I29" s="4">
        <v>3.9</v>
      </c>
      <c r="J29" s="4">
        <v>0.6</v>
      </c>
      <c r="M29" t="s">
        <v>53</v>
      </c>
      <c r="N29">
        <f t="shared" si="2"/>
        <v>0.70990359333917596</v>
      </c>
    </row>
    <row r="30" spans="1:14" ht="51.75" x14ac:dyDescent="0.25">
      <c r="A30" s="3" t="s">
        <v>6</v>
      </c>
      <c r="B30" s="4">
        <v>34.5</v>
      </c>
      <c r="C30" s="4">
        <v>5.6</v>
      </c>
      <c r="D30" s="4">
        <v>3.5</v>
      </c>
      <c r="E30" s="4">
        <v>3.7</v>
      </c>
      <c r="F30" s="4">
        <v>5.3</v>
      </c>
      <c r="G30" s="4">
        <v>4.5</v>
      </c>
      <c r="H30" s="4">
        <v>5</v>
      </c>
      <c r="I30" s="4">
        <v>5.5</v>
      </c>
      <c r="J30" s="4">
        <v>1.3</v>
      </c>
      <c r="M30" t="s">
        <v>54</v>
      </c>
      <c r="N30">
        <f t="shared" si="2"/>
        <v>0.99999999999999978</v>
      </c>
    </row>
    <row r="31" spans="1:14" ht="51.75" x14ac:dyDescent="0.25">
      <c r="A31" s="3" t="s">
        <v>20</v>
      </c>
      <c r="B31" s="4">
        <v>4.5999999999999996</v>
      </c>
      <c r="C31" s="4">
        <v>1.5</v>
      </c>
      <c r="D31" s="4">
        <v>0.5</v>
      </c>
      <c r="E31" s="4">
        <v>0.4</v>
      </c>
      <c r="F31" s="4">
        <v>0.7</v>
      </c>
      <c r="G31" s="4">
        <v>0.7</v>
      </c>
      <c r="H31" s="4">
        <v>0.4</v>
      </c>
      <c r="I31" s="4">
        <v>0.3</v>
      </c>
      <c r="J31" s="4">
        <v>0</v>
      </c>
    </row>
    <row r="33" spans="1:14" ht="141" x14ac:dyDescent="0.25">
      <c r="A33" s="8" t="s">
        <v>21</v>
      </c>
      <c r="B33" s="2"/>
      <c r="C33" s="2">
        <f>B34/118</f>
        <v>0.6271186440677966</v>
      </c>
      <c r="D33" s="2"/>
      <c r="E33" s="2"/>
      <c r="F33" s="2"/>
      <c r="G33" s="2"/>
      <c r="H33" s="2"/>
      <c r="I33" s="2"/>
      <c r="J33" s="2"/>
    </row>
    <row r="34" spans="1:14" x14ac:dyDescent="0.25">
      <c r="A34" s="9" t="s">
        <v>22</v>
      </c>
      <c r="B34" s="4">
        <v>74</v>
      </c>
      <c r="C34" s="4">
        <v>12.7</v>
      </c>
      <c r="D34" s="4">
        <v>7.7</v>
      </c>
      <c r="E34" s="4">
        <v>7.9</v>
      </c>
      <c r="F34" s="4">
        <v>11.2</v>
      </c>
      <c r="G34" s="4">
        <v>9.8000000000000007</v>
      </c>
      <c r="H34" s="4">
        <v>11</v>
      </c>
      <c r="I34" s="4">
        <v>11.3</v>
      </c>
      <c r="J34" s="4">
        <v>2.4</v>
      </c>
      <c r="L34" t="s">
        <v>55</v>
      </c>
      <c r="M34" s="9" t="s">
        <v>22</v>
      </c>
    </row>
    <row r="35" spans="1:14" ht="26.25" x14ac:dyDescent="0.25">
      <c r="A35" s="9" t="s">
        <v>23</v>
      </c>
      <c r="B35" s="4">
        <v>28.7</v>
      </c>
      <c r="C35" s="4">
        <v>5.0999999999999996</v>
      </c>
      <c r="D35" s="4">
        <v>3.2</v>
      </c>
      <c r="E35" s="4">
        <v>2.8</v>
      </c>
      <c r="F35" s="4">
        <v>4.5</v>
      </c>
      <c r="G35" s="4">
        <v>3.9</v>
      </c>
      <c r="H35" s="4">
        <v>4.0999999999999996</v>
      </c>
      <c r="I35" s="4">
        <v>4.0999999999999996</v>
      </c>
      <c r="J35" s="4">
        <v>0.9</v>
      </c>
      <c r="M35" s="9" t="s">
        <v>23</v>
      </c>
    </row>
    <row r="36" spans="1:14" ht="26.25" x14ac:dyDescent="0.25">
      <c r="A36" s="9" t="s">
        <v>24</v>
      </c>
      <c r="B36" s="4">
        <v>75.900000000000006</v>
      </c>
      <c r="C36" s="4">
        <v>12.3</v>
      </c>
      <c r="D36" s="4">
        <v>8</v>
      </c>
      <c r="E36" s="4">
        <v>8.1999999999999993</v>
      </c>
      <c r="F36" s="4">
        <v>11.7</v>
      </c>
      <c r="G36" s="4">
        <v>10.199999999999999</v>
      </c>
      <c r="H36" s="4">
        <v>11.3</v>
      </c>
      <c r="I36" s="4">
        <v>11.5</v>
      </c>
      <c r="J36" s="4">
        <v>2.6</v>
      </c>
    </row>
    <row r="37" spans="1:14" ht="26.25" x14ac:dyDescent="0.25">
      <c r="A37" s="9" t="s">
        <v>25</v>
      </c>
      <c r="B37" s="4">
        <v>33.299999999999997</v>
      </c>
      <c r="C37" s="4">
        <v>5.4</v>
      </c>
      <c r="D37" s="4">
        <v>3</v>
      </c>
      <c r="E37" s="4">
        <v>3.5</v>
      </c>
      <c r="F37" s="4">
        <v>4.8</v>
      </c>
      <c r="G37" s="4">
        <v>4.5999999999999996</v>
      </c>
      <c r="H37" s="4">
        <v>5.2</v>
      </c>
      <c r="I37" s="4">
        <v>5.7</v>
      </c>
      <c r="J37" s="4">
        <v>1.2</v>
      </c>
    </row>
    <row r="38" spans="1:14" ht="26.25" x14ac:dyDescent="0.25">
      <c r="A38" s="9" t="s">
        <v>26</v>
      </c>
      <c r="B38" s="4">
        <v>12.1</v>
      </c>
      <c r="C38" s="4">
        <v>1.9</v>
      </c>
      <c r="D38" s="4">
        <v>1.1000000000000001</v>
      </c>
      <c r="E38" s="4">
        <v>1</v>
      </c>
      <c r="F38" s="4">
        <v>2</v>
      </c>
      <c r="G38" s="4">
        <v>1.8</v>
      </c>
      <c r="H38" s="4">
        <v>2</v>
      </c>
      <c r="I38" s="4">
        <v>1.9</v>
      </c>
      <c r="J38" s="4">
        <v>0.4</v>
      </c>
    </row>
    <row r="39" spans="1:14" ht="26.25" x14ac:dyDescent="0.25">
      <c r="A39" s="9" t="s">
        <v>27</v>
      </c>
      <c r="B39" s="4">
        <v>14.3</v>
      </c>
      <c r="C39" s="4">
        <v>2.2000000000000002</v>
      </c>
      <c r="D39" s="4">
        <v>1.3</v>
      </c>
      <c r="E39" s="4">
        <v>1.4</v>
      </c>
      <c r="F39" s="4">
        <v>2.1</v>
      </c>
      <c r="G39" s="4">
        <v>2</v>
      </c>
      <c r="H39" s="4">
        <v>2.2999999999999998</v>
      </c>
      <c r="I39" s="4">
        <v>2.2999999999999998</v>
      </c>
      <c r="J39" s="4">
        <v>0.7</v>
      </c>
    </row>
    <row r="40" spans="1:14" ht="26.25" x14ac:dyDescent="0.25">
      <c r="A40" s="9" t="s">
        <v>28</v>
      </c>
      <c r="B40" s="4">
        <v>30.8</v>
      </c>
      <c r="C40" s="4">
        <v>4.7</v>
      </c>
      <c r="D40" s="4">
        <v>4</v>
      </c>
      <c r="E40" s="4">
        <v>2.7</v>
      </c>
      <c r="F40" s="4">
        <v>4.2</v>
      </c>
      <c r="G40" s="4">
        <v>4.5999999999999996</v>
      </c>
      <c r="H40" s="4">
        <v>4.3</v>
      </c>
      <c r="I40" s="4">
        <v>4.9000000000000004</v>
      </c>
      <c r="J40" s="4">
        <v>1.3</v>
      </c>
    </row>
    <row r="41" spans="1:14" ht="79.5" x14ac:dyDescent="0.25">
      <c r="A41" s="9" t="s">
        <v>29</v>
      </c>
      <c r="B41" s="4">
        <v>12.3</v>
      </c>
      <c r="C41" s="4">
        <v>2.5</v>
      </c>
      <c r="D41" s="4">
        <v>1.2</v>
      </c>
      <c r="E41" s="4">
        <v>1.2</v>
      </c>
      <c r="F41" s="4">
        <v>1.9</v>
      </c>
      <c r="G41" s="4">
        <v>1.4</v>
      </c>
      <c r="H41" s="4">
        <v>2.1</v>
      </c>
      <c r="I41" s="4">
        <v>1.6</v>
      </c>
      <c r="J41" s="4">
        <v>0.4</v>
      </c>
    </row>
    <row r="43" spans="1:14" ht="39" x14ac:dyDescent="0.25">
      <c r="A43" s="1" t="s">
        <v>30</v>
      </c>
      <c r="B43" s="2"/>
      <c r="C43" s="2"/>
      <c r="D43" s="2"/>
      <c r="E43" s="2"/>
      <c r="F43" s="2"/>
      <c r="G43" s="2"/>
      <c r="H43" s="2"/>
      <c r="I43" s="2"/>
      <c r="J43" s="2"/>
    </row>
    <row r="44" spans="1:14" ht="26.25" x14ac:dyDescent="0.25">
      <c r="A44" s="3" t="s">
        <v>31</v>
      </c>
      <c r="B44" s="4">
        <v>1.2</v>
      </c>
      <c r="C44" s="4">
        <v>0.3</v>
      </c>
      <c r="D44" s="4">
        <v>0.2</v>
      </c>
      <c r="E44" s="4" t="s">
        <v>2</v>
      </c>
      <c r="F44" s="4" t="s">
        <v>2</v>
      </c>
      <c r="G44" s="4">
        <v>0.2</v>
      </c>
      <c r="H44" s="4" t="s">
        <v>2</v>
      </c>
      <c r="I44" s="4" t="s">
        <v>2</v>
      </c>
      <c r="J44" s="4">
        <v>0</v>
      </c>
      <c r="L44" t="s">
        <v>56</v>
      </c>
      <c r="M44" t="s">
        <v>50</v>
      </c>
      <c r="N44">
        <f>(SUM(C44:I44)+SUM(C49:I49))/SUM(C44:I49)</f>
        <v>0.18667835232252405</v>
      </c>
    </row>
    <row r="45" spans="1:14" ht="39" x14ac:dyDescent="0.25">
      <c r="A45" s="3" t="s">
        <v>32</v>
      </c>
      <c r="B45" s="4">
        <v>59.8</v>
      </c>
      <c r="C45" s="4">
        <v>9.5</v>
      </c>
      <c r="D45" s="4">
        <v>6.5</v>
      </c>
      <c r="E45" s="4">
        <v>6.6</v>
      </c>
      <c r="F45" s="4">
        <v>9</v>
      </c>
      <c r="G45" s="4">
        <v>8.1999999999999993</v>
      </c>
      <c r="H45" s="4">
        <v>8.6999999999999993</v>
      </c>
      <c r="I45" s="4">
        <v>9.4</v>
      </c>
      <c r="J45" s="4">
        <v>2</v>
      </c>
      <c r="M45" t="s">
        <v>51</v>
      </c>
      <c r="N45">
        <f>SUM(C45:I45)/SUM($C$26:$I$31)+N44</f>
        <v>0.69412795793163873</v>
      </c>
    </row>
    <row r="46" spans="1:14" ht="39" x14ac:dyDescent="0.25">
      <c r="A46" s="3" t="s">
        <v>33</v>
      </c>
      <c r="B46" s="4">
        <v>26.9</v>
      </c>
      <c r="C46" s="4">
        <v>4.2</v>
      </c>
      <c r="D46" s="4">
        <v>3</v>
      </c>
      <c r="E46" s="4">
        <v>2.2999999999999998</v>
      </c>
      <c r="F46" s="4">
        <v>4.0999999999999996</v>
      </c>
      <c r="G46" s="4">
        <v>3.6</v>
      </c>
      <c r="H46" s="4">
        <v>4.2</v>
      </c>
      <c r="I46" s="4">
        <v>4.5</v>
      </c>
      <c r="J46" s="4">
        <v>1.1000000000000001</v>
      </c>
      <c r="M46" t="s">
        <v>52</v>
      </c>
      <c r="N46">
        <f t="shared" ref="N46:N48" si="3">SUM(C46:I46)/SUM($C$26:$I$31)+N45</f>
        <v>0.92112182296231349</v>
      </c>
    </row>
    <row r="47" spans="1:14" ht="39" x14ac:dyDescent="0.25">
      <c r="A47" s="3" t="s">
        <v>34</v>
      </c>
      <c r="B47" s="4">
        <v>8</v>
      </c>
      <c r="C47" s="4">
        <v>1.4</v>
      </c>
      <c r="D47" s="4">
        <v>0.8</v>
      </c>
      <c r="E47" s="4">
        <v>0.7</v>
      </c>
      <c r="F47" s="4">
        <v>1.3</v>
      </c>
      <c r="G47" s="4">
        <v>0.8</v>
      </c>
      <c r="H47" s="4">
        <v>1.5</v>
      </c>
      <c r="I47" s="4">
        <v>1.5</v>
      </c>
      <c r="J47" s="4">
        <v>0.2</v>
      </c>
      <c r="M47" t="s">
        <v>53</v>
      </c>
      <c r="N47">
        <f t="shared" si="3"/>
        <v>0.99123575810692344</v>
      </c>
    </row>
    <row r="48" spans="1:14" ht="51.75" x14ac:dyDescent="0.25">
      <c r="A48" s="3" t="s">
        <v>35</v>
      </c>
      <c r="B48" s="4">
        <v>1.4</v>
      </c>
      <c r="C48" s="4">
        <v>0.3</v>
      </c>
      <c r="D48" s="4" t="s">
        <v>2</v>
      </c>
      <c r="E48" s="4" t="s">
        <v>2</v>
      </c>
      <c r="F48" s="4">
        <v>0.2</v>
      </c>
      <c r="G48" s="4" t="s">
        <v>2</v>
      </c>
      <c r="H48" s="4">
        <v>0.3</v>
      </c>
      <c r="I48" s="4">
        <v>0.2</v>
      </c>
      <c r="J48" s="4">
        <v>0</v>
      </c>
      <c r="M48" t="s">
        <v>54</v>
      </c>
      <c r="N48">
        <f t="shared" si="3"/>
        <v>0.99999999999999967</v>
      </c>
    </row>
    <row r="49" spans="1:10" ht="64.5" x14ac:dyDescent="0.25">
      <c r="A49" s="3" t="s">
        <v>36</v>
      </c>
      <c r="B49" s="4">
        <v>20.8</v>
      </c>
      <c r="C49" s="4">
        <v>5.2</v>
      </c>
      <c r="D49" s="4">
        <v>2</v>
      </c>
      <c r="E49" s="4">
        <v>3</v>
      </c>
      <c r="F49" s="4">
        <v>3.7</v>
      </c>
      <c r="G49" s="4">
        <v>3.3</v>
      </c>
      <c r="H49" s="4">
        <v>2</v>
      </c>
      <c r="I49" s="4">
        <v>1.4</v>
      </c>
      <c r="J49" s="4">
        <v>0.4</v>
      </c>
    </row>
  </sheetData>
  <mergeCells count="1">
    <mergeCell ref="C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2020-06-24T01:59:31Z</dcterms:created>
  <dcterms:modified xsi:type="dcterms:W3CDTF">2020-06-24T05:03:55Z</dcterms:modified>
</cp:coreProperties>
</file>