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lby\Indoor Modeling with Jordan\Matlab Code\Distributions\"/>
    </mc:Choice>
  </mc:AlternateContent>
  <xr:revisionPtr revIDLastSave="0" documentId="8_{9848EBDD-1BC2-4810-BEA1-B121A47C4DE7}" xr6:coauthVersionLast="45" xr6:coauthVersionMax="45" xr10:uidLastSave="{00000000-0000-0000-0000-000000000000}"/>
  <bookViews>
    <workbookView xWindow="-120" yWindow="-120" windowWidth="38640" windowHeight="21240" xr2:uid="{600003BC-B7F0-4593-8A6A-A6CEEEC75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C34" i="1"/>
  <c r="F24" i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D54" i="1" s="1"/>
  <c r="F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D47" i="1" s="1"/>
  <c r="F47" i="1" s="1"/>
  <c r="C46" i="1"/>
  <c r="E46" i="1" s="1"/>
  <c r="C45" i="1"/>
  <c r="E45" i="1" s="1"/>
  <c r="C44" i="1"/>
  <c r="E44" i="1" s="1"/>
  <c r="C43" i="1"/>
  <c r="D43" i="1" s="1"/>
  <c r="F43" i="1" s="1"/>
  <c r="C42" i="1"/>
  <c r="E42" i="1" s="1"/>
  <c r="C41" i="1"/>
  <c r="E41" i="1" s="1"/>
  <c r="C40" i="1"/>
  <c r="E40" i="1" s="1"/>
  <c r="C39" i="1"/>
  <c r="D39" i="1" s="1"/>
  <c r="F39" i="1" s="1"/>
  <c r="C38" i="1"/>
  <c r="E38" i="1" s="1"/>
  <c r="C37" i="1"/>
  <c r="E37" i="1" s="1"/>
  <c r="C36" i="1"/>
  <c r="E36" i="1" s="1"/>
  <c r="C35" i="1"/>
  <c r="D35" i="1" s="1"/>
  <c r="F35" i="1" s="1"/>
  <c r="D34" i="1"/>
  <c r="F34" i="1" s="1"/>
  <c r="C33" i="1"/>
  <c r="D33" i="1" s="1"/>
  <c r="F33" i="1" s="1"/>
  <c r="C32" i="1"/>
  <c r="E32" i="1" s="1"/>
  <c r="C31" i="1"/>
  <c r="E31" i="1" s="1"/>
  <c r="C30" i="1"/>
  <c r="D30" i="1" s="1"/>
  <c r="F30" i="1" s="1"/>
  <c r="C29" i="1"/>
  <c r="E29" i="1" s="1"/>
  <c r="C28" i="1"/>
  <c r="D28" i="1" s="1"/>
  <c r="F28" i="1" s="1"/>
  <c r="C27" i="1"/>
  <c r="D27" i="1" s="1"/>
  <c r="F27" i="1" s="1"/>
  <c r="C26" i="1"/>
  <c r="D26" i="1" s="1"/>
  <c r="F26" i="1" s="1"/>
  <c r="C25" i="1"/>
  <c r="D25" i="1" s="1"/>
  <c r="F25" i="1" s="1"/>
  <c r="C24" i="1"/>
  <c r="E24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B19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B17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H16" i="1"/>
  <c r="E16" i="1"/>
  <c r="F16" i="1"/>
  <c r="G16" i="1"/>
  <c r="C16" i="1"/>
  <c r="D16" i="1"/>
  <c r="B16" i="1"/>
  <c r="B12" i="1"/>
  <c r="B11" i="1"/>
  <c r="D50" i="1" l="1"/>
  <c r="F50" i="1" s="1"/>
  <c r="D58" i="1"/>
  <c r="F58" i="1" s="1"/>
  <c r="D51" i="1"/>
  <c r="F51" i="1" s="1"/>
  <c r="D55" i="1"/>
  <c r="F55" i="1" s="1"/>
  <c r="D59" i="1"/>
  <c r="F59" i="1" s="1"/>
  <c r="D42" i="1"/>
  <c r="F42" i="1" s="1"/>
  <c r="E34" i="1"/>
  <c r="E35" i="1"/>
  <c r="E39" i="1"/>
  <c r="E43" i="1"/>
  <c r="E47" i="1"/>
  <c r="D46" i="1"/>
  <c r="F46" i="1" s="1"/>
  <c r="E54" i="1"/>
  <c r="D38" i="1"/>
  <c r="F38" i="1" s="1"/>
  <c r="E26" i="1"/>
  <c r="F31" i="1"/>
  <c r="E27" i="1"/>
  <c r="D24" i="1"/>
  <c r="D32" i="1"/>
  <c r="F32" i="1" s="1"/>
  <c r="D36" i="1"/>
  <c r="F36" i="1" s="1"/>
  <c r="D40" i="1"/>
  <c r="F40" i="1" s="1"/>
  <c r="D44" i="1"/>
  <c r="F44" i="1" s="1"/>
  <c r="D48" i="1"/>
  <c r="F48" i="1" s="1"/>
  <c r="D52" i="1"/>
  <c r="F52" i="1" s="1"/>
  <c r="D56" i="1"/>
  <c r="F56" i="1" s="1"/>
  <c r="D60" i="1"/>
  <c r="F60" i="1" s="1"/>
  <c r="E28" i="1"/>
  <c r="E30" i="1"/>
  <c r="D29" i="1"/>
  <c r="F29" i="1" s="1"/>
  <c r="D41" i="1"/>
  <c r="F41" i="1" s="1"/>
  <c r="D45" i="1"/>
  <c r="F45" i="1" s="1"/>
  <c r="D49" i="1"/>
  <c r="F49" i="1" s="1"/>
  <c r="D53" i="1"/>
  <c r="F53" i="1" s="1"/>
  <c r="D57" i="1"/>
  <c r="F57" i="1" s="1"/>
  <c r="D61" i="1"/>
  <c r="F61" i="1" s="1"/>
  <c r="D37" i="1"/>
  <c r="F37" i="1" s="1"/>
  <c r="E25" i="1"/>
  <c r="E33" i="1"/>
</calcChain>
</file>

<file path=xl/sharedStrings.xml><?xml version="1.0" encoding="utf-8"?>
<sst xmlns="http://schemas.openxmlformats.org/spreadsheetml/2006/main" count="31" uniqueCount="24">
  <si>
    <t>Number of housing units (million)</t>
  </si>
  <si>
    <t>Average square footage 
per housing unit</t>
  </si>
  <si>
    <t>Average square footage 
per household member</t>
  </si>
  <si>
    <r>
      <t>Total U.S.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</si>
  <si>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Total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</si>
  <si>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Heated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</si>
  <si>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Cooled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</si>
  <si>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>Heated</t>
  </si>
  <si>
    <t>Cooled</t>
  </si>
  <si>
    <t>Year of construction</t>
  </si>
  <si>
    <t>Before 1950</t>
  </si>
  <si>
    <t>1950 to 1959</t>
  </si>
  <si>
    <t>1960 to 1969</t>
  </si>
  <si>
    <t>1970 to 1979</t>
  </si>
  <si>
    <t>1980 to 1989</t>
  </si>
  <si>
    <t>1990 to 1999</t>
  </si>
  <si>
    <t>2000 to 2009</t>
  </si>
  <si>
    <t>2010 to 2015</t>
  </si>
  <si>
    <t>Total</t>
  </si>
  <si>
    <t>New</t>
  </si>
  <si>
    <t>Year</t>
  </si>
  <si>
    <t>% New</t>
  </si>
  <si>
    <t>% Old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</si>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</sst>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/>
      </right>
      <top/>
      <bottom style="thin">
        <color theme="0" tint="-0.249977111117893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</borders>
  <cellStyleXfs count="6">
    <xf numFmtId="0" fontId="0" fillId="0" borderId="0"/>
    <xf numFmtId="0" fontId="1" fillId="0" borderId="0" applyNumberFormat="0" applyProtection="0">
      <alignment horizontal="left"/>
    </xf>
    <xf numFmtId="0" fontId="3" fillId="0" borderId="3" applyNumberFormat="0" applyProtection="0">
      <alignment horizontal="left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5" fillId="0" borderId="5" applyNumberFormat="0" applyFont="0" applyProtection="0">
      <alignment wrapText="1"/>
    </xf>
  </cellStyleXfs>
  <cellXfs count="10">
    <xf numFmtId="0" fontId="0" fillId="0" borderId="0" xfId="0"/>
    <xf numFmtId="0" fontId="1" fillId="0" borderId="0" xfId="1" applyAlignment="1">
      <alignment horizontal="left" wrapText="1"/>
    </xf>
    <xf numFmtId="3" fontId="2" fillId="0" borderId="2" xfId="0" applyNumberFormat="1" applyFont="1" applyBorder="1" applyAlignment="1">
      <alignment horizontal="left" wrapText="1"/>
    </xf>
    <xf numFmtId="3" fontId="2" fillId="0" borderId="3" xfId="2" applyNumberFormat="1" applyFont="1">
      <alignment horizontal="left" wrapText="1"/>
    </xf>
    <xf numFmtId="3" fontId="2" fillId="0" borderId="1" xfId="3" applyNumberFormat="1" applyFont="1" applyAlignment="1">
      <alignment horizontal="right" wrapText="1"/>
    </xf>
    <xf numFmtId="0" fontId="2" fillId="0" borderId="4" xfId="4" applyFont="1">
      <alignment wrapText="1"/>
    </xf>
    <xf numFmtId="0" fontId="6" fillId="0" borderId="5" xfId="5" applyFont="1">
      <alignment wrapText="1"/>
    </xf>
    <xf numFmtId="164" fontId="6" fillId="0" borderId="5" xfId="5" applyNumberFormat="1" applyFont="1" applyAlignment="1">
      <alignment horizontal="right" wrapText="1"/>
    </xf>
    <xf numFmtId="3" fontId="6" fillId="0" borderId="5" xfId="5" applyNumberFormat="1" applyFont="1" applyAlignment="1">
      <alignment horizontal="right" wrapText="1"/>
    </xf>
    <xf numFmtId="164" fontId="0" fillId="0" borderId="0" xfId="0" applyNumberFormat="1"/>
  </cellXfs>
  <cellStyles count="6">
    <cellStyle name="Body: normal cell" xfId="5" xr:uid="{C78282CD-D025-4C34-864B-34C49F60910D}"/>
    <cellStyle name="Header: bottom row" xfId="3" xr:uid="{09AEA55A-F918-4751-A9EF-F86AECFE2A5C}"/>
    <cellStyle name="Header: top rows" xfId="2" xr:uid="{9267053C-CF8A-488D-8956-824FCC3E7477}"/>
    <cellStyle name="Normal" xfId="0" builtinId="0"/>
    <cellStyle name="Parent row" xfId="4" xr:uid="{7E203A36-7175-42E1-AF62-D09B3B433DB2}"/>
    <cellStyle name="Table title" xfId="1" xr:uid="{FCD89AA3-E6A7-4E09-A2DA-157375C023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05B0-7356-4AAB-956B-42B98073EB40}">
  <dimension ref="A1:AM61"/>
  <sheetViews>
    <sheetView tabSelected="1" topLeftCell="A10" workbookViewId="0">
      <selection activeCell="J40" sqref="J40"/>
    </sheetView>
  </sheetViews>
  <sheetFormatPr defaultRowHeight="15" x14ac:dyDescent="0.25"/>
  <cols>
    <col min="1" max="1" width="16.42578125" customWidth="1"/>
  </cols>
  <sheetData>
    <row r="1" spans="1:39" ht="51.75" x14ac:dyDescent="0.25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</row>
    <row r="2" spans="1:39" ht="27" thickBot="1" x14ac:dyDescent="0.3">
      <c r="A2" s="5" t="s">
        <v>9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7</v>
      </c>
      <c r="H2" s="4" t="s">
        <v>8</v>
      </c>
    </row>
    <row r="3" spans="1:39" ht="15.75" thickTop="1" x14ac:dyDescent="0.25">
      <c r="A3" s="6" t="s">
        <v>10</v>
      </c>
      <c r="B3" s="7">
        <v>20.8</v>
      </c>
      <c r="C3" s="8">
        <v>2012</v>
      </c>
      <c r="D3" s="8">
        <v>1675</v>
      </c>
      <c r="E3" s="8">
        <v>935</v>
      </c>
      <c r="F3" s="8">
        <v>806</v>
      </c>
      <c r="G3" s="8">
        <v>671</v>
      </c>
      <c r="H3" s="8">
        <v>375</v>
      </c>
    </row>
    <row r="4" spans="1:39" x14ac:dyDescent="0.25">
      <c r="A4" s="6" t="s">
        <v>11</v>
      </c>
      <c r="B4" s="7">
        <v>12.6</v>
      </c>
      <c r="C4" s="8">
        <v>1867</v>
      </c>
      <c r="D4" s="8">
        <v>1607</v>
      </c>
      <c r="E4" s="8">
        <v>1111</v>
      </c>
      <c r="F4" s="8">
        <v>763</v>
      </c>
      <c r="G4" s="8">
        <v>657</v>
      </c>
      <c r="H4" s="8">
        <v>454</v>
      </c>
    </row>
    <row r="5" spans="1:39" x14ac:dyDescent="0.25">
      <c r="A5" s="6" t="s">
        <v>12</v>
      </c>
      <c r="B5" s="7">
        <v>12.8</v>
      </c>
      <c r="C5" s="8">
        <v>1874</v>
      </c>
      <c r="D5" s="8">
        <v>1622</v>
      </c>
      <c r="E5" s="8">
        <v>1197</v>
      </c>
      <c r="F5" s="8">
        <v>801</v>
      </c>
      <c r="G5" s="8">
        <v>693</v>
      </c>
      <c r="H5" s="8">
        <v>512</v>
      </c>
    </row>
    <row r="6" spans="1:39" x14ac:dyDescent="0.25">
      <c r="A6" s="6" t="s">
        <v>13</v>
      </c>
      <c r="B6" s="7">
        <v>18.3</v>
      </c>
      <c r="C6" s="8">
        <v>1767</v>
      </c>
      <c r="D6" s="8">
        <v>1559</v>
      </c>
      <c r="E6" s="8">
        <v>1243</v>
      </c>
      <c r="F6" s="8">
        <v>701</v>
      </c>
      <c r="G6" s="8">
        <v>618</v>
      </c>
      <c r="H6" s="8">
        <v>493</v>
      </c>
    </row>
    <row r="7" spans="1:39" x14ac:dyDescent="0.25">
      <c r="A7" s="6" t="s">
        <v>14</v>
      </c>
      <c r="B7" s="7">
        <v>16</v>
      </c>
      <c r="C7" s="8">
        <v>1831</v>
      </c>
      <c r="D7" s="8">
        <v>1608</v>
      </c>
      <c r="E7" s="8">
        <v>1350</v>
      </c>
      <c r="F7" s="8">
        <v>760</v>
      </c>
      <c r="G7" s="8">
        <v>667</v>
      </c>
      <c r="H7" s="8">
        <v>560</v>
      </c>
    </row>
    <row r="8" spans="1:39" x14ac:dyDescent="0.25">
      <c r="A8" s="6" t="s">
        <v>15</v>
      </c>
      <c r="B8" s="7">
        <v>16.8</v>
      </c>
      <c r="C8" s="8">
        <v>2185</v>
      </c>
      <c r="D8" s="8">
        <v>1960</v>
      </c>
      <c r="E8" s="8">
        <v>1704</v>
      </c>
      <c r="F8" s="8">
        <v>811</v>
      </c>
      <c r="G8" s="8">
        <v>728</v>
      </c>
      <c r="H8" s="8">
        <v>633</v>
      </c>
    </row>
    <row r="9" spans="1:39" x14ac:dyDescent="0.25">
      <c r="A9" s="6" t="s">
        <v>16</v>
      </c>
      <c r="B9" s="7">
        <v>17</v>
      </c>
      <c r="C9" s="8">
        <v>2388</v>
      </c>
      <c r="D9" s="8">
        <v>2132</v>
      </c>
      <c r="E9" s="8">
        <v>1954</v>
      </c>
      <c r="F9" s="8">
        <v>855</v>
      </c>
      <c r="G9" s="8">
        <v>763</v>
      </c>
      <c r="H9" s="8">
        <v>699</v>
      </c>
    </row>
    <row r="10" spans="1:39" x14ac:dyDescent="0.25">
      <c r="A10" s="6" t="s">
        <v>17</v>
      </c>
      <c r="B10" s="7">
        <v>3.8</v>
      </c>
      <c r="C10" s="8">
        <v>2347</v>
      </c>
      <c r="D10" s="8">
        <v>2081</v>
      </c>
      <c r="E10" s="8">
        <v>1944</v>
      </c>
      <c r="F10" s="8">
        <v>837</v>
      </c>
      <c r="G10" s="8">
        <v>742</v>
      </c>
      <c r="H10" s="8">
        <v>693</v>
      </c>
    </row>
    <row r="11" spans="1:39" x14ac:dyDescent="0.25">
      <c r="B11" s="9">
        <f>SUM(B3:B10)</f>
        <v>118.1</v>
      </c>
    </row>
    <row r="12" spans="1:39" x14ac:dyDescent="0.25">
      <c r="B12">
        <f>B10/B11</f>
        <v>3.2176121930567313E-2</v>
      </c>
    </row>
    <row r="14" spans="1:39" x14ac:dyDescent="0.25">
      <c r="A14" t="s">
        <v>20</v>
      </c>
      <c r="B14">
        <v>2013</v>
      </c>
      <c r="C14">
        <v>2014</v>
      </c>
      <c r="D14">
        <v>2015</v>
      </c>
      <c r="E14">
        <v>2016</v>
      </c>
      <c r="F14">
        <v>2017</v>
      </c>
      <c r="G14">
        <v>2018</v>
      </c>
      <c r="H14">
        <v>2019</v>
      </c>
      <c r="I14">
        <v>2020</v>
      </c>
      <c r="J14">
        <v>2021</v>
      </c>
      <c r="K14">
        <v>2022</v>
      </c>
      <c r="L14">
        <v>2023</v>
      </c>
      <c r="M14">
        <v>2024</v>
      </c>
      <c r="N14">
        <v>2025</v>
      </c>
      <c r="O14">
        <v>2026</v>
      </c>
      <c r="P14">
        <v>2027</v>
      </c>
      <c r="Q14">
        <v>2028</v>
      </c>
      <c r="R14">
        <v>2029</v>
      </c>
      <c r="S14">
        <v>2030</v>
      </c>
      <c r="T14">
        <v>2031</v>
      </c>
      <c r="U14">
        <v>2032</v>
      </c>
      <c r="V14">
        <v>2033</v>
      </c>
      <c r="W14">
        <v>2034</v>
      </c>
      <c r="X14">
        <v>2035</v>
      </c>
      <c r="Y14">
        <v>2036</v>
      </c>
      <c r="Z14">
        <v>2037</v>
      </c>
      <c r="AA14">
        <v>2038</v>
      </c>
      <c r="AB14">
        <v>2039</v>
      </c>
      <c r="AC14">
        <v>2040</v>
      </c>
      <c r="AD14">
        <v>2041</v>
      </c>
      <c r="AE14">
        <v>2042</v>
      </c>
      <c r="AF14">
        <v>2043</v>
      </c>
      <c r="AG14">
        <v>2044</v>
      </c>
      <c r="AH14">
        <v>2045</v>
      </c>
      <c r="AI14">
        <v>2046</v>
      </c>
      <c r="AJ14">
        <v>2047</v>
      </c>
      <c r="AK14">
        <v>2048</v>
      </c>
      <c r="AL14">
        <v>2049</v>
      </c>
      <c r="AM14">
        <v>2050</v>
      </c>
    </row>
    <row r="15" spans="1:39" x14ac:dyDescent="0.25">
      <c r="A15" t="s">
        <v>18</v>
      </c>
      <c r="B15">
        <v>114.32534800000001</v>
      </c>
      <c r="C15">
        <v>114.796944</v>
      </c>
      <c r="D15">
        <v>115.384918</v>
      </c>
      <c r="E15">
        <v>116.055977</v>
      </c>
      <c r="F15">
        <v>116.945724</v>
      </c>
      <c r="G15">
        <v>117.99026499999999</v>
      </c>
      <c r="H15">
        <v>119.071556</v>
      </c>
      <c r="I15">
        <v>120.200851</v>
      </c>
      <c r="J15">
        <v>121.37844800000001</v>
      </c>
      <c r="K15">
        <v>122.613388</v>
      </c>
      <c r="L15">
        <v>123.875198</v>
      </c>
      <c r="M15">
        <v>125.14553100000001</v>
      </c>
      <c r="N15">
        <v>126.40325199999999</v>
      </c>
      <c r="O15">
        <v>127.62492399999999</v>
      </c>
      <c r="P15">
        <v>128.8022</v>
      </c>
      <c r="Q15">
        <v>129.93158</v>
      </c>
      <c r="R15">
        <v>131.03504899999999</v>
      </c>
      <c r="S15">
        <v>132.137146</v>
      </c>
      <c r="T15">
        <v>133.205521</v>
      </c>
      <c r="U15">
        <v>134.212524</v>
      </c>
      <c r="V15">
        <v>135.21765099999999</v>
      </c>
      <c r="W15">
        <v>136.26795999999999</v>
      </c>
      <c r="X15">
        <v>137.366364</v>
      </c>
      <c r="Y15">
        <v>138.47622699999999</v>
      </c>
      <c r="Z15">
        <v>139.58445699999999</v>
      </c>
      <c r="AA15">
        <v>140.70378099999999</v>
      </c>
      <c r="AB15">
        <v>141.81304900000001</v>
      </c>
      <c r="AC15">
        <v>142.91760300000001</v>
      </c>
      <c r="AD15">
        <v>144.01475500000001</v>
      </c>
      <c r="AE15">
        <v>145.10420199999999</v>
      </c>
      <c r="AF15">
        <v>146.20648199999999</v>
      </c>
      <c r="AG15">
        <v>147.32872</v>
      </c>
      <c r="AH15">
        <v>148.46040300000001</v>
      </c>
      <c r="AI15">
        <v>149.59732099999999</v>
      </c>
      <c r="AJ15">
        <v>150.73088100000001</v>
      </c>
      <c r="AK15">
        <v>151.84162900000001</v>
      </c>
      <c r="AL15">
        <v>152.940155</v>
      </c>
      <c r="AM15">
        <v>154.03405799999999</v>
      </c>
    </row>
    <row r="16" spans="1:39" x14ac:dyDescent="0.25">
      <c r="A16" t="s">
        <v>19</v>
      </c>
      <c r="B16">
        <f>B15*$B$12</f>
        <v>3.67854633700254</v>
      </c>
      <c r="C16">
        <f t="shared" ref="C16:D16" si="0">C15*$B$12</f>
        <v>3.6937204674005075</v>
      </c>
      <c r="D16">
        <f t="shared" si="0"/>
        <v>3.7126391905165113</v>
      </c>
      <c r="E16">
        <f>E15*$B$12</f>
        <v>3.7342312667231154</v>
      </c>
      <c r="F16">
        <f t="shared" ref="F16" si="1">F15*$B$12</f>
        <v>3.762859874682472</v>
      </c>
      <c r="G16">
        <f t="shared" ref="G16" si="2">G15*$B$12</f>
        <v>3.7964691532599488</v>
      </c>
      <c r="H16" s="9">
        <f>H15-SUM($B$3:$B$9)</f>
        <v>4.7715560000000039</v>
      </c>
      <c r="I16" s="9">
        <f t="shared" ref="I16:AM16" si="3">I15-SUM($B$3:$B$9)</f>
        <v>5.900851000000003</v>
      </c>
      <c r="J16" s="9">
        <f t="shared" si="3"/>
        <v>7.0784480000000087</v>
      </c>
      <c r="K16" s="9">
        <f t="shared" si="3"/>
        <v>8.3133880000000033</v>
      </c>
      <c r="L16" s="9">
        <f t="shared" si="3"/>
        <v>9.5751980000000003</v>
      </c>
      <c r="M16" s="9">
        <f t="shared" si="3"/>
        <v>10.845531000000008</v>
      </c>
      <c r="N16" s="9">
        <f t="shared" si="3"/>
        <v>12.103251999999998</v>
      </c>
      <c r="O16" s="9">
        <f t="shared" si="3"/>
        <v>13.324923999999996</v>
      </c>
      <c r="P16" s="9">
        <f t="shared" si="3"/>
        <v>14.502200000000002</v>
      </c>
      <c r="Q16" s="9">
        <f t="shared" si="3"/>
        <v>15.63158</v>
      </c>
      <c r="R16" s="9">
        <f t="shared" si="3"/>
        <v>16.735048999999989</v>
      </c>
      <c r="S16" s="9">
        <f t="shared" si="3"/>
        <v>17.837146000000004</v>
      </c>
      <c r="T16" s="9">
        <f t="shared" si="3"/>
        <v>18.905521000000007</v>
      </c>
      <c r="U16" s="9">
        <f t="shared" si="3"/>
        <v>19.912524000000005</v>
      </c>
      <c r="V16" s="9">
        <f t="shared" si="3"/>
        <v>20.917650999999992</v>
      </c>
      <c r="W16" s="9">
        <f t="shared" si="3"/>
        <v>21.967959999999991</v>
      </c>
      <c r="X16" s="9">
        <f t="shared" si="3"/>
        <v>23.066364000000007</v>
      </c>
      <c r="Y16" s="9">
        <f t="shared" si="3"/>
        <v>24.176226999999997</v>
      </c>
      <c r="Z16" s="9">
        <f t="shared" si="3"/>
        <v>25.284456999999989</v>
      </c>
      <c r="AA16" s="9">
        <f t="shared" si="3"/>
        <v>26.403780999999995</v>
      </c>
      <c r="AB16" s="9">
        <f t="shared" si="3"/>
        <v>27.513049000000009</v>
      </c>
      <c r="AC16" s="9">
        <f t="shared" si="3"/>
        <v>28.617603000000017</v>
      </c>
      <c r="AD16" s="9">
        <f t="shared" si="3"/>
        <v>29.714755000000011</v>
      </c>
      <c r="AE16" s="9">
        <f t="shared" si="3"/>
        <v>30.804201999999989</v>
      </c>
      <c r="AF16" s="9">
        <f t="shared" si="3"/>
        <v>31.906481999999997</v>
      </c>
      <c r="AG16" s="9">
        <f t="shared" si="3"/>
        <v>33.028720000000007</v>
      </c>
      <c r="AH16" s="9">
        <f t="shared" si="3"/>
        <v>34.160403000000017</v>
      </c>
      <c r="AI16" s="9">
        <f t="shared" si="3"/>
        <v>35.297320999999997</v>
      </c>
      <c r="AJ16" s="9">
        <f t="shared" si="3"/>
        <v>36.430881000000014</v>
      </c>
      <c r="AK16" s="9">
        <f t="shared" si="3"/>
        <v>37.541629000000015</v>
      </c>
      <c r="AL16" s="9">
        <f t="shared" si="3"/>
        <v>38.640155000000007</v>
      </c>
      <c r="AM16" s="9">
        <f t="shared" si="3"/>
        <v>39.73405799999999</v>
      </c>
    </row>
    <row r="17" spans="1:39" x14ac:dyDescent="0.25">
      <c r="A17" t="s">
        <v>23</v>
      </c>
      <c r="B17">
        <f>B15-B16</f>
        <v>110.64680166299746</v>
      </c>
      <c r="C17">
        <f t="shared" ref="C17:AM17" si="4">C15-C16</f>
        <v>111.10322353259949</v>
      </c>
      <c r="D17">
        <f t="shared" si="4"/>
        <v>111.67227880948349</v>
      </c>
      <c r="E17">
        <f t="shared" si="4"/>
        <v>112.32174573327688</v>
      </c>
      <c r="F17">
        <f t="shared" si="4"/>
        <v>113.18286412531752</v>
      </c>
      <c r="G17">
        <f t="shared" si="4"/>
        <v>114.19379584674004</v>
      </c>
      <c r="H17">
        <f t="shared" si="4"/>
        <v>114.3</v>
      </c>
      <c r="I17">
        <f t="shared" si="4"/>
        <v>114.3</v>
      </c>
      <c r="J17">
        <f t="shared" si="4"/>
        <v>114.3</v>
      </c>
      <c r="K17">
        <f t="shared" si="4"/>
        <v>114.3</v>
      </c>
      <c r="L17">
        <f t="shared" si="4"/>
        <v>114.3</v>
      </c>
      <c r="M17">
        <f t="shared" si="4"/>
        <v>114.3</v>
      </c>
      <c r="N17">
        <f t="shared" si="4"/>
        <v>114.3</v>
      </c>
      <c r="O17">
        <f t="shared" si="4"/>
        <v>114.3</v>
      </c>
      <c r="P17">
        <f t="shared" si="4"/>
        <v>114.3</v>
      </c>
      <c r="Q17">
        <f t="shared" si="4"/>
        <v>114.3</v>
      </c>
      <c r="R17">
        <f t="shared" si="4"/>
        <v>114.3</v>
      </c>
      <c r="S17">
        <f t="shared" si="4"/>
        <v>114.3</v>
      </c>
      <c r="T17">
        <f t="shared" si="4"/>
        <v>114.3</v>
      </c>
      <c r="U17">
        <f t="shared" si="4"/>
        <v>114.3</v>
      </c>
      <c r="V17">
        <f t="shared" si="4"/>
        <v>114.3</v>
      </c>
      <c r="W17">
        <f t="shared" si="4"/>
        <v>114.3</v>
      </c>
      <c r="X17">
        <f t="shared" si="4"/>
        <v>114.3</v>
      </c>
      <c r="Y17">
        <f t="shared" si="4"/>
        <v>114.3</v>
      </c>
      <c r="Z17">
        <f t="shared" si="4"/>
        <v>114.3</v>
      </c>
      <c r="AA17">
        <f t="shared" si="4"/>
        <v>114.3</v>
      </c>
      <c r="AB17">
        <f t="shared" si="4"/>
        <v>114.3</v>
      </c>
      <c r="AC17">
        <f t="shared" si="4"/>
        <v>114.3</v>
      </c>
      <c r="AD17">
        <f t="shared" si="4"/>
        <v>114.3</v>
      </c>
      <c r="AE17">
        <f t="shared" si="4"/>
        <v>114.3</v>
      </c>
      <c r="AF17">
        <f t="shared" si="4"/>
        <v>114.3</v>
      </c>
      <c r="AG17">
        <f t="shared" si="4"/>
        <v>114.3</v>
      </c>
      <c r="AH17">
        <f t="shared" si="4"/>
        <v>114.3</v>
      </c>
      <c r="AI17">
        <f t="shared" si="4"/>
        <v>114.3</v>
      </c>
      <c r="AJ17">
        <f t="shared" si="4"/>
        <v>114.3</v>
      </c>
      <c r="AK17">
        <f t="shared" si="4"/>
        <v>114.3</v>
      </c>
      <c r="AL17">
        <f t="shared" si="4"/>
        <v>114.3</v>
      </c>
      <c r="AM17">
        <f t="shared" si="4"/>
        <v>114.3</v>
      </c>
    </row>
    <row r="18" spans="1:39" x14ac:dyDescent="0.25">
      <c r="A18" t="s">
        <v>21</v>
      </c>
      <c r="B18">
        <f>B16/B15</f>
        <v>3.2176121930567313E-2</v>
      </c>
      <c r="C18">
        <f t="shared" ref="C18:AM18" si="5">C16/C15</f>
        <v>3.2176121930567313E-2</v>
      </c>
      <c r="D18">
        <f t="shared" si="5"/>
        <v>3.2176121930567313E-2</v>
      </c>
      <c r="E18">
        <f t="shared" si="5"/>
        <v>3.2176121930567313E-2</v>
      </c>
      <c r="F18">
        <f t="shared" si="5"/>
        <v>3.2176121930567313E-2</v>
      </c>
      <c r="G18">
        <f t="shared" si="5"/>
        <v>3.2176121930567313E-2</v>
      </c>
      <c r="H18">
        <f t="shared" si="5"/>
        <v>4.007301290326637E-2</v>
      </c>
      <c r="I18">
        <f t="shared" si="5"/>
        <v>4.9091590874011388E-2</v>
      </c>
      <c r="J18">
        <f t="shared" si="5"/>
        <v>5.8317173407918414E-2</v>
      </c>
      <c r="K18">
        <f t="shared" si="5"/>
        <v>6.780163353776672E-2</v>
      </c>
      <c r="L18">
        <f t="shared" si="5"/>
        <v>7.7297135783387413E-2</v>
      </c>
      <c r="M18">
        <f t="shared" si="5"/>
        <v>8.6663350367661207E-2</v>
      </c>
      <c r="N18">
        <f t="shared" si="5"/>
        <v>9.5751112479289677E-2</v>
      </c>
      <c r="O18">
        <f t="shared" si="5"/>
        <v>0.10440691036180359</v>
      </c>
      <c r="P18">
        <f t="shared" si="5"/>
        <v>0.11259279732799597</v>
      </c>
      <c r="Q18">
        <f t="shared" si="5"/>
        <v>0.1203062411770872</v>
      </c>
      <c r="R18">
        <f t="shared" si="5"/>
        <v>0.12771429573777618</v>
      </c>
      <c r="S18">
        <f t="shared" si="5"/>
        <v>0.13498964174691652</v>
      </c>
      <c r="T18">
        <f t="shared" si="5"/>
        <v>0.14192745809687579</v>
      </c>
      <c r="U18">
        <f t="shared" si="5"/>
        <v>0.14836561750377339</v>
      </c>
      <c r="V18">
        <f t="shared" si="5"/>
        <v>0.15469615723467933</v>
      </c>
      <c r="W18">
        <f t="shared" si="5"/>
        <v>0.1612114836092064</v>
      </c>
      <c r="X18">
        <f t="shared" si="5"/>
        <v>0.1679185743025127</v>
      </c>
      <c r="Y18">
        <f t="shared" si="5"/>
        <v>0.17458756296125832</v>
      </c>
      <c r="Z18">
        <f t="shared" si="5"/>
        <v>0.18114092029601828</v>
      </c>
      <c r="AA18">
        <f t="shared" si="5"/>
        <v>0.18765509222527571</v>
      </c>
      <c r="AB18">
        <f t="shared" si="5"/>
        <v>0.19400929035804038</v>
      </c>
      <c r="AC18">
        <f t="shared" si="5"/>
        <v>0.20023847587200308</v>
      </c>
      <c r="AD18">
        <f t="shared" si="5"/>
        <v>0.20633132348140307</v>
      </c>
      <c r="AE18">
        <f t="shared" si="5"/>
        <v>0.21229021334613032</v>
      </c>
      <c r="AF18">
        <f t="shared" si="5"/>
        <v>0.21822891545943907</v>
      </c>
      <c r="AG18">
        <f t="shared" si="5"/>
        <v>0.22418385227265944</v>
      </c>
      <c r="AH18">
        <f t="shared" si="5"/>
        <v>0.23009773858690127</v>
      </c>
      <c r="AI18">
        <f t="shared" si="5"/>
        <v>0.23594888440549011</v>
      </c>
      <c r="AJ18">
        <f t="shared" si="5"/>
        <v>0.2416948720680536</v>
      </c>
      <c r="AK18">
        <f t="shared" si="5"/>
        <v>0.24724200634069865</v>
      </c>
      <c r="AL18">
        <f t="shared" si="5"/>
        <v>0.2526488547105239</v>
      </c>
      <c r="AM18">
        <f t="shared" si="5"/>
        <v>0.25795631508974459</v>
      </c>
    </row>
    <row r="19" spans="1:39" x14ac:dyDescent="0.25">
      <c r="A19" t="s">
        <v>22</v>
      </c>
      <c r="B19">
        <f>B17/B15</f>
        <v>0.96782387806943271</v>
      </c>
      <c r="C19">
        <f t="shared" ref="C19:AM19" si="6">C17/C15</f>
        <v>0.96782387806943271</v>
      </c>
      <c r="D19">
        <f t="shared" si="6"/>
        <v>0.96782387806943271</v>
      </c>
      <c r="E19">
        <f t="shared" si="6"/>
        <v>0.96782387806943271</v>
      </c>
      <c r="F19">
        <f t="shared" si="6"/>
        <v>0.9678238780694326</v>
      </c>
      <c r="G19">
        <f t="shared" si="6"/>
        <v>0.96782387806943271</v>
      </c>
      <c r="H19">
        <f t="shared" si="6"/>
        <v>0.95992698709673363</v>
      </c>
      <c r="I19">
        <f t="shared" si="6"/>
        <v>0.95090840912598862</v>
      </c>
      <c r="J19">
        <f t="shared" si="6"/>
        <v>0.94168282659208158</v>
      </c>
      <c r="K19">
        <f t="shared" si="6"/>
        <v>0.93219836646223331</v>
      </c>
      <c r="L19">
        <f t="shared" si="6"/>
        <v>0.92270286421661263</v>
      </c>
      <c r="M19">
        <f t="shared" si="6"/>
        <v>0.91333664963233874</v>
      </c>
      <c r="N19">
        <f t="shared" si="6"/>
        <v>0.90424888752071031</v>
      </c>
      <c r="O19">
        <f t="shared" si="6"/>
        <v>0.89559308963819639</v>
      </c>
      <c r="P19">
        <f t="shared" si="6"/>
        <v>0.88740720267200401</v>
      </c>
      <c r="Q19">
        <f t="shared" si="6"/>
        <v>0.87969375882291279</v>
      </c>
      <c r="R19">
        <f t="shared" si="6"/>
        <v>0.87228570426222385</v>
      </c>
      <c r="S19">
        <f t="shared" si="6"/>
        <v>0.86501035825308348</v>
      </c>
      <c r="T19">
        <f t="shared" si="6"/>
        <v>0.85807254190312421</v>
      </c>
      <c r="U19">
        <f t="shared" si="6"/>
        <v>0.85163438249622658</v>
      </c>
      <c r="V19">
        <f t="shared" si="6"/>
        <v>0.84530384276532067</v>
      </c>
      <c r="W19">
        <f t="shared" si="6"/>
        <v>0.83878851639079366</v>
      </c>
      <c r="X19">
        <f t="shared" si="6"/>
        <v>0.83208142569748733</v>
      </c>
      <c r="Y19">
        <f t="shared" si="6"/>
        <v>0.82541243703874168</v>
      </c>
      <c r="Z19">
        <f t="shared" si="6"/>
        <v>0.81885907970398175</v>
      </c>
      <c r="AA19">
        <f t="shared" si="6"/>
        <v>0.81234490777472423</v>
      </c>
      <c r="AB19">
        <f t="shared" si="6"/>
        <v>0.80599070964195962</v>
      </c>
      <c r="AC19">
        <f t="shared" si="6"/>
        <v>0.79976152412799695</v>
      </c>
      <c r="AD19">
        <f t="shared" si="6"/>
        <v>0.79366867651859696</v>
      </c>
      <c r="AE19">
        <f t="shared" si="6"/>
        <v>0.7877097866538697</v>
      </c>
      <c r="AF19">
        <f t="shared" si="6"/>
        <v>0.78177108454056099</v>
      </c>
      <c r="AG19">
        <f t="shared" si="6"/>
        <v>0.77581614772734053</v>
      </c>
      <c r="AH19">
        <f t="shared" si="6"/>
        <v>0.7699022614130987</v>
      </c>
      <c r="AI19">
        <f t="shared" si="6"/>
        <v>0.76405111559450989</v>
      </c>
      <c r="AJ19">
        <f t="shared" si="6"/>
        <v>0.75830512793194638</v>
      </c>
      <c r="AK19">
        <f t="shared" si="6"/>
        <v>0.75275799365930141</v>
      </c>
      <c r="AL19">
        <f t="shared" si="6"/>
        <v>0.7473511452894761</v>
      </c>
      <c r="AM19">
        <f t="shared" si="6"/>
        <v>0.74204368491025541</v>
      </c>
    </row>
    <row r="23" spans="1:39" x14ac:dyDescent="0.25">
      <c r="A23" t="s">
        <v>20</v>
      </c>
      <c r="B23" t="s">
        <v>18</v>
      </c>
      <c r="C23" t="s">
        <v>19</v>
      </c>
      <c r="D23" t="s">
        <v>23</v>
      </c>
      <c r="E23" t="s">
        <v>21</v>
      </c>
      <c r="F23" t="s">
        <v>22</v>
      </c>
    </row>
    <row r="24" spans="1:39" x14ac:dyDescent="0.25">
      <c r="A24">
        <v>2013</v>
      </c>
      <c r="B24">
        <v>114.32534800000001</v>
      </c>
      <c r="C24">
        <f>B24*$B$12</f>
        <v>3.67854633700254</v>
      </c>
      <c r="D24">
        <f>B24-C24</f>
        <v>110.64680166299746</v>
      </c>
      <c r="E24">
        <f>C24/B24</f>
        <v>3.2176121930567313E-2</v>
      </c>
      <c r="F24">
        <f>D24/B24</f>
        <v>0.96782387806943271</v>
      </c>
    </row>
    <row r="25" spans="1:39" x14ac:dyDescent="0.25">
      <c r="A25">
        <v>2014</v>
      </c>
      <c r="B25">
        <v>114.796944</v>
      </c>
      <c r="C25">
        <f>B25*$B$12</f>
        <v>3.6937204674005075</v>
      </c>
      <c r="D25">
        <f>B25-C25</f>
        <v>111.10322353259949</v>
      </c>
      <c r="E25">
        <f>C25/B25</f>
        <v>3.2176121930567313E-2</v>
      </c>
      <c r="F25">
        <f>D25/B25</f>
        <v>0.96782387806943271</v>
      </c>
    </row>
    <row r="26" spans="1:39" x14ac:dyDescent="0.25">
      <c r="A26">
        <v>2015</v>
      </c>
      <c r="B26">
        <v>115.384918</v>
      </c>
      <c r="C26">
        <f>B26*$B$12</f>
        <v>3.7126391905165113</v>
      </c>
      <c r="D26">
        <f>B26-C26</f>
        <v>111.67227880948349</v>
      </c>
      <c r="E26">
        <f>C26/B26</f>
        <v>3.2176121930567313E-2</v>
      </c>
      <c r="F26">
        <f>D26/B26</f>
        <v>0.96782387806943271</v>
      </c>
    </row>
    <row r="27" spans="1:39" x14ac:dyDescent="0.25">
      <c r="A27">
        <v>2016</v>
      </c>
      <c r="B27">
        <v>116.055977</v>
      </c>
      <c r="C27">
        <f>B27*$B$12</f>
        <v>3.7342312667231154</v>
      </c>
      <c r="D27">
        <f>B27-C27</f>
        <v>112.32174573327688</v>
      </c>
      <c r="E27">
        <f>C27/B27</f>
        <v>3.2176121930567313E-2</v>
      </c>
      <c r="F27">
        <f>D27/B27</f>
        <v>0.96782387806943271</v>
      </c>
    </row>
    <row r="28" spans="1:39" x14ac:dyDescent="0.25">
      <c r="A28">
        <v>2017</v>
      </c>
      <c r="B28">
        <v>116.945724</v>
      </c>
      <c r="C28">
        <f>B28*$B$12</f>
        <v>3.762859874682472</v>
      </c>
      <c r="D28">
        <f>B28-C28</f>
        <v>113.18286412531752</v>
      </c>
      <c r="E28">
        <f>C28/B28</f>
        <v>3.2176121930567313E-2</v>
      </c>
      <c r="F28">
        <f>D28/B28</f>
        <v>0.9678238780694326</v>
      </c>
    </row>
    <row r="29" spans="1:39" x14ac:dyDescent="0.25">
      <c r="A29">
        <v>2018</v>
      </c>
      <c r="B29">
        <v>117.99026499999999</v>
      </c>
      <c r="C29">
        <f>B29*$B$12</f>
        <v>3.7964691532599488</v>
      </c>
      <c r="D29">
        <f>B29-C29</f>
        <v>114.19379584674004</v>
      </c>
      <c r="E29">
        <f>C29/B29</f>
        <v>3.2176121930567313E-2</v>
      </c>
      <c r="F29">
        <f>D29/B29</f>
        <v>0.96782387806943271</v>
      </c>
    </row>
    <row r="30" spans="1:39" x14ac:dyDescent="0.25">
      <c r="A30">
        <v>2019</v>
      </c>
      <c r="B30">
        <v>119.071556</v>
      </c>
      <c r="C30" s="9">
        <f>B30-SUM($B$3:$B$9)</f>
        <v>4.7715560000000039</v>
      </c>
      <c r="D30">
        <f>B30-C30</f>
        <v>114.3</v>
      </c>
      <c r="E30">
        <f>C30/B30</f>
        <v>4.007301290326637E-2</v>
      </c>
      <c r="F30">
        <f>D30/B30</f>
        <v>0.95992698709673363</v>
      </c>
    </row>
    <row r="31" spans="1:39" x14ac:dyDescent="0.25">
      <c r="A31">
        <v>2020</v>
      </c>
      <c r="B31">
        <v>120.200851</v>
      </c>
      <c r="C31" s="9">
        <f>B31-SUM($B$3:$B$9)</f>
        <v>5.900851000000003</v>
      </c>
      <c r="D31" s="9">
        <f>B31-C31</f>
        <v>114.3</v>
      </c>
      <c r="E31">
        <f>C31/B31</f>
        <v>4.9091590874011388E-2</v>
      </c>
      <c r="F31">
        <f>D31/B31</f>
        <v>0.95090840912598862</v>
      </c>
    </row>
    <row r="32" spans="1:39" x14ac:dyDescent="0.25">
      <c r="A32">
        <v>2021</v>
      </c>
      <c r="B32">
        <v>121.37844800000001</v>
      </c>
      <c r="C32" s="9">
        <f>B32-SUM($B$3:$B$9)</f>
        <v>7.0784480000000087</v>
      </c>
      <c r="D32">
        <f>B32-C32</f>
        <v>114.3</v>
      </c>
      <c r="E32">
        <f>C32/B32</f>
        <v>5.8317173407918414E-2</v>
      </c>
      <c r="F32">
        <f>D32/B32</f>
        <v>0.94168282659208158</v>
      </c>
    </row>
    <row r="33" spans="1:6" x14ac:dyDescent="0.25">
      <c r="A33">
        <v>2022</v>
      </c>
      <c r="B33">
        <v>122.613388</v>
      </c>
      <c r="C33" s="9">
        <f>B33-SUM($B$3:$B$9)</f>
        <v>8.3133880000000033</v>
      </c>
      <c r="D33">
        <f>B33-C33</f>
        <v>114.3</v>
      </c>
      <c r="E33">
        <f>C33/B33</f>
        <v>6.780163353776672E-2</v>
      </c>
      <c r="F33">
        <f>D33/B33</f>
        <v>0.93219836646223331</v>
      </c>
    </row>
    <row r="34" spans="1:6" x14ac:dyDescent="0.25">
      <c r="A34">
        <v>2023</v>
      </c>
      <c r="B34">
        <v>123.875198</v>
      </c>
      <c r="C34" s="9">
        <f>B34-SUM($B$3:$B$9)</f>
        <v>9.5751980000000003</v>
      </c>
      <c r="D34">
        <f>B34-C34</f>
        <v>114.3</v>
      </c>
      <c r="E34">
        <f>C34/B34</f>
        <v>7.7297135783387413E-2</v>
      </c>
      <c r="F34">
        <f>D34/B34</f>
        <v>0.92270286421661263</v>
      </c>
    </row>
    <row r="35" spans="1:6" x14ac:dyDescent="0.25">
      <c r="A35">
        <v>2024</v>
      </c>
      <c r="B35">
        <v>125.14553100000001</v>
      </c>
      <c r="C35" s="9">
        <f>B35-SUM($B$3:$B$9)</f>
        <v>10.845531000000008</v>
      </c>
      <c r="D35">
        <f>B35-C35</f>
        <v>114.3</v>
      </c>
      <c r="E35">
        <f>C35/B35</f>
        <v>8.6663350367661207E-2</v>
      </c>
      <c r="F35">
        <f>D35/B35</f>
        <v>0.91333664963233874</v>
      </c>
    </row>
    <row r="36" spans="1:6" x14ac:dyDescent="0.25">
      <c r="A36">
        <v>2025</v>
      </c>
      <c r="B36">
        <v>126.40325199999999</v>
      </c>
      <c r="C36" s="9">
        <f>B36-SUM($B$3:$B$9)</f>
        <v>12.103251999999998</v>
      </c>
      <c r="D36">
        <f>B36-C36</f>
        <v>114.3</v>
      </c>
      <c r="E36">
        <f>C36/B36</f>
        <v>9.5751112479289677E-2</v>
      </c>
      <c r="F36">
        <f>D36/B36</f>
        <v>0.90424888752071031</v>
      </c>
    </row>
    <row r="37" spans="1:6" x14ac:dyDescent="0.25">
      <c r="A37">
        <v>2026</v>
      </c>
      <c r="B37">
        <v>127.62492399999999</v>
      </c>
      <c r="C37" s="9">
        <f>B37-SUM($B$3:$B$9)</f>
        <v>13.324923999999996</v>
      </c>
      <c r="D37">
        <f>B37-C37</f>
        <v>114.3</v>
      </c>
      <c r="E37">
        <f>C37/B37</f>
        <v>0.10440691036180359</v>
      </c>
      <c r="F37">
        <f>D37/B37</f>
        <v>0.89559308963819639</v>
      </c>
    </row>
    <row r="38" spans="1:6" x14ac:dyDescent="0.25">
      <c r="A38">
        <v>2027</v>
      </c>
      <c r="B38">
        <v>128.8022</v>
      </c>
      <c r="C38" s="9">
        <f>B38-SUM($B$3:$B$9)</f>
        <v>14.502200000000002</v>
      </c>
      <c r="D38">
        <f>B38-C38</f>
        <v>114.3</v>
      </c>
      <c r="E38">
        <f>C38/B38</f>
        <v>0.11259279732799597</v>
      </c>
      <c r="F38">
        <f>D38/B38</f>
        <v>0.88740720267200401</v>
      </c>
    </row>
    <row r="39" spans="1:6" x14ac:dyDescent="0.25">
      <c r="A39">
        <v>2028</v>
      </c>
      <c r="B39">
        <v>129.93158</v>
      </c>
      <c r="C39" s="9">
        <f>B39-SUM($B$3:$B$9)</f>
        <v>15.63158</v>
      </c>
      <c r="D39">
        <f>B39-C39</f>
        <v>114.3</v>
      </c>
      <c r="E39">
        <f>C39/B39</f>
        <v>0.1203062411770872</v>
      </c>
      <c r="F39">
        <f>D39/B39</f>
        <v>0.87969375882291279</v>
      </c>
    </row>
    <row r="40" spans="1:6" x14ac:dyDescent="0.25">
      <c r="A40">
        <v>2029</v>
      </c>
      <c r="B40">
        <v>131.03504899999999</v>
      </c>
      <c r="C40" s="9">
        <f>B40-SUM($B$3:$B$9)</f>
        <v>16.735048999999989</v>
      </c>
      <c r="D40">
        <f>B40-C40</f>
        <v>114.3</v>
      </c>
      <c r="E40">
        <f>C40/B40</f>
        <v>0.12771429573777618</v>
      </c>
      <c r="F40">
        <f>D40/B40</f>
        <v>0.87228570426222385</v>
      </c>
    </row>
    <row r="41" spans="1:6" x14ac:dyDescent="0.25">
      <c r="A41">
        <v>2030</v>
      </c>
      <c r="B41">
        <v>132.137146</v>
      </c>
      <c r="C41" s="9">
        <f>B41-SUM($B$3:$B$9)</f>
        <v>17.837146000000004</v>
      </c>
      <c r="D41">
        <f>B41-C41</f>
        <v>114.3</v>
      </c>
      <c r="E41">
        <f>C41/B41</f>
        <v>0.13498964174691652</v>
      </c>
      <c r="F41">
        <f>D41/B41</f>
        <v>0.86501035825308348</v>
      </c>
    </row>
    <row r="42" spans="1:6" x14ac:dyDescent="0.25">
      <c r="A42">
        <v>2031</v>
      </c>
      <c r="B42">
        <v>133.205521</v>
      </c>
      <c r="C42" s="9">
        <f>B42-SUM($B$3:$B$9)</f>
        <v>18.905521000000007</v>
      </c>
      <c r="D42">
        <f>B42-C42</f>
        <v>114.3</v>
      </c>
      <c r="E42">
        <f>C42/B42</f>
        <v>0.14192745809687579</v>
      </c>
      <c r="F42">
        <f>D42/B42</f>
        <v>0.85807254190312421</v>
      </c>
    </row>
    <row r="43" spans="1:6" x14ac:dyDescent="0.25">
      <c r="A43">
        <v>2032</v>
      </c>
      <c r="B43">
        <v>134.212524</v>
      </c>
      <c r="C43" s="9">
        <f>B43-SUM($B$3:$B$9)</f>
        <v>19.912524000000005</v>
      </c>
      <c r="D43">
        <f>B43-C43</f>
        <v>114.3</v>
      </c>
      <c r="E43">
        <f>C43/B43</f>
        <v>0.14836561750377339</v>
      </c>
      <c r="F43">
        <f>D43/B43</f>
        <v>0.85163438249622658</v>
      </c>
    </row>
    <row r="44" spans="1:6" x14ac:dyDescent="0.25">
      <c r="A44">
        <v>2033</v>
      </c>
      <c r="B44">
        <v>135.21765099999999</v>
      </c>
      <c r="C44" s="9">
        <f>B44-SUM($B$3:$B$9)</f>
        <v>20.917650999999992</v>
      </c>
      <c r="D44">
        <f>B44-C44</f>
        <v>114.3</v>
      </c>
      <c r="E44">
        <f>C44/B44</f>
        <v>0.15469615723467933</v>
      </c>
      <c r="F44">
        <f>D44/B44</f>
        <v>0.84530384276532067</v>
      </c>
    </row>
    <row r="45" spans="1:6" x14ac:dyDescent="0.25">
      <c r="A45">
        <v>2034</v>
      </c>
      <c r="B45">
        <v>136.26795999999999</v>
      </c>
      <c r="C45" s="9">
        <f>B45-SUM($B$3:$B$9)</f>
        <v>21.967959999999991</v>
      </c>
      <c r="D45">
        <f>B45-C45</f>
        <v>114.3</v>
      </c>
      <c r="E45">
        <f>C45/B45</f>
        <v>0.1612114836092064</v>
      </c>
      <c r="F45">
        <f>D45/B45</f>
        <v>0.83878851639079366</v>
      </c>
    </row>
    <row r="46" spans="1:6" x14ac:dyDescent="0.25">
      <c r="A46">
        <v>2035</v>
      </c>
      <c r="B46">
        <v>137.366364</v>
      </c>
      <c r="C46" s="9">
        <f>B46-SUM($B$3:$B$9)</f>
        <v>23.066364000000007</v>
      </c>
      <c r="D46">
        <f>B46-C46</f>
        <v>114.3</v>
      </c>
      <c r="E46">
        <f>C46/B46</f>
        <v>0.1679185743025127</v>
      </c>
      <c r="F46">
        <f>D46/B46</f>
        <v>0.83208142569748733</v>
      </c>
    </row>
    <row r="47" spans="1:6" x14ac:dyDescent="0.25">
      <c r="A47">
        <v>2036</v>
      </c>
      <c r="B47">
        <v>138.47622699999999</v>
      </c>
      <c r="C47" s="9">
        <f>B47-SUM($B$3:$B$9)</f>
        <v>24.176226999999997</v>
      </c>
      <c r="D47">
        <f>B47-C47</f>
        <v>114.3</v>
      </c>
      <c r="E47">
        <f>C47/B47</f>
        <v>0.17458756296125832</v>
      </c>
      <c r="F47">
        <f>D47/B47</f>
        <v>0.82541243703874168</v>
      </c>
    </row>
    <row r="48" spans="1:6" x14ac:dyDescent="0.25">
      <c r="A48">
        <v>2037</v>
      </c>
      <c r="B48">
        <v>139.58445699999999</v>
      </c>
      <c r="C48" s="9">
        <f>B48-SUM($B$3:$B$9)</f>
        <v>25.284456999999989</v>
      </c>
      <c r="D48">
        <f>B48-C48</f>
        <v>114.3</v>
      </c>
      <c r="E48">
        <f>C48/B48</f>
        <v>0.18114092029601828</v>
      </c>
      <c r="F48">
        <f>D48/B48</f>
        <v>0.81885907970398175</v>
      </c>
    </row>
    <row r="49" spans="1:6" x14ac:dyDescent="0.25">
      <c r="A49">
        <v>2038</v>
      </c>
      <c r="B49">
        <v>140.70378099999999</v>
      </c>
      <c r="C49" s="9">
        <f>B49-SUM($B$3:$B$9)</f>
        <v>26.403780999999995</v>
      </c>
      <c r="D49">
        <f>B49-C49</f>
        <v>114.3</v>
      </c>
      <c r="E49">
        <f>C49/B49</f>
        <v>0.18765509222527571</v>
      </c>
      <c r="F49">
        <f>D49/B49</f>
        <v>0.81234490777472423</v>
      </c>
    </row>
    <row r="50" spans="1:6" x14ac:dyDescent="0.25">
      <c r="A50">
        <v>2039</v>
      </c>
      <c r="B50">
        <v>141.81304900000001</v>
      </c>
      <c r="C50" s="9">
        <f>B50-SUM($B$3:$B$9)</f>
        <v>27.513049000000009</v>
      </c>
      <c r="D50">
        <f>B50-C50</f>
        <v>114.3</v>
      </c>
      <c r="E50">
        <f>C50/B50</f>
        <v>0.19400929035804038</v>
      </c>
      <c r="F50">
        <f>D50/B50</f>
        <v>0.80599070964195962</v>
      </c>
    </row>
    <row r="51" spans="1:6" x14ac:dyDescent="0.25">
      <c r="A51">
        <v>2040</v>
      </c>
      <c r="B51">
        <v>142.91760300000001</v>
      </c>
      <c r="C51" s="9">
        <f>B51-SUM($B$3:$B$9)</f>
        <v>28.617603000000017</v>
      </c>
      <c r="D51">
        <f>B51-C51</f>
        <v>114.3</v>
      </c>
      <c r="E51">
        <f>C51/B51</f>
        <v>0.20023847587200308</v>
      </c>
      <c r="F51">
        <f>D51/B51</f>
        <v>0.79976152412799695</v>
      </c>
    </row>
    <row r="52" spans="1:6" x14ac:dyDescent="0.25">
      <c r="A52">
        <v>2041</v>
      </c>
      <c r="B52">
        <v>144.01475500000001</v>
      </c>
      <c r="C52" s="9">
        <f>B52-SUM($B$3:$B$9)</f>
        <v>29.714755000000011</v>
      </c>
      <c r="D52">
        <f>B52-C52</f>
        <v>114.3</v>
      </c>
      <c r="E52">
        <f>C52/B52</f>
        <v>0.20633132348140307</v>
      </c>
      <c r="F52">
        <f>D52/B52</f>
        <v>0.79366867651859696</v>
      </c>
    </row>
    <row r="53" spans="1:6" x14ac:dyDescent="0.25">
      <c r="A53">
        <v>2042</v>
      </c>
      <c r="B53">
        <v>145.10420199999999</v>
      </c>
      <c r="C53" s="9">
        <f>B53-SUM($B$3:$B$9)</f>
        <v>30.804201999999989</v>
      </c>
      <c r="D53">
        <f>B53-C53</f>
        <v>114.3</v>
      </c>
      <c r="E53">
        <f>C53/B53</f>
        <v>0.21229021334613032</v>
      </c>
      <c r="F53">
        <f>D53/B53</f>
        <v>0.7877097866538697</v>
      </c>
    </row>
    <row r="54" spans="1:6" x14ac:dyDescent="0.25">
      <c r="A54">
        <v>2043</v>
      </c>
      <c r="B54">
        <v>146.20648199999999</v>
      </c>
      <c r="C54" s="9">
        <f>B54-SUM($B$3:$B$9)</f>
        <v>31.906481999999997</v>
      </c>
      <c r="D54">
        <f>B54-C54</f>
        <v>114.3</v>
      </c>
      <c r="E54">
        <f>C54/B54</f>
        <v>0.21822891545943907</v>
      </c>
      <c r="F54">
        <f>D54/B54</f>
        <v>0.78177108454056099</v>
      </c>
    </row>
    <row r="55" spans="1:6" x14ac:dyDescent="0.25">
      <c r="A55">
        <v>2044</v>
      </c>
      <c r="B55">
        <v>147.32872</v>
      </c>
      <c r="C55" s="9">
        <f>B55-SUM($B$3:$B$9)</f>
        <v>33.028720000000007</v>
      </c>
      <c r="D55">
        <f>B55-C55</f>
        <v>114.3</v>
      </c>
      <c r="E55">
        <f>C55/B55</f>
        <v>0.22418385227265944</v>
      </c>
      <c r="F55">
        <f>D55/B55</f>
        <v>0.77581614772734053</v>
      </c>
    </row>
    <row r="56" spans="1:6" x14ac:dyDescent="0.25">
      <c r="A56">
        <v>2045</v>
      </c>
      <c r="B56">
        <v>148.46040300000001</v>
      </c>
      <c r="C56" s="9">
        <f>B56-SUM($B$3:$B$9)</f>
        <v>34.160403000000017</v>
      </c>
      <c r="D56">
        <f>B56-C56</f>
        <v>114.3</v>
      </c>
      <c r="E56">
        <f>C56/B56</f>
        <v>0.23009773858690127</v>
      </c>
      <c r="F56">
        <f>D56/B56</f>
        <v>0.7699022614130987</v>
      </c>
    </row>
    <row r="57" spans="1:6" x14ac:dyDescent="0.25">
      <c r="A57">
        <v>2046</v>
      </c>
      <c r="B57">
        <v>149.59732099999999</v>
      </c>
      <c r="C57" s="9">
        <f>B57-SUM($B$3:$B$9)</f>
        <v>35.297320999999997</v>
      </c>
      <c r="D57">
        <f>B57-C57</f>
        <v>114.3</v>
      </c>
      <c r="E57">
        <f>C57/B57</f>
        <v>0.23594888440549011</v>
      </c>
      <c r="F57">
        <f>D57/B57</f>
        <v>0.76405111559450989</v>
      </c>
    </row>
    <row r="58" spans="1:6" x14ac:dyDescent="0.25">
      <c r="A58">
        <v>2047</v>
      </c>
      <c r="B58">
        <v>150.73088100000001</v>
      </c>
      <c r="C58" s="9">
        <f>B58-SUM($B$3:$B$9)</f>
        <v>36.430881000000014</v>
      </c>
      <c r="D58">
        <f>B58-C58</f>
        <v>114.3</v>
      </c>
      <c r="E58">
        <f>C58/B58</f>
        <v>0.2416948720680536</v>
      </c>
      <c r="F58">
        <f>D58/B58</f>
        <v>0.75830512793194638</v>
      </c>
    </row>
    <row r="59" spans="1:6" x14ac:dyDescent="0.25">
      <c r="A59">
        <v>2048</v>
      </c>
      <c r="B59">
        <v>151.84162900000001</v>
      </c>
      <c r="C59" s="9">
        <f>B59-SUM($B$3:$B$9)</f>
        <v>37.541629000000015</v>
      </c>
      <c r="D59">
        <f>B59-C59</f>
        <v>114.3</v>
      </c>
      <c r="E59">
        <f>C59/B59</f>
        <v>0.24724200634069865</v>
      </c>
      <c r="F59">
        <f>D59/B59</f>
        <v>0.75275799365930141</v>
      </c>
    </row>
    <row r="60" spans="1:6" x14ac:dyDescent="0.25">
      <c r="A60">
        <v>2049</v>
      </c>
      <c r="B60">
        <v>152.940155</v>
      </c>
      <c r="C60" s="9">
        <f>B60-SUM($B$3:$B$9)</f>
        <v>38.640155000000007</v>
      </c>
      <c r="D60">
        <f>B60-C60</f>
        <v>114.3</v>
      </c>
      <c r="E60">
        <f>C60/B60</f>
        <v>0.2526488547105239</v>
      </c>
      <c r="F60">
        <f>D60/B60</f>
        <v>0.7473511452894761</v>
      </c>
    </row>
    <row r="61" spans="1:6" x14ac:dyDescent="0.25">
      <c r="A61">
        <v>2050</v>
      </c>
      <c r="B61">
        <v>154.03405799999999</v>
      </c>
      <c r="C61" s="9">
        <f>B61-SUM($B$3:$B$9)</f>
        <v>39.73405799999999</v>
      </c>
      <c r="D61">
        <f>B61-C61</f>
        <v>114.3</v>
      </c>
      <c r="E61">
        <f>C61/B61</f>
        <v>0.25795631508974459</v>
      </c>
      <c r="F61">
        <f>D61/B61</f>
        <v>0.74204368491025541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2020-06-23T16:38:04Z</dcterms:created>
  <dcterms:modified xsi:type="dcterms:W3CDTF">2020-06-24T01:56:10Z</dcterms:modified>
</cp:coreProperties>
</file>