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U:\home\piaop\pei_portfolio\peien2026\src\work_list\"/>
    </mc:Choice>
  </mc:AlternateContent>
  <xr:revisionPtr revIDLastSave="0" documentId="13_ncr:1_{766ADDC6-7B49-4908-801C-0C38207960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keywor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2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8" i="1"/>
  <c r="I20" i="1"/>
  <c r="I21" i="1"/>
  <c r="I22" i="1"/>
  <c r="I23" i="1"/>
  <c r="I2" i="1"/>
  <c r="B16" i="2"/>
  <c r="I19" i="1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" i="2" a="1"/>
  <c r="C2" i="2" s="1"/>
  <c r="B21" i="2"/>
  <c r="A21" i="2"/>
  <c r="B20" i="2"/>
  <c r="A20" i="2"/>
  <c r="B19" i="2"/>
  <c r="A19" i="2"/>
  <c r="B18" i="2"/>
  <c r="A18" i="2"/>
  <c r="B17" i="2"/>
  <c r="A17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B1" i="2"/>
  <c r="A1" i="2"/>
  <c r="I17" i="1" l="1"/>
  <c r="I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<sst xmlns="http://schemas.openxmlformats.org/spreadsheetml/2006/main" count="141" uniqueCount="130">
  <si>
    <t>index</t>
  </si>
  <si>
    <t>relatedWork</t>
  </si>
  <si>
    <t>Complete</t>
  </si>
  <si>
    <t>fullName</t>
  </si>
  <si>
    <t>h2Name</t>
  </si>
  <si>
    <t>tableName</t>
  </si>
  <si>
    <t>yearBegin</t>
  </si>
  <si>
    <t>yearEnd</t>
  </si>
  <si>
    <t>tag</t>
  </si>
  <si>
    <t>honor_publish</t>
  </si>
  <si>
    <t>link</t>
  </si>
  <si>
    <t>skills</t>
  </si>
  <si>
    <t>coWorker</t>
  </si>
  <si>
    <t>introd</t>
  </si>
  <si>
    <t>headPic</t>
  </si>
  <si>
    <t>content</t>
  </si>
  <si>
    <t>備註</t>
  </si>
  <si>
    <t>["mc2"]</t>
  </si>
  <si>
    <t>碩士學位研究</t>
  </si>
  <si>
    <t>[{"name":"  ",
"link":"  "},
{"name":"  ",
"link":"  "},
]</t>
  </si>
  <si>
    <t>["     ","       ","         "]</t>
  </si>
  <si>
    <t>mc2</t>
  </si>
  <si>
    <t>["mc1"]</t>
  </si>
  <si>
    <t>城市熱環境調查實驗與分析</t>
  </si>
  <si>
    <t>mh2</t>
  </si>
  <si>
    <t>多感官藝術體驗系統</t>
  </si>
  <si>
    <t>ai1</t>
  </si>
  <si>
    <t>2040年AI家庭情感概念融樹</t>
  </si>
  <si>
    <t>ai2</t>
  </si>
  <si>
    <t>拜祖雲_2049推測設計展覽</t>
  </si>
  <si>
    <t>mit1</t>
  </si>
  <si>
    <t>1999高雄市民通報內容AI分析系統_知識圖譜與LLM RAG</t>
  </si>
  <si>
    <t>mit2</t>
  </si>
  <si>
    <t>mit3</t>
  </si>
  <si>
    <t>da1</t>
  </si>
  <si>
    <t>台灣廢棄物分析</t>
  </si>
  <si>
    <t>da2</t>
  </si>
  <si>
    <t>月時互動圖表</t>
  </si>
  <si>
    <t>mc3</t>
  </si>
  <si>
    <t>id1</t>
  </si>
  <si>
    <t>id2</t>
  </si>
  <si>
    <t>Keywords</t>
  </si>
  <si>
    <t>"推測設計"</t>
  </si>
  <si>
    <t>"未來思考"</t>
  </si>
  <si>
    <t>"AI規劃應用"</t>
  </si>
  <si>
    <t>"介面設計"</t>
  </si>
  <si>
    <t>"網頁程式"</t>
  </si>
  <si>
    <t>"資訊視覺化"</t>
  </si>
  <si>
    <t>"人機互動實驗"</t>
  </si>
  <si>
    <t>"數據分析"</t>
  </si>
  <si>
    <t>"競品分析"</t>
  </si>
  <si>
    <t>"機器學習"</t>
  </si>
  <si>
    <t>"地理資訊分析"</t>
  </si>
  <si>
    <t>"空間分析"</t>
  </si>
  <si>
    <t>"質性分析"</t>
  </si>
  <si>
    <t>"使用者研究"</t>
  </si>
  <si>
    <t>"機構設計"</t>
  </si>
  <si>
    <t>"產品設計"</t>
  </si>
  <si>
    <t>"工業設計"</t>
  </si>
  <si>
    <t>"原型製作"</t>
  </si>
  <si>
    <t>"展示設計"</t>
  </si>
  <si>
    <t>"量產化"</t>
  </si>
  <si>
    <t>"城市議題"</t>
  </si>
  <si>
    <t>"永續"</t>
  </si>
  <si>
    <t>"無障礙"</t>
  </si>
  <si>
    <t>"觸覺體驗"</t>
  </si>
  <si>
    <t>mh1</t>
    <phoneticPr fontId="2" type="noConversion"/>
  </si>
  <si>
    <t>mc1</t>
    <phoneticPr fontId="2" type="noConversion"/>
  </si>
  <si>
    <t>[{"name":"完整論文",
"link":"https://drive.google.com/file/d/1bxHZWcL37en83HcI11D5OPGSlAipPsKW/view?usp=sharing"},
{"name":"  ",
"link":"  "},
]</t>
  </si>
  <si>
    <t>[{"name":"吳可久博士",
"work":"指導教授"},
{"name":"陳家興博士",
"work":"技術協助"},
{"name":"李佩恩",
"work":"碩士研究"},
]</t>
  </si>
  <si>
    <t>本研究針對三維都市介面，以熱舒適度與空間便捷值為視覺化目標設計新的立體圖符。設計中結合多變量與多重編碼，並透過使用者體驗實驗進行分析。實驗變項包含 NASA-TLX 認知負荷量表、任務表現、反應時間，以及受測者的專業背景與視覺能力。\n
隨著熱浪問題日益嚴重，城市街谷的微氣候研究顯得更加重要，而視覺化是其中關鍵的研究工具。過去傳統的平面視覺化往往缺乏都市三維特徵，因此本研究探討如何在保留 3D 特徵與視覺化變項的同時，兼顧辨識、觀察與分析的效率，並降低過高的視覺負擔。</t>
  </si>
  <si>
    <t>[{"name":"GCCE研討會論文",
"link":"https://drive.google.com/file/d/1zPm0FY2JX1FesgTklLCzi5E-L3gYZmB-/view?usp=sharing"}]</t>
  </si>
  <si>
    <t>[{"name":"吳可久博士",
"work":"指導教授"},
{"name":"李佩恩/張閔翔",
"work":"共同研究"},
]</t>
  </si>
  <si>
    <t>本研究探討城市街谷中不同區域與個體的熱舒適差異。針對亞熱帶都市的微氣候變化，結合主觀舒適感受與客觀熱環境參數，於 21 個地點、同一日早中午3 個時段進行實地量測與分析，邀請 5 位研究生參與實驗。結果顯示建築遮蔽、植被與輻射條件造成的微氣候差異，並透過視覺化呈現時間與環境在熱舒適感上的互動關係。</t>
  </si>
  <si>
    <t>[{"name":"全國大專院校智慧創新競賽佳作",
"link":"https://niicc.cilab.csie.ncu.edu.tw/achievement/achievelist/2023/24"},
{"name":"機構與應用介紹影片",
"link":"https://youtu.be/s7TN5kJ5PUI?si=jPSRxzVNORCurhBx"},
{"name":"機構設計-研討會論文",
"link":"https://drive.google.com/file/d/1V-mx9Djha-kYbff4FLpQGFhKUFJ6Ihpi/view?usp=sharing"},
{"name":"觸覺感知實驗-研討會論文",
"link":"https://drive.google.com/file/d/1eoCKvWCrwxKnx3f4j5XYYUnKhP5HrGdp/view?usp=sharing"},
]</t>
  </si>
  <si>
    <t>[{"name":"韓秉軒教授",
"work":"指導老師"},
{"name":"李佩恩",
"work":"共同研究員/機構/PM"},
{"name":"張峻維",
"work":"共同研究員/電機/平面"},
{"name":"袁子晴",
"work":"共同研究員/多媒體VR"},
]</t>
  </si>
  <si>
    <t>本專案探討疊層結構於VR形狀觸覺模擬中的應用，利用層疊式機構提供 360 度觸覺回饋，同時簡化傳統針點式裝置的結構複雜性。專案經三階段迭代，分別探討：(1) 不同形狀疊層的、(2) 相同形狀於不同旋轉角度、(3) 相同形狀在不同軸心位置與旋轉角度，旨在創造更豐富的觸覺體驗。另外針對使用者體驗設計出 21 種形狀，並進行人機互動實驗，以分析觸覺與視覺感知之間的差異。</t>
  </si>
  <si>
    <t>[{"name":"專案-Linktree",
"link":"https://linktr.ee/visionwave"}]</t>
  </si>
  <si>
    <t>[{"name":"Leon Lai/James Hsu/Neo Wu",
"work":"Googler導師與技術協力"},
{"name":"李佩恩",
"work":"產品概念/機構設計建模/平面"},
{"name":"范姜冠瑜",
"work":"電機設計控制"},
{"name":"劉韶颺",
"work":"AI與軟硬體程式/訪談"},
{"name":"許至誠",
"work":"AI與軟硬體程式"},
{"name":"陳沛妤",
"work":"AI與軟硬體程式"},
]</t>
  </si>
  <si>
    <t>本專案旨在為視障者打造全新的藝術體驗，突破現有解方侷限，如僅支援單一作品或需高成本製作及多以單一感官呈現，難以讓視障者多層次理解藝術內容。
本產品創新結合針點式觸覺結構與影像辨識技術，使用者可透過穿戴式相機拍攝畫作，系統將影像轉換為數據矩陣並驅動針點結構，讓使用者以觸覺感知畫作細節，同時提供語音導覽，結合聽覺與觸覺的多感官體驗，讓視障者得以更完整地感受與理解藝術作品。</t>
  </si>
  <si>
    <t>[{"name":"李佩恩",
"work":"共同創作"},
{"name":"張致瑜",
"work":"共同創作"},
{"name":"蔡伶宜",
"work":"深化指導"}
]</t>
  </si>
  <si>
    <t>本作品為2024點子松獲得好點子獎，並發表於ISGC國際研討會，此作品聚焦於 2040 年社會結構變遷下的家庭情感支持挑戰。隨著單人家庭與多元家庭型態增加，情感連結日漸薄弱。本研究透過文獻、問卷與狩野模型分析需求痛點，提出以推測性設計為核心的「未來家庭記憶管理系統」，結合人工智慧技術，強化記憶儲存、情感陪伴與互動回應，重建家庭凝聚力與情感支持功能</t>
  </si>
  <si>
    <t>#數位植物紀錄成長，將回憶具象化
在2040年，家家戶戶都有一棵AI家族樹－－「融樹」。融樹具有榕樹的外觀，並以數位積木形式呈現，每塊積木都乘載了一個回憶。往樹上拼上積木累積回憶的同時，樹會漸漸長成每個家庭獨一無二的樣貌，乘載了家庭的歷史和情感。
融樹會記錄家庭裡的生活點滴，當家人將自己的AI植物插入家庭盆栽時，這些植物會彼此交融，使樹長成新的樣貌。當累積個人回憶時，屬於自己的分支會逐漸抽芽生長；當有家庭事件發生時，主枝幹上會開花結果，象徵家庭共有的記憶。
當家庭需要重組，或有成員離開原生家庭時，融樹會產生數位種子，使其可被移植到新的家庭盆栽中，繼續承載記憶和情感聯結。
#生物感知，回應情感波動
融樹通過生物感知技術，與家庭成員建立深層次的情感聯繫，感知情感波動，並以光芒變化或葉片震動回應情緒。它們是忠實的聆聽者和溫暖的陪伴者，在孤單時給予慰藉，在快樂時分享喜悅。
#一代傳一代，百年後，樹還在 
回憶傳承於融樹，後代可重溫家族的點滴故事，從中汲取智慧和力量。融樹是家族歷史的見證者和情感的連結者，陪伴家庭成員成長，記錄珍貴回憶，幫助我們更好地理解自己，珍惜家人，並在快速變遷的世界中找到心靈歸屬。</t>
  </si>
  <si>
    <t>[{"name":"專案-Instagram",
"link":"https://www.instagram.com/bytetotheancestors/"}]</t>
  </si>
  <si>
    <t>[{"name":"李佩恩/李羿璋/李昆霖/黃映慈/張貽菻",
"work":"共同創作"}
]</t>
  </si>
  <si>
    <t>本作品為國科會人文晶創計畫「2049 媽祖遶月展覽：全息烏托邦」入選作品。透過推測設計，以「地下人」與「雲上人」的互動儀式為敘事核心，探討信仰、儀式、科技與階級之間的複雜關係，描繪當人類意識可被上傳、肉身逐漸退場、感官經驗由 AI 接管後的未來社會樣貌——思考在高度科技化的時代，人類是否仍能保有對「身體」與「感知」的主體性。</t>
  </si>
  <si>
    <t>[{"name":"李佩恩",
"work":"通報資料爬蟲/機器學習/知識圖譜與RAG建立"},
{"name":"Una Yang / Boso Lin",
"work":"Mentor"},
{"name":"Roy Lin",
"work":"CSL-Data&amp;AI-Team Lead"}]</t>
  </si>
  <si>
    <t>1999 報案資料累積了大量民眾對城市問題的回報，不僅揭示問題的類別與發生頻率，也能從文字內容中推測潛在成因。本專案作為大專案的一環，旨在以 AI agent 自動化分析與驗證報案資料，探索城市問題並提出策略建議。本研究負責建構報案內容的 RAG 與知識圖譜（KG）技術基礎，作為智慧化城市問題解析的核心支撐，並測試知識圖譜能否協助大型語言模型理解地理關係，同時從產品設計角度提出多種儀表板與視覺化方向，促進資料洞察與決策應用。</t>
  </si>
  <si>
    <t>[{"name":"李佩恩",
"work":變數蒐集/機器學習/地理運算/視覺化與分析},
{"name":"廖奕慈",
"work":"變數蒐集/機器學習/深度學習/視覺化與分析"},
{"name":"鄭宇哲",
"work":變數蒐集/機器學習/深度學習/視覺化與分析"},
{"name":"陳力豪",
"work":"變數蒐集/視覺化與分析"},
{"name":"Roy Lin",
"work":"指導老師"}]</t>
  </si>
  <si>
    <t>在少子化的浪潮下，校園學生數量減少，空出教室。截至112學年台北市教育局的統計，光是台北市的國中小學就有1685間的餘裕空間。儘管目前大部分已有活化，但在少子化趨勢未減的狀況下，未來也會有更多的空間釋出。
希望透過此研究預測校園未來的餘裕空間數量，提供政府單位提早準備的時間，並結合少子化與長照議題，提供活化之策略方向。</t>
  </si>
  <si>
    <t>[{"name":"李佩恩",
"work":量化資料蒐集/地理運算/視覺化},
{"name":"廖奕慈",
"work":"質性資料與量化資料蒐集運算"},
{"name":"楊黎安",
"work":質性資料與量化資料蒐集運算"},
{"name":"曾紘遠",
"work":"Allocation location"},
{"name":"Roy Lin",
"work":"指導老師"}]</t>
  </si>
  <si>
    <t>基隆市是全台灣跨縣市通勤比例最高的地方，根據基隆市政府的資料統計，超過11萬人是通勤族，約有30%的民眾每天需要往返雙北上班上學。透過定期票推動，提升了民眾搭乘公共運輸意願。我們想探究基隆市市區公車的服務供給量是否足以應對民眾的需求，以及是否需要提升供給量來滿足增加的乘客量。</t>
  </si>
  <si>
    <t>此分析透過蒐集與視覺化台灣之廢棄物數據進行初探與分析，了解目前台灣的廢棄物減量是否足夠，並且利用機器學習分析影響因素。</t>
  </si>
  <si>
    <t>[{"name":"Information is Beautiful Award",
"link":"https://www.informationisbeautifulawards.com/showcase/7630-lunar-dynamics-map"},
{"name":"介面操作網頁",
"link":"https://openprocessing.org/sketch/1673755"}
]</t>
  </si>
  <si>
    <t>本作品以臺北地區的月相與月出時間為基礎，視覺化展現整個農曆月中月亮盈虧與升落的韻律。設計以簡化複雜的月相概念為目標，透過互動圖表讓使用者直覺感受天體運行的節奏與美感，並重新體會月亮在不同時刻的變化與秩序。</t>
  </si>
  <si>
    <t>[{"name":"李佩恩/張致瑜/王薰瑩",
"work":"共同研究"},
{"name":"陳圳卿",
"work":"課程教授"}]</t>
  </si>
  <si>
    <t>本研究以北科大學生餐廳「綠光庭園二樓」為對象，探討高峰時段動線擁擠與使用不便的問題。透過脈絡訪查、行為地圖與空間句法分析，發現排隊區與主要通道重疊、出入口動線衝突及視線遮蔽等狀況。最終提出三種空間調整方案，比較不同座位配置對人流與可視性的影響，期望改善動線流暢度與整體用餐體驗。</t>
  </si>
  <si>
    <t>[{"name":"日本樂天銷售網站",
"link":"https://item.rakuten.co.jp/famica-store/aaa025/"},
{"name":"官網介紹",
"link":"https://www.dembygroup.com/en/product.php?act=view&amp;id=317"},
]</t>
  </si>
  <si>
    <t>[{"name":"李佩恩",
"work":"主要負責設計師"},
{"name":"Mark Song",
"work":"共同設計師"},
{"name":"Spark Wang",
"work":"結構指導"}
{"name":"Megan Wang",
"work":"初步造形概念"}
]</t>
  </si>
  <si>
    <t>此產品用於穿脫鞋輔助，適用大範圍鞋種。為既有暢銷可站立穿脫鞋把的系列的二代產品。
全新造形、增加站立穩定度、擴大可使用鞋種、減少包裝材積與改善組裝方式。</t>
  </si>
  <si>
    <t>[{"name":"李佩恩",
"work":"設計師"},
{"name":"陳淳迪教授",
"work":"指導教授"}]</t>
  </si>
  <si>
    <t>本作品以提升游泳盥洗與更衣體驗為目標，針對使用者在置物、收納與衛生上的不便進行研究與改良。設計以「可攜、可掛、可展開」為核心概念，將包包轉化為可臨時擺放物品的檯面，並依照乾濕分層配置，讓使用者能快速取物、避免物品沾濕。外觀以簡約梯形造型結合泳池藍綠與金屬配件，兼具日常包與運動包的優雅風格，提供女性在不同場合下皆能舒適使用的設計。</t>
  </si>
  <si>
    <t>[{"name":"李佩恩/鄭姸希",
"work":"共同研究"},
{"name":"鄭姸希",
"work":"介面設計"},
{"name":"王聖銘教授",
"work":"指導教授"}
]</t>
  </si>
  <si>
    <t>以 30–45 歲有嬰幼兒照護需求的父母為主要使用者，分析其消費與照護行為，設計結合 藥局、診所與 AI 撫育管理 的整合平台。
平台可協助家長紀錄成長狀況、獲得專業用藥建議與健康分析，並透過 AI 推薦適齡產品，改善照護資訊混亂與就醫風險問題。
此研究已發表於 IEEE ICCE-Taiwan 2024 國際研討會。</t>
  </si>
  <si>
    <t>mc4</t>
  </si>
  <si>
    <t>AI嬰幼照護整合平台</t>
  </si>
  <si>
    <t>3D城市熱舒適地圖:多元編碼圖符設計與可用性實驗分析</t>
  </si>
  <si>
    <t>Slices to shape 層疊式形狀模擬裝置設計與觸覺實驗</t>
  </si>
  <si>
    <t>VisionWave多感官藝術體驗系統</t>
  </si>
  <si>
    <t>2024點子松獲獎 / ISGC國際研討會</t>
  </si>
  <si>
    <t>北市公立國中小餘裕空間分析與利用</t>
  </si>
  <si>
    <t>北科大MIT城市科學實驗室-城市數據課程</t>
  </si>
  <si>
    <t>基隆公車供給分析</t>
  </si>
  <si>
    <t>Information is Beautiful Awards 2024 - Long List</t>
  </si>
  <si>
    <t>學生餐廳空間動線體驗研究</t>
  </si>
  <si>
    <t>站立穿脫鞋把</t>
  </si>
  <si>
    <t>設計並量產銷售到日本歐洲</t>
  </si>
  <si>
    <t>Yoshi游泳包</t>
  </si>
  <si>
    <t>學士畢業專題</t>
  </si>
  <si>
    <t>層疊式形狀模擬裝置與觸覺實驗</t>
    <phoneticPr fontId="2" type="noConversion"/>
  </si>
  <si>
    <r>
      <rPr>
        <sz val="10"/>
        <color rgb="FF000000"/>
        <rFont val="微軟正黑體"/>
        <family val="2"/>
        <charset val="136"/>
      </rPr>
      <t>城市熱舒適地圖</t>
    </r>
    <r>
      <rPr>
        <sz val="10"/>
        <color rgb="FF000000"/>
        <rFont val="Arial"/>
        <family val="2"/>
      </rPr>
      <t>:</t>
    </r>
    <r>
      <rPr>
        <sz val="10"/>
        <color rgb="FF000000"/>
        <rFont val="微軟正黑體"/>
        <family val="2"/>
        <charset val="136"/>
      </rPr>
      <t>圖符設計與可用性分析</t>
    </r>
    <phoneticPr fontId="2" type="noConversion"/>
  </si>
  <si>
    <r>
      <rPr>
        <sz val="10"/>
        <color rgb="FF000000"/>
        <rFont val="微軟正黑體"/>
        <family val="2"/>
        <charset val="136"/>
      </rPr>
      <t>北市公立國中小餘裕空間</t>
    </r>
    <r>
      <rPr>
        <sz val="10"/>
        <color rgb="FF000000"/>
        <rFont val="Microsoft JhengHei"/>
        <family val="2"/>
        <charset val="136"/>
      </rPr>
      <t>預測規劃</t>
    </r>
    <phoneticPr fontId="2" type="noConversion"/>
  </si>
  <si>
    <r>
      <rPr>
        <sz val="10"/>
        <color rgb="FF000000"/>
        <rFont val="Microsoft JhengHei"/>
        <family val="2"/>
        <charset val="136"/>
      </rPr>
      <t>發表於</t>
    </r>
    <r>
      <rPr>
        <sz val="10"/>
        <color rgb="FF000000"/>
        <rFont val="Arial"/>
        <family val="2"/>
      </rPr>
      <t>IEEE-</t>
    </r>
    <r>
      <rPr>
        <sz val="10"/>
        <color rgb="FF000000"/>
        <rFont val="Arial"/>
        <scheme val="minor"/>
      </rPr>
      <t>ICCE2024</t>
    </r>
    <phoneticPr fontId="2" type="noConversion"/>
  </si>
  <si>
    <t>行為地圖與空間句法分析</t>
    <phoneticPr fontId="2" type="noConversion"/>
  </si>
  <si>
    <r>
      <rPr>
        <sz val="10"/>
        <color rgb="FF000000"/>
        <rFont val="微軟正黑體"/>
        <family val="2"/>
        <charset val="136"/>
      </rPr>
      <t>北科大</t>
    </r>
    <r>
      <rPr>
        <sz val="10"/>
        <color rgb="FF000000"/>
        <rFont val="Arial"/>
        <family val="2"/>
        <scheme val="minor"/>
      </rPr>
      <t>MIT</t>
    </r>
    <r>
      <rPr>
        <sz val="10"/>
        <color rgb="FF000000"/>
        <rFont val="微軟正黑體"/>
        <family val="2"/>
        <charset val="136"/>
      </rPr>
      <t>城市科學實驗室</t>
    </r>
    <r>
      <rPr>
        <sz val="10"/>
        <color rgb="FF000000"/>
        <rFont val="Arial"/>
        <family val="2"/>
        <scheme val="minor"/>
      </rPr>
      <t>-UROP</t>
    </r>
    <r>
      <rPr>
        <sz val="10"/>
        <color rgb="FF000000"/>
        <rFont val="微軟正黑體"/>
        <family val="2"/>
        <charset val="136"/>
      </rPr>
      <t>計畫</t>
    </r>
    <phoneticPr fontId="2" type="noConversion"/>
  </si>
  <si>
    <t>Google Hardware Product Sprint 2024 - Best Product of Year</t>
    <phoneticPr fontId="2" type="noConversion"/>
  </si>
  <si>
    <t>商研院商業大數據分析人才養成班</t>
    <phoneticPr fontId="2" type="noConversion"/>
  </si>
  <si>
    <r>
      <rPr>
        <sz val="10"/>
        <color rgb="FF000000"/>
        <rFont val="微軟正黑體"/>
        <family val="2"/>
        <charset val="136"/>
      </rPr>
      <t>碩士研究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Microsoft JhengHei"/>
        <family val="2"/>
        <charset val="136"/>
      </rPr>
      <t>發表於</t>
    </r>
    <r>
      <rPr>
        <sz val="10"/>
        <color rgb="FF000000"/>
        <rFont val="Arial"/>
        <family val="2"/>
      </rPr>
      <t>IEEE-GCCE2024</t>
    </r>
    <phoneticPr fontId="2" type="noConversion"/>
  </si>
  <si>
    <t>IEEE-GEM2024</t>
    <phoneticPr fontId="2" type="noConversion"/>
  </si>
  <si>
    <r>
      <rPr>
        <sz val="10"/>
        <color rgb="FF000000"/>
        <rFont val="微軟正黑體"/>
        <family val="2"/>
        <charset val="136"/>
      </rPr>
      <t>站立穿</t>
    </r>
    <r>
      <rPr>
        <sz val="10"/>
        <color rgb="FF000000"/>
        <rFont val="Microsoft JhengHei"/>
        <family val="2"/>
      </rPr>
      <t>脫</t>
    </r>
    <r>
      <rPr>
        <sz val="10"/>
        <color rgb="FF000000"/>
        <rFont val="微軟正黑體"/>
        <family val="2"/>
        <charset val="136"/>
      </rPr>
      <t>鞋把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</si>
</sst>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5"/>
  <sheetViews>
    <sheetView tabSelected="1" topLeftCell="A6" workbookViewId="0">
      <selection activeCell="F14" sqref="F14"/>
    </sheetView>
  </sheetViews>
  <sheetFormatPr defaultColWidth="12.6640625" defaultRowHeight="15.75" customHeight="1"/>
  <cols>
    <col min="1" max="1" width="6.6640625" customWidth="1"/>
    <col min="2" max="2" width="10.6640625" customWidth="1"/>
    <col min="3" max="3" width="8.44140625" customWidth="1"/>
    <col min="4" max="4" width="22.33203125" customWidth="1"/>
    <col min="5" max="5" width="10.109375" customWidth="1"/>
    <col min="6" max="6" width="15.88671875" customWidth="1"/>
    <col min="7" max="7" width="11" customWidth="1"/>
    <col min="8" max="8" width="10.88671875" customWidth="1"/>
    <col min="9" max="9" width="10.6640625" customWidth="1"/>
    <col min="10" max="11" width="11.77734375" customWidth="1"/>
    <col min="12" max="12" width="10.21875" customWidth="1"/>
    <col min="14" max="14" width="20.88671875" customWidth="1"/>
    <col min="15" max="15" width="9.21875" customWidth="1"/>
    <col min="16" max="16" width="22.33203125" customWidth="1"/>
  </cols>
  <sheetData>
    <row r="1" spans="1:35" ht="13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3.8">
      <c r="A2" s="4" t="s">
        <v>67</v>
      </c>
      <c r="B2" s="3" t="s">
        <v>17</v>
      </c>
      <c r="C2" s="3">
        <v>1</v>
      </c>
      <c r="D2" s="2" t="s">
        <v>106</v>
      </c>
      <c r="E2" s="2" t="s">
        <v>18</v>
      </c>
      <c r="F2" s="6" t="s">
        <v>120</v>
      </c>
      <c r="G2" s="3">
        <v>2023</v>
      </c>
      <c r="H2" s="3">
        <v>2025</v>
      </c>
      <c r="I2" s="3" t="str">
        <f>_xlfn.XLOOKUP(A2,keywords!B:B,keywords!C:C)</f>
        <v>["介面設計","網頁程式","資訊視覺化","人機互動實驗","地理資訊分析","質性分析","使用者研究","城市議題"]</v>
      </c>
      <c r="J2" s="3" t="s">
        <v>19</v>
      </c>
      <c r="K2" s="2" t="s">
        <v>68</v>
      </c>
      <c r="L2" s="2"/>
      <c r="M2" s="2" t="s">
        <v>69</v>
      </c>
      <c r="N2" s="2" t="s">
        <v>70</v>
      </c>
      <c r="O2" s="2"/>
      <c r="P2" s="2"/>
      <c r="Q2" s="2" t="s">
        <v>20</v>
      </c>
      <c r="R2" s="2"/>
      <c r="S2" s="2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37.5" customHeight="1">
      <c r="A3" s="3" t="s">
        <v>21</v>
      </c>
      <c r="B3" s="3" t="s">
        <v>22</v>
      </c>
      <c r="C3" s="3">
        <v>1</v>
      </c>
      <c r="D3" s="2" t="s">
        <v>23</v>
      </c>
      <c r="E3" s="9" t="s">
        <v>127</v>
      </c>
      <c r="F3" s="2" t="s">
        <v>23</v>
      </c>
      <c r="G3" s="3">
        <v>2024</v>
      </c>
      <c r="H3" s="3">
        <v>2024</v>
      </c>
      <c r="I3" s="3" t="str">
        <f>_xlfn.XLOOKUP(A3,keywords!B:B,keywords!C:C)</f>
        <v>["數據分析","空間分析","城市議題"]</v>
      </c>
      <c r="J3" s="3"/>
      <c r="K3" s="2" t="s">
        <v>71</v>
      </c>
      <c r="L3" s="2"/>
      <c r="M3" s="2" t="s">
        <v>72</v>
      </c>
      <c r="N3" s="2" t="s">
        <v>73</v>
      </c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35.25" customHeight="1">
      <c r="A4" s="4" t="s">
        <v>66</v>
      </c>
      <c r="B4" s="3"/>
      <c r="C4" s="3">
        <v>1</v>
      </c>
      <c r="D4" s="2" t="s">
        <v>107</v>
      </c>
      <c r="E4" s="7" t="s">
        <v>128</v>
      </c>
      <c r="F4" s="5" t="s">
        <v>119</v>
      </c>
      <c r="G4" s="3">
        <v>2023</v>
      </c>
      <c r="H4" s="3">
        <v>2024</v>
      </c>
      <c r="I4" s="3" t="str">
        <f>_xlfn.XLOOKUP(A4,keywords!B:B,keywords!C:C)</f>
        <v>["介面設計","人機互動實驗","數據分析","質性分析","使用者研究","機構設計","原型製作","觸覺體驗"]</v>
      </c>
      <c r="J4" s="3"/>
      <c r="K4" s="2" t="s">
        <v>74</v>
      </c>
      <c r="L4" s="2"/>
      <c r="M4" s="2" t="s">
        <v>75</v>
      </c>
      <c r="N4" s="2" t="s">
        <v>76</v>
      </c>
      <c r="O4" s="2"/>
      <c r="P4" s="2"/>
      <c r="Q4" s="2"/>
      <c r="R4" s="2"/>
      <c r="S4" s="2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3.2">
      <c r="A5" s="3" t="s">
        <v>24</v>
      </c>
      <c r="B5" s="3"/>
      <c r="C5" s="3"/>
      <c r="D5" s="2" t="s">
        <v>108</v>
      </c>
      <c r="E5" s="7" t="s">
        <v>125</v>
      </c>
      <c r="F5" s="2" t="s">
        <v>25</v>
      </c>
      <c r="G5" s="3">
        <v>2024</v>
      </c>
      <c r="H5" s="3">
        <v>2024</v>
      </c>
      <c r="I5" s="3" t="str">
        <f>_xlfn.XLOOKUP(A5,keywords!B:B,keywords!C:C)</f>
        <v>["AI規劃應用","質性分析","使用者研究","機構設計","產品設計","原型製作","無障礙","觸覺體驗"]</v>
      </c>
      <c r="J5" s="3"/>
      <c r="K5" s="2" t="s">
        <v>77</v>
      </c>
      <c r="L5" s="2"/>
      <c r="M5" s="2" t="s">
        <v>78</v>
      </c>
      <c r="N5" s="2" t="s">
        <v>79</v>
      </c>
      <c r="O5" s="2"/>
      <c r="P5" s="2"/>
      <c r="Q5" s="2"/>
      <c r="R5" s="2"/>
      <c r="S5" s="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81" customHeight="1">
      <c r="A6" s="3" t="s">
        <v>26</v>
      </c>
      <c r="B6" s="3"/>
      <c r="C6" s="3">
        <v>1</v>
      </c>
      <c r="D6" s="2" t="s">
        <v>27</v>
      </c>
      <c r="E6" s="2" t="s">
        <v>109</v>
      </c>
      <c r="F6" s="2" t="s">
        <v>27</v>
      </c>
      <c r="G6" s="3">
        <v>2024</v>
      </c>
      <c r="H6" s="3">
        <v>2024</v>
      </c>
      <c r="I6" s="3" t="str">
        <f>_xlfn.XLOOKUP(A6,keywords!B:B,keywords!C:C)</f>
        <v>["推測設計","未來思考","AI規劃應用"]</v>
      </c>
      <c r="J6" s="3"/>
      <c r="K6" s="2"/>
      <c r="L6" s="2"/>
      <c r="M6" s="2" t="s">
        <v>80</v>
      </c>
      <c r="N6" s="2" t="s">
        <v>81</v>
      </c>
      <c r="O6" s="2"/>
      <c r="P6" s="2"/>
      <c r="Q6" s="2" t="s">
        <v>82</v>
      </c>
      <c r="R6" s="2"/>
      <c r="S6" s="2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3.2">
      <c r="A7" s="3" t="s">
        <v>28</v>
      </c>
      <c r="B7" s="3"/>
      <c r="C7" s="3">
        <v>1</v>
      </c>
      <c r="D7" s="2" t="s">
        <v>29</v>
      </c>
      <c r="E7" s="2"/>
      <c r="F7" s="2" t="s">
        <v>29</v>
      </c>
      <c r="G7" s="3">
        <v>2025</v>
      </c>
      <c r="H7" s="3">
        <v>2025</v>
      </c>
      <c r="I7" s="3" t="str">
        <f>_xlfn.XLOOKUP(A7,keywords!B:B,keywords!C:C)</f>
        <v>["推測設計","未來思考","原型製作"]</v>
      </c>
      <c r="J7" s="3"/>
      <c r="K7" s="2" t="s">
        <v>83</v>
      </c>
      <c r="L7" s="2"/>
      <c r="M7" s="2" t="s">
        <v>84</v>
      </c>
      <c r="N7" s="2" t="s">
        <v>85</v>
      </c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3.8">
      <c r="A8" s="3" t="s">
        <v>30</v>
      </c>
      <c r="B8" s="3"/>
      <c r="C8" s="3">
        <v>1</v>
      </c>
      <c r="D8" s="2" t="s">
        <v>31</v>
      </c>
      <c r="E8" s="9" t="s">
        <v>124</v>
      </c>
      <c r="F8" s="2" t="s">
        <v>31</v>
      </c>
      <c r="G8" s="3">
        <v>2025</v>
      </c>
      <c r="H8" s="3">
        <v>2025</v>
      </c>
      <c r="I8" s="3" t="str">
        <f>_xlfn.XLOOKUP(A8,keywords!B:B,keywords!C:C)</f>
        <v>["AI規劃應用","資訊視覺化","數據分析","機器學習","地理資訊分析","產品設計","城市議題"]</v>
      </c>
      <c r="J8" s="3"/>
      <c r="K8" s="2"/>
      <c r="L8" s="2"/>
      <c r="M8" s="2" t="s">
        <v>86</v>
      </c>
      <c r="N8" s="2" t="s">
        <v>87</v>
      </c>
      <c r="O8" s="2"/>
      <c r="P8" s="2"/>
      <c r="Q8" s="2"/>
      <c r="R8" s="2"/>
      <c r="S8" s="2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3.8">
      <c r="A9" s="3" t="s">
        <v>32</v>
      </c>
      <c r="B9" s="3"/>
      <c r="C9" s="3">
        <v>1</v>
      </c>
      <c r="D9" s="2" t="s">
        <v>110</v>
      </c>
      <c r="E9" s="2" t="s">
        <v>111</v>
      </c>
      <c r="F9" s="6" t="s">
        <v>121</v>
      </c>
      <c r="G9" s="3">
        <v>2024</v>
      </c>
      <c r="H9" s="3">
        <v>2024</v>
      </c>
      <c r="I9" s="3" t="str">
        <f>_xlfn.XLOOKUP(A9,keywords!B:B,keywords!C:C)</f>
        <v>["資訊視覺化","數據分析","機器學習","地理資訊分析","城市議題"]</v>
      </c>
      <c r="J9" s="3"/>
      <c r="K9" s="2"/>
      <c r="L9" s="2"/>
      <c r="M9" s="2" t="s">
        <v>88</v>
      </c>
      <c r="N9" s="2" t="s">
        <v>89</v>
      </c>
      <c r="O9" s="2"/>
      <c r="P9" s="2"/>
      <c r="Q9" s="2"/>
      <c r="R9" s="2"/>
      <c r="S9" s="2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3.2">
      <c r="A10" s="3" t="s">
        <v>33</v>
      </c>
      <c r="B10" s="3"/>
      <c r="C10" s="3">
        <v>1</v>
      </c>
      <c r="D10" s="2" t="s">
        <v>112</v>
      </c>
      <c r="E10" s="2" t="s">
        <v>111</v>
      </c>
      <c r="F10" s="2" t="s">
        <v>112</v>
      </c>
      <c r="G10" s="3">
        <v>2024</v>
      </c>
      <c r="H10" s="3">
        <v>2024</v>
      </c>
      <c r="I10" s="3" t="str">
        <f>_xlfn.XLOOKUP(A10,keywords!B:B,keywords!C:C)</f>
        <v>["數據分析","地理資訊分析","城市議題"]</v>
      </c>
      <c r="J10" s="3"/>
      <c r="K10" s="2"/>
      <c r="L10" s="2"/>
      <c r="M10" s="2" t="s">
        <v>90</v>
      </c>
      <c r="N10" s="2" t="s">
        <v>91</v>
      </c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3.8">
      <c r="A11" s="3" t="s">
        <v>34</v>
      </c>
      <c r="B11" s="3"/>
      <c r="C11" s="3">
        <v>1</v>
      </c>
      <c r="D11" s="2" t="s">
        <v>35</v>
      </c>
      <c r="E11" s="5" t="s">
        <v>126</v>
      </c>
      <c r="F11" s="2" t="s">
        <v>35</v>
      </c>
      <c r="G11" s="3">
        <v>2023</v>
      </c>
      <c r="H11" s="3">
        <v>2023</v>
      </c>
      <c r="I11" s="3" t="str">
        <f>_xlfn.XLOOKUP(A11,keywords!B:B,keywords!C:C)</f>
        <v>["數據分析","機器學習","永續"]</v>
      </c>
      <c r="J11" s="3"/>
      <c r="K11" s="2"/>
      <c r="L11" s="2"/>
      <c r="M11" s="2"/>
      <c r="N11" s="2" t="s">
        <v>92</v>
      </c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3.2">
      <c r="A12" s="3" t="s">
        <v>36</v>
      </c>
      <c r="B12" s="3"/>
      <c r="C12" s="3"/>
      <c r="D12" s="2" t="s">
        <v>37</v>
      </c>
      <c r="E12" s="2" t="s">
        <v>113</v>
      </c>
      <c r="F12" s="2" t="s">
        <v>37</v>
      </c>
      <c r="G12" s="3">
        <v>2022</v>
      </c>
      <c r="H12" s="3">
        <v>2022</v>
      </c>
      <c r="I12" s="3" t="str">
        <f>_xlfn.XLOOKUP(A12,keywords!B:B,keywords!C:C)</f>
        <v>["介面設計","網頁程式","資訊視覺化","產品設計"]</v>
      </c>
      <c r="J12" s="3"/>
      <c r="K12" s="2" t="s">
        <v>93</v>
      </c>
      <c r="L12" s="2"/>
      <c r="M12" s="2"/>
      <c r="N12" s="2" t="s">
        <v>94</v>
      </c>
      <c r="O12" s="2"/>
      <c r="P12" s="2"/>
      <c r="Q12" s="2"/>
      <c r="R12" s="2"/>
      <c r="S12" s="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3.8">
      <c r="A13" s="3" t="s">
        <v>38</v>
      </c>
      <c r="C13" s="3"/>
      <c r="D13" s="2" t="s">
        <v>114</v>
      </c>
      <c r="E13" s="8" t="s">
        <v>123</v>
      </c>
      <c r="F13" s="2" t="s">
        <v>114</v>
      </c>
      <c r="G13" s="3">
        <v>2024</v>
      </c>
      <c r="H13" s="3">
        <v>2024</v>
      </c>
      <c r="I13" s="3" t="str">
        <f>_xlfn.XLOOKUP(A13,keywords!B:B,keywords!C:C)</f>
        <v>["空間分析","質性分析","使用者研究"]</v>
      </c>
      <c r="J13" s="3"/>
      <c r="K13" s="2"/>
      <c r="L13" s="2"/>
      <c r="M13" s="2" t="s">
        <v>95</v>
      </c>
      <c r="N13" s="2" t="s">
        <v>96</v>
      </c>
      <c r="O13" s="2"/>
      <c r="P13" s="2"/>
      <c r="Q13" s="2"/>
      <c r="R13" s="2"/>
      <c r="S13" s="2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3.8">
      <c r="A14" s="3" t="s">
        <v>39</v>
      </c>
      <c r="B14" s="3"/>
      <c r="C14" s="3"/>
      <c r="D14" s="2" t="s">
        <v>115</v>
      </c>
      <c r="E14" s="2" t="s">
        <v>116</v>
      </c>
      <c r="F14" s="6" t="s">
        <v>129</v>
      </c>
      <c r="G14" s="3">
        <v>2021</v>
      </c>
      <c r="H14" s="3">
        <v>2021</v>
      </c>
      <c r="I14" s="3" t="str">
        <f>_xlfn.XLOOKUP(A14,keywords!B:B,keywords!C:C)</f>
        <v>["競品分析","機構設計","工業設計","原型製作","量產化","無障礙"]</v>
      </c>
      <c r="J14" s="3"/>
      <c r="K14" s="2" t="s">
        <v>97</v>
      </c>
      <c r="L14" s="2"/>
      <c r="M14" s="2" t="s">
        <v>98</v>
      </c>
      <c r="N14" s="2" t="s">
        <v>99</v>
      </c>
      <c r="O14" s="2"/>
      <c r="P14" s="2"/>
      <c r="Q14" s="2"/>
      <c r="R14" s="2"/>
      <c r="S14" s="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3.2">
      <c r="A15" s="3" t="s">
        <v>40</v>
      </c>
      <c r="B15" s="3"/>
      <c r="C15" s="3"/>
      <c r="D15" s="2" t="s">
        <v>117</v>
      </c>
      <c r="E15" s="2" t="s">
        <v>118</v>
      </c>
      <c r="F15" s="2" t="s">
        <v>117</v>
      </c>
      <c r="G15" s="3">
        <v>2017</v>
      </c>
      <c r="H15" s="3">
        <v>2018</v>
      </c>
      <c r="I15" s="3" t="str">
        <f>_xlfn.XLOOKUP(A15,keywords!B:B,keywords!C:C)</f>
        <v>["競品分析","使用者研究","工業設計","原型製作"]</v>
      </c>
      <c r="J15" s="3"/>
      <c r="K15" s="2"/>
      <c r="L15" s="2"/>
      <c r="M15" s="2" t="s">
        <v>100</v>
      </c>
      <c r="N15" s="2" t="s">
        <v>101</v>
      </c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3.8">
      <c r="A16" s="2" t="s">
        <v>104</v>
      </c>
      <c r="B16" s="2"/>
      <c r="C16" s="2"/>
      <c r="D16" s="2" t="s">
        <v>105</v>
      </c>
      <c r="E16" s="7" t="s">
        <v>122</v>
      </c>
      <c r="F16" s="2" t="s">
        <v>105</v>
      </c>
      <c r="G16" s="2">
        <v>2023</v>
      </c>
      <c r="H16" s="2">
        <v>2024</v>
      </c>
      <c r="I16" s="3" t="str">
        <f>_xlfn.XLOOKUP(A16,keywords!B:B,keywords!C:C)</f>
        <v>["AI規劃應用","介面設計","使用者研究","產品設計","原型製作"]</v>
      </c>
      <c r="J16" s="3"/>
      <c r="K16" s="2"/>
      <c r="L16" s="2"/>
      <c r="M16" s="2" t="s">
        <v>102</v>
      </c>
      <c r="N16" s="2" t="s">
        <v>103</v>
      </c>
      <c r="O16" s="2"/>
      <c r="P16" s="2"/>
      <c r="Q16" s="2"/>
      <c r="R16" s="2"/>
      <c r="S16" s="2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3.2">
      <c r="A17" s="3"/>
      <c r="B17" s="3"/>
      <c r="C17" s="3"/>
      <c r="D17" s="3"/>
      <c r="E17" s="3"/>
      <c r="F17" s="3"/>
      <c r="G17" s="3"/>
      <c r="H17" s="3"/>
      <c r="I17" s="3">
        <f>_xlfn.XLOOKUP(A17,keywords!B:B,keywords!C:C)</f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3.2">
      <c r="A18" s="3"/>
      <c r="B18" s="3"/>
      <c r="C18" s="3"/>
      <c r="D18" s="3"/>
      <c r="E18" s="3"/>
      <c r="F18" s="3"/>
      <c r="G18" s="3"/>
      <c r="H18" s="3"/>
      <c r="I18" s="3">
        <f>_xlfn.XLOOKUP(A18,keywords!B:B,keywords!C:C)</f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3.2">
      <c r="A19" s="3"/>
      <c r="B19" s="3"/>
      <c r="C19" s="3"/>
      <c r="D19" s="3"/>
      <c r="E19" s="3"/>
      <c r="F19" s="3"/>
      <c r="G19" s="3"/>
      <c r="H19" s="3"/>
      <c r="I19" s="3">
        <f>_xlfn.XLOOKUP(A19,keywords!B:B,keywords!C:C)</f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3.2">
      <c r="A20" s="3"/>
      <c r="B20" s="3"/>
      <c r="C20" s="3"/>
      <c r="D20" s="3"/>
      <c r="E20" s="3"/>
      <c r="F20" s="3"/>
      <c r="G20" s="3"/>
      <c r="H20" s="3"/>
      <c r="I20" s="3">
        <f>_xlfn.XLOOKUP(A20,keywords!B:B,keywords!C:C)</f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3.2">
      <c r="A21" s="3"/>
      <c r="B21" s="3"/>
      <c r="C21" s="3"/>
      <c r="D21" s="3"/>
      <c r="E21" s="3"/>
      <c r="F21" s="3"/>
      <c r="G21" s="3"/>
      <c r="H21" s="3"/>
      <c r="I21" s="3">
        <f>_xlfn.XLOOKUP(A21,keywords!B:B,keywords!C:C)</f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3.2">
      <c r="A22" s="3"/>
      <c r="B22" s="3"/>
      <c r="C22" s="3"/>
      <c r="D22" s="3"/>
      <c r="E22" s="3"/>
      <c r="F22" s="3"/>
      <c r="G22" s="3"/>
      <c r="H22" s="3"/>
      <c r="I22" s="3">
        <f>_xlfn.XLOOKUP(A22,keywords!B:B,keywords!C:C)</f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3.2">
      <c r="A23" s="3"/>
      <c r="B23" s="3"/>
      <c r="C23" s="3"/>
      <c r="D23" s="3"/>
      <c r="E23" s="3"/>
      <c r="F23" s="3"/>
      <c r="G23" s="3"/>
      <c r="H23" s="3"/>
      <c r="I23" s="3">
        <f>_xlfn.XLOOKUP(A23,keywords!B:B,keywords!C:C)</f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3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3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3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3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3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3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3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13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3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13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3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13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3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13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spans="1:35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spans="1:35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spans="1:35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spans="1:35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spans="1:35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spans="1:35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spans="1:35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spans="1:35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spans="1:35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spans="1:35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spans="1:35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spans="1:35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spans="1:35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spans="1:35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spans="1:35" ht="13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35" ht="13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35" ht="13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35" ht="13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35" ht="13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000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R15" sqref="R15"/>
    </sheetView>
  </sheetViews>
  <sheetFormatPr defaultColWidth="12.6640625" defaultRowHeight="15.75" customHeight="1"/>
  <cols>
    <col min="1" max="1" width="30" customWidth="1"/>
    <col min="2" max="2" width="7.21875" customWidth="1"/>
    <col min="3" max="3" width="51" customWidth="1"/>
    <col min="4" max="7" width="8.109375" customWidth="1"/>
    <col min="8" max="9" width="8.21875" customWidth="1"/>
    <col min="10" max="10" width="7.33203125" customWidth="1"/>
    <col min="11" max="11" width="7.44140625" customWidth="1"/>
    <col min="12" max="16" width="8.109375" customWidth="1"/>
    <col min="17" max="17" width="6.44140625" customWidth="1"/>
    <col min="18" max="18" width="7.33203125" customWidth="1"/>
    <col min="19" max="19" width="8" customWidth="1"/>
    <col min="20" max="22" width="7.21875" customWidth="1"/>
    <col min="23" max="23" width="9.77734375" customWidth="1"/>
    <col min="24" max="24" width="7.44140625" customWidth="1"/>
    <col min="25" max="26" width="8.33203125" customWidth="1"/>
    <col min="27" max="27" width="9.21875" customWidth="1"/>
  </cols>
  <sheetData>
    <row r="1" spans="1:39" ht="39.6">
      <c r="A1" s="1" t="str">
        <f>main!D1</f>
        <v>fullName</v>
      </c>
      <c r="B1" s="1" t="str">
        <f>main!A1</f>
        <v>index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6.4">
      <c r="A2" s="1" t="str">
        <f>main!D2</f>
        <v>3D城市熱舒適地圖:多元編碼圖符設計與可用性實驗分析</v>
      </c>
      <c r="B2" s="1" t="str">
        <f>main!A2</f>
        <v>mc1</v>
      </c>
      <c r="C2" s="1" t="str" cm="1">
        <f t="array" ref="C2">"[" &amp; _xlfn.TEXTJOIN(",", TRUE, IF(D2:BJ2=TRUE, D$1:BJ$1, "")) &amp; "]"</f>
        <v>["介面設計","網頁程式","資訊視覺化","人機互動實驗","地理資訊分析","質性分析","使用者研究","城市議題"]</v>
      </c>
      <c r="D2" s="1" t="b">
        <v>0</v>
      </c>
      <c r="E2" s="1" t="b">
        <v>0</v>
      </c>
      <c r="F2" s="1" t="b">
        <v>0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0</v>
      </c>
      <c r="L2" s="1" t="b">
        <v>0</v>
      </c>
      <c r="M2" s="1" t="b">
        <v>0</v>
      </c>
      <c r="N2" s="1" t="b">
        <v>1</v>
      </c>
      <c r="O2" s="1" t="b">
        <v>0</v>
      </c>
      <c r="P2" s="1" t="b">
        <v>1</v>
      </c>
      <c r="Q2" s="1" t="b">
        <v>1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1</v>
      </c>
      <c r="Y2" s="1" t="b">
        <v>0</v>
      </c>
      <c r="Z2" s="1" t="b">
        <v>0</v>
      </c>
      <c r="AA2" s="1" t="b">
        <v>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3.2">
      <c r="A3" s="1" t="str">
        <f>main!D3</f>
        <v>城市熱環境調查實驗與分析</v>
      </c>
      <c r="B3" s="1" t="str">
        <f>main!A3</f>
        <v>mc2</v>
      </c>
      <c r="C3" s="1" t="str" cm="1">
        <f t="array" ref="C3">"[" &amp; _xlfn.TEXTJOIN(",", TRUE, IF(D3:BJ3=TRUE, D$1:BJ$1, "")) &amp; "]"</f>
        <v>["數據分析","空間分析","城市議題"]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1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1</v>
      </c>
      <c r="Y3" s="1" t="b">
        <v>0</v>
      </c>
      <c r="Z3" s="1" t="b">
        <v>0</v>
      </c>
      <c r="AA3" s="1" t="b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26.4">
      <c r="A4" s="1" t="str">
        <f>main!D4</f>
        <v>Slices to shape 層疊式形狀模擬裝置設計與觸覺實驗</v>
      </c>
      <c r="B4" s="1" t="str">
        <f>main!A4</f>
        <v>mh1</v>
      </c>
      <c r="C4" s="1" t="str" cm="1">
        <f t="array" ref="C4">"[" &amp; _xlfn.TEXTJOIN(",", TRUE, IF(D4:BJ4=TRUE, D$1:BJ$1, "")) &amp; "]"</f>
        <v>["介面設計","人機互動實驗","數據分析","質性分析","使用者研究","機構設計","原型製作","觸覺體驗"]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0</v>
      </c>
      <c r="I4" s="1" t="b">
        <v>0</v>
      </c>
      <c r="J4" s="1" t="b">
        <v>1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1</v>
      </c>
      <c r="Q4" s="1" t="b">
        <v>1</v>
      </c>
      <c r="R4" s="1" t="b">
        <v>1</v>
      </c>
      <c r="S4" s="1" t="b">
        <v>0</v>
      </c>
      <c r="T4" s="1" t="b">
        <v>0</v>
      </c>
      <c r="U4" s="1" t="b">
        <v>1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26.4">
      <c r="A5" s="1" t="str">
        <f>main!D5</f>
        <v>VisionWave多感官藝術體驗系統</v>
      </c>
      <c r="B5" s="1" t="str">
        <f>main!A5</f>
        <v>mh2</v>
      </c>
      <c r="C5" s="1" t="str" cm="1">
        <f t="array" ref="C5">"[" &amp; _xlfn.TEXTJOIN(",", TRUE, IF(D5:BJ5=TRUE, D$1:BJ$1, "")) &amp; "]"</f>
        <v>["AI規劃應用","質性分析","使用者研究","機構設計","產品設計","原型製作","無障礙","觸覺體驗"]</v>
      </c>
      <c r="D5" s="1" t="b">
        <v>0</v>
      </c>
      <c r="E5" s="1" t="b">
        <v>0</v>
      </c>
      <c r="F5" s="1" t="b">
        <v>1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0</v>
      </c>
      <c r="U5" s="1" t="b">
        <v>1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1</v>
      </c>
      <c r="AA5" s="1" t="b">
        <v>1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3.2">
      <c r="A6" s="1" t="str">
        <f>main!D6</f>
        <v>2040年AI家庭情感概念融樹</v>
      </c>
      <c r="B6" s="1" t="str">
        <f>main!A6</f>
        <v>ai1</v>
      </c>
      <c r="C6" s="1" t="str" cm="1">
        <f t="array" ref="C6">"[" &amp; _xlfn.TEXTJOIN(",", TRUE, IF(D6:BJ6=TRUE, D$1:BJ$1, "")) &amp; "]"</f>
        <v>["推測設計","未來思考","AI規劃應用"]</v>
      </c>
      <c r="D6" s="1" t="b">
        <v>1</v>
      </c>
      <c r="E6" s="1" t="b">
        <v>1</v>
      </c>
      <c r="F6" s="1" t="b">
        <v>1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3.2">
      <c r="A7" s="1" t="str">
        <f>main!D7</f>
        <v>拜祖雲_2049推測設計展覽</v>
      </c>
      <c r="B7" s="1" t="str">
        <f>main!A7</f>
        <v>ai2</v>
      </c>
      <c r="C7" s="1" t="str" cm="1">
        <f t="array" ref="C7">"[" &amp; _xlfn.TEXTJOIN(",", TRUE, IF(D7:BJ7=TRUE, D$1:BJ$1, "")) &amp; "]"</f>
        <v>["推測設計","未來思考","原型製作"]</v>
      </c>
      <c r="D7" s="1" t="b">
        <v>1</v>
      </c>
      <c r="E7" s="1" t="b">
        <v>1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1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26.4">
      <c r="A8" s="1" t="str">
        <f>main!D8</f>
        <v>1999高雄市民通報內容AI分析系統_知識圖譜與LLM RAG</v>
      </c>
      <c r="B8" s="1" t="str">
        <f>main!A8</f>
        <v>mit1</v>
      </c>
      <c r="C8" s="1" t="str" cm="1">
        <f t="array" ref="C8">"[" &amp; _xlfn.TEXTJOIN(",", TRUE, IF(D8:BJ8=TRUE, D$1:BJ$1, "")) &amp; "]"</f>
        <v>["AI規劃應用","資訊視覺化","數據分析","機器學習","地理資訊分析","產品設計","城市議題"]</v>
      </c>
      <c r="D8" s="1" t="b">
        <v>0</v>
      </c>
      <c r="E8" s="1" t="b">
        <v>0</v>
      </c>
      <c r="F8" s="1" t="b">
        <v>1</v>
      </c>
      <c r="G8" s="1" t="b">
        <v>0</v>
      </c>
      <c r="H8" s="1" t="b">
        <v>0</v>
      </c>
      <c r="I8" s="1" t="b">
        <v>1</v>
      </c>
      <c r="J8" s="1" t="b">
        <v>0</v>
      </c>
      <c r="K8" s="1" t="b">
        <v>1</v>
      </c>
      <c r="L8" s="1" t="b">
        <v>0</v>
      </c>
      <c r="M8" s="1" t="b">
        <v>1</v>
      </c>
      <c r="N8" s="1" t="b">
        <v>1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1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1</v>
      </c>
      <c r="Y8" s="1" t="b">
        <v>0</v>
      </c>
      <c r="Z8" s="1" t="b">
        <v>0</v>
      </c>
      <c r="AA8" s="1" t="b"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26.4">
      <c r="A9" s="1" t="str">
        <f>main!D9</f>
        <v>北市公立國中小餘裕空間分析與利用</v>
      </c>
      <c r="B9" s="1" t="str">
        <f>main!A9</f>
        <v>mit2</v>
      </c>
      <c r="C9" s="1" t="str" cm="1">
        <f t="array" ref="C9">"[" &amp; _xlfn.TEXTJOIN(",", TRUE, IF(D9:BJ9=TRUE, D$1:BJ$1, "")) &amp; "]"</f>
        <v>["資訊視覺化","數據分析","機器學習","地理資訊分析","城市議題"]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1</v>
      </c>
      <c r="J9" s="1" t="b">
        <v>0</v>
      </c>
      <c r="K9" s="1" t="b">
        <v>1</v>
      </c>
      <c r="L9" s="1" t="b">
        <v>0</v>
      </c>
      <c r="M9" s="1" t="b">
        <v>1</v>
      </c>
      <c r="N9" s="1" t="b">
        <v>1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1</v>
      </c>
      <c r="Y9" s="1" t="b">
        <v>0</v>
      </c>
      <c r="Z9" s="1" t="b">
        <v>0</v>
      </c>
      <c r="AA9" s="1" t="b"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3.2">
      <c r="A10" s="1" t="str">
        <f>main!D10</f>
        <v>基隆公車供給分析</v>
      </c>
      <c r="B10" s="1" t="str">
        <f>main!A10</f>
        <v>mit3</v>
      </c>
      <c r="C10" s="1" t="str" cm="1">
        <f t="array" ref="C10">"[" &amp; _xlfn.TEXTJOIN(",", TRUE, IF(D10:BJ10=TRUE, D$1:BJ$1, "")) &amp; "]"</f>
        <v>["數據分析","地理資訊分析","城市議題"]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1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1</v>
      </c>
      <c r="Y10" s="1" t="b">
        <v>0</v>
      </c>
      <c r="Z10" s="1" t="b">
        <v>0</v>
      </c>
      <c r="AA10" s="1" t="b"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3.2">
      <c r="A11" s="1" t="str">
        <f>main!D11</f>
        <v>台灣廢棄物分析</v>
      </c>
      <c r="B11" s="1" t="str">
        <f>main!A11</f>
        <v>da1</v>
      </c>
      <c r="C11" s="1" t="str" cm="1">
        <f t="array" ref="C11">"[" &amp; _xlfn.TEXTJOIN(",", TRUE, IF(D11:BJ11=TRUE, D$1:BJ$1, "")) &amp; "]"</f>
        <v>["數據分析","機器學習","永續"]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1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1</v>
      </c>
      <c r="Z11" s="1" t="b">
        <v>0</v>
      </c>
      <c r="AA11" s="1" t="b"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7.25" customHeight="1">
      <c r="A12" s="1" t="str">
        <f>main!D12</f>
        <v>月時互動圖表</v>
      </c>
      <c r="B12" s="1" t="str">
        <f>main!A12</f>
        <v>da2</v>
      </c>
      <c r="C12" s="1" t="str" cm="1">
        <f t="array" ref="C12">"[" &amp; _xlfn.TEXTJOIN(",", TRUE, IF(D12:BJ12=TRUE, D$1:BJ$1, "")) &amp; "]"</f>
        <v>["介面設計","網頁程式","資訊視覺化","產品設計"]</v>
      </c>
      <c r="D12" s="1" t="b">
        <v>0</v>
      </c>
      <c r="E12" s="1" t="b">
        <v>0</v>
      </c>
      <c r="F12" s="1" t="b">
        <v>0</v>
      </c>
      <c r="G12" s="1" t="b">
        <v>1</v>
      </c>
      <c r="H12" s="1" t="b">
        <v>1</v>
      </c>
      <c r="I12" s="1" t="b">
        <v>1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1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9.5" customHeight="1">
      <c r="A13" s="1" t="str">
        <f>main!D13</f>
        <v>學生餐廳空間動線體驗研究</v>
      </c>
      <c r="B13" s="1" t="str">
        <f>main!A13</f>
        <v>mc3</v>
      </c>
      <c r="C13" s="1" t="str" cm="1">
        <f t="array" ref="C13">"[" &amp; _xlfn.TEXTJOIN(",", TRUE, IF(D13:BJ13=TRUE, D$1:BJ$1, "")) &amp; "]"</f>
        <v>["空間分析","質性分析","使用者研究"]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1</v>
      </c>
      <c r="P13" s="1" t="b">
        <v>1</v>
      </c>
      <c r="Q13" s="1" t="b">
        <v>1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6.5" customHeight="1">
      <c r="A14" s="1" t="str">
        <f>main!D14</f>
        <v>站立穿脫鞋把</v>
      </c>
      <c r="B14" s="1" t="str">
        <f>main!A14</f>
        <v>id1</v>
      </c>
      <c r="C14" s="1" t="str" cm="1">
        <f t="array" ref="C14">"[" &amp; _xlfn.TEXTJOIN(",", TRUE, IF(D14:BJ14=TRUE, D$1:BJ$1, "")) &amp; "]"</f>
        <v>["競品分析","機構設計","工業設計","原型製作","量產化","無障礙"]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1</v>
      </c>
      <c r="S14" s="1" t="b">
        <v>0</v>
      </c>
      <c r="T14" s="1" t="b">
        <v>1</v>
      </c>
      <c r="U14" s="1" t="b">
        <v>1</v>
      </c>
      <c r="V14" s="1" t="b">
        <v>0</v>
      </c>
      <c r="W14" s="1" t="b">
        <v>1</v>
      </c>
      <c r="X14" s="1" t="b">
        <v>0</v>
      </c>
      <c r="Y14" s="1" t="b">
        <v>0</v>
      </c>
      <c r="Z14" s="1" t="b">
        <v>1</v>
      </c>
      <c r="AA14" s="1" t="b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9.5" customHeight="1">
      <c r="A15" s="1" t="str">
        <f>main!D15</f>
        <v>Yoshi游泳包</v>
      </c>
      <c r="B15" s="1" t="str">
        <f>main!A15</f>
        <v>id2</v>
      </c>
      <c r="C15" s="1" t="str" cm="1">
        <f t="array" ref="C15">"[" &amp; _xlfn.TEXTJOIN(",", TRUE, IF(D15:BJ15=TRUE, D$1:BJ$1, "")) &amp; "]"</f>
        <v>["競品分析","使用者研究","工業設計","原型製作"]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0</v>
      </c>
      <c r="S15" s="1" t="b">
        <v>0</v>
      </c>
      <c r="T15" s="1" t="b">
        <v>1</v>
      </c>
      <c r="U15" s="1" t="b">
        <v>1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  <c r="AA15" s="1" t="b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26.4">
      <c r="A16" s="1" t="str">
        <f>main!D16</f>
        <v>AI嬰幼照護整合平台</v>
      </c>
      <c r="B16" s="1" t="str">
        <f>main!A16</f>
        <v>mc4</v>
      </c>
      <c r="C16" s="1" t="str" cm="1">
        <f t="array" ref="C16">"[" &amp; _xlfn.TEXTJOIN(",", TRUE, IF(D16:BJ16=TRUE, D$1:BJ$1, "")) &amp; "]"</f>
        <v>["AI規劃應用","介面設計","使用者研究","產品設計","原型製作"]</v>
      </c>
      <c r="D16" s="1" t="b">
        <v>0</v>
      </c>
      <c r="E16" s="1" t="b">
        <v>0</v>
      </c>
      <c r="F16" s="1" t="b">
        <v>1</v>
      </c>
      <c r="G16" s="1" t="b">
        <v>1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0</v>
      </c>
      <c r="S16" s="1" t="b">
        <v>1</v>
      </c>
      <c r="T16" s="1" t="b">
        <v>0</v>
      </c>
      <c r="U16" s="1" t="b">
        <v>1</v>
      </c>
      <c r="V16" s="1" t="b">
        <v>0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3.2">
      <c r="A17" s="1">
        <f>main!D17</f>
        <v>0</v>
      </c>
      <c r="B17" s="1">
        <f>main!A17</f>
        <v>0</v>
      </c>
      <c r="C17" s="1" t="str" cm="1">
        <f t="array" ref="C17">"[" &amp; _xlfn.TEXTJOIN(",", TRUE, IF(D17:BJ17=TRUE, D$1:BJ$1, "")) &amp; "]"</f>
        <v>[]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3.2">
      <c r="A18" s="1">
        <f>main!D21</f>
        <v>0</v>
      </c>
      <c r="B18" s="1">
        <f>main!A21</f>
        <v>0</v>
      </c>
      <c r="C18" s="1" t="str" cm="1">
        <f t="array" ref="C18">"[" &amp; _xlfn.TEXTJOIN(",", TRUE, IF(D18:BJ18=TRUE, D$1:BJ$1, "")) &amp; "]"</f>
        <v>[]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3.2">
      <c r="A19" s="1">
        <f>main!D22</f>
        <v>0</v>
      </c>
      <c r="B19" s="1">
        <f>main!A22</f>
        <v>0</v>
      </c>
      <c r="C19" s="1" t="str" cm="1">
        <f t="array" ref="C19">"[" &amp; _xlfn.TEXTJOIN(",", TRUE, IF(D19:BJ19=TRUE, D$1:BJ$1, "")) &amp; "]"</f>
        <v>[]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3.2">
      <c r="A20" s="1">
        <f>main!D23</f>
        <v>0</v>
      </c>
      <c r="B20" s="1">
        <f>main!A23</f>
        <v>0</v>
      </c>
      <c r="C20" s="1" t="str" cm="1">
        <f t="array" ref="C20">"[" &amp; _xlfn.TEXTJOIN(",", TRUE, IF(D20:BJ20=TRUE, D$1:BJ$1, "")) &amp; "]"</f>
        <v>[]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3.2">
      <c r="A21" s="1">
        <f>main!D24</f>
        <v>0</v>
      </c>
      <c r="B21" s="1">
        <f>main!A24</f>
        <v>0</v>
      </c>
      <c r="C21" s="1" t="str" cm="1">
        <f t="array" ref="C21">"[" &amp; _xlfn.TEXTJOIN(",", TRUE, IF(D21:BJ21=TRUE, D$1:BJ$1, "")) &amp; "]"</f>
        <v>[]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3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peien</cp:lastModifiedBy>
  <dcterms:modified xsi:type="dcterms:W3CDTF">2025-10-29T14:19:55Z</dcterms:modified>
</cp:coreProperties>
</file>