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irangxu/Desktop/BootCamp/Week 1/Homework/"/>
    </mc:Choice>
  </mc:AlternateContent>
  <xr:revisionPtr revIDLastSave="0" documentId="13_ncr:1_{8418FA1A-2BCD-7144-B019-5BAE31746B07}" xr6:coauthVersionLast="43" xr6:coauthVersionMax="43" xr10:uidLastSave="{00000000-0000-0000-0000-000000000000}"/>
  <bookViews>
    <workbookView xWindow="6140" yWindow="480" windowWidth="25820" windowHeight="16240" activeTab="2" xr2:uid="{00000000-000D-0000-FFFF-FFFF00000000}"/>
  </bookViews>
  <sheets>
    <sheet name="Initial Data" sheetId="1" r:id="rId1"/>
    <sheet name="Pivot Table (Category)" sheetId="7" r:id="rId2"/>
    <sheet name="Pivot Table(Sub_Category)" sheetId="4" r:id="rId3"/>
    <sheet name="Pivot Table (Date Created)" sheetId="5" r:id="rId4"/>
    <sheet name="Bonus" sheetId="6" r:id="rId5"/>
  </sheets>
  <definedNames>
    <definedName name="_xlnm._FilterDatabase" localSheetId="0" hidden="1">'Initial Data'!$O$1:$O$4115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1" i="6" l="1"/>
  <c r="E12" i="6"/>
  <c r="E13" i="6"/>
  <c r="E4" i="6"/>
  <c r="D2" i="6"/>
  <c r="C2" i="6"/>
  <c r="E3" i="6"/>
  <c r="B2" i="6"/>
  <c r="T2" i="1"/>
  <c r="S2" i="1"/>
  <c r="E2" i="6" l="1"/>
  <c r="H2" i="6" s="1"/>
  <c r="E5" i="6"/>
  <c r="G5" i="6" s="1"/>
  <c r="G13" i="6"/>
  <c r="H11" i="6"/>
  <c r="H4" i="6"/>
  <c r="H12" i="6"/>
  <c r="E6" i="6"/>
  <c r="G6" i="6" s="1"/>
  <c r="H3" i="6"/>
  <c r="H13" i="6"/>
  <c r="G3" i="6"/>
  <c r="G11" i="6"/>
  <c r="G4" i="6"/>
  <c r="G12" i="6"/>
  <c r="E10" i="6"/>
  <c r="H10" i="6" s="1"/>
  <c r="F2" i="6"/>
  <c r="E9" i="6"/>
  <c r="G9" i="6" s="1"/>
  <c r="F13" i="6"/>
  <c r="E8" i="6"/>
  <c r="F8" i="6" s="1"/>
  <c r="F12" i="6"/>
  <c r="F4" i="6"/>
  <c r="E7" i="6"/>
  <c r="G7" i="6" s="1"/>
  <c r="F11" i="6"/>
  <c r="F3" i="6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2" i="6" l="1"/>
  <c r="F6" i="6"/>
  <c r="H9" i="6"/>
  <c r="H5" i="6"/>
  <c r="G8" i="6"/>
  <c r="F9" i="6"/>
  <c r="H6" i="6"/>
  <c r="F5" i="6"/>
  <c r="G10" i="6"/>
  <c r="H7" i="6"/>
  <c r="F7" i="6"/>
  <c r="F10" i="6"/>
  <c r="H8" i="6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<sst xmlns="http://schemas.openxmlformats.org/spreadsheetml/2006/main" count="33048" uniqueCount="8400">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</sst>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0" borderId="1" xfId="0" applyFont="1" applyBorder="1"/>
    <xf numFmtId="9" fontId="0" fillId="0" borderId="1" xfId="0" applyNumberFormat="1" applyFont="1" applyBorder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FFC000"/>
        </patternFill>
      </fill>
    </dxf>
    <dxf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(Category)!PivotTable2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(Category)'!$B$3:$B$4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3-604B-B4FE-C2125AA5DE97}"/>
            </c:ext>
          </c:extLst>
        </c:ser>
        <c:ser>
          <c:idx val="1"/>
          <c:order val="1"/>
          <c:tx>
            <c:strRef>
              <c:f>'Pivot Table (Category)'!$C$3:$C$4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46-8B4B-BBAA-1CE2919F1ACF}"/>
            </c:ext>
          </c:extLst>
        </c:ser>
        <c:ser>
          <c:idx val="2"/>
          <c:order val="2"/>
          <c:tx>
            <c:strRef>
              <c:f>'Pivot Table (Category)'!$D$3:$D$4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46-8B4B-BBAA-1CE2919F1ACF}"/>
            </c:ext>
          </c:extLst>
        </c:ser>
        <c:ser>
          <c:idx val="3"/>
          <c:order val="3"/>
          <c:tx>
            <c:strRef>
              <c:f>'Pivot Table (Category)'!$E$3:$E$4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46-8B4B-BBAA-1CE2919F1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0361199"/>
        <c:axId val="1432988975"/>
      </c:barChart>
      <c:catAx>
        <c:axId val="149036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988975"/>
        <c:crosses val="autoZero"/>
        <c:auto val="1"/>
        <c:lblAlgn val="ctr"/>
        <c:lblOffset val="100"/>
        <c:noMultiLvlLbl val="0"/>
      </c:catAx>
      <c:valAx>
        <c:axId val="143298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36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Table(Sub_Category)!PivotTable3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Table(Sub_Category)'!$B$4:$B$5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Table(Sub_Category)'!$A$6:$A$47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Table(Sub_Category)'!$B$6:$B$47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3-4849-AFAF-0D9CC3FFDF84}"/>
            </c:ext>
          </c:extLst>
        </c:ser>
        <c:ser>
          <c:idx val="1"/>
          <c:order val="1"/>
          <c:tx>
            <c:strRef>
              <c:f>'Pivot Table(Sub_Category)'!$C$4:$C$5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Table(Sub_Category)'!$A$6:$A$47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Table(Sub_Category)'!$C$6:$C$47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53-4849-AFAF-0D9CC3FFDF84}"/>
            </c:ext>
          </c:extLst>
        </c:ser>
        <c:ser>
          <c:idx val="2"/>
          <c:order val="2"/>
          <c:tx>
            <c:strRef>
              <c:f>'Pivot Table(Sub_Category)'!$D$4:$D$5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Table(Sub_Category)'!$A$6:$A$47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Table(Sub_Category)'!$D$6:$D$47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53-4849-AFAF-0D9CC3FFDF84}"/>
            </c:ext>
          </c:extLst>
        </c:ser>
        <c:ser>
          <c:idx val="3"/>
          <c:order val="3"/>
          <c:tx>
            <c:strRef>
              <c:f>'Pivot Table(Sub_Category)'!$E$4:$E$5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Table(Sub_Category)'!$A$6:$A$47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Table(Sub_Category)'!$E$6:$E$47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53-4849-AFAF-0D9CC3FFD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8366511"/>
        <c:axId val="1507812255"/>
      </c:barChart>
      <c:catAx>
        <c:axId val="140836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812255"/>
        <c:crosses val="autoZero"/>
        <c:auto val="1"/>
        <c:lblAlgn val="ctr"/>
        <c:lblOffset val="100"/>
        <c:noMultiLvlLbl val="0"/>
      </c:catAx>
      <c:valAx>
        <c:axId val="150781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36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(Date Created)!PivotTable1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580927384076995E-2"/>
          <c:y val="5.5555555555555552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(Date Created)'!$B$4:$B$5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(Date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(Date Created)'!$B$6:$B$18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5C-F745-BB90-3E29E573867A}"/>
            </c:ext>
          </c:extLst>
        </c:ser>
        <c:ser>
          <c:idx val="1"/>
          <c:order val="1"/>
          <c:tx>
            <c:strRef>
              <c:f>'Pivot Table (Date Created)'!$C$4:$C$5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(Date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(Date Created)'!$C$6:$C$18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5C-F745-BB90-3E29E573867A}"/>
            </c:ext>
          </c:extLst>
        </c:ser>
        <c:ser>
          <c:idx val="2"/>
          <c:order val="2"/>
          <c:tx>
            <c:strRef>
              <c:f>'Pivot Table (Date Created)'!$D$4:$D$5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(Date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(Date Created)'!$D$6:$D$18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5C-F745-BB90-3E29E5738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3024063"/>
        <c:axId val="1493025695"/>
      </c:lineChart>
      <c:catAx>
        <c:axId val="149302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025695"/>
        <c:crosses val="autoZero"/>
        <c:auto val="1"/>
        <c:lblAlgn val="ctr"/>
        <c:lblOffset val="100"/>
        <c:noMultiLvlLbl val="0"/>
      </c:catAx>
      <c:valAx>
        <c:axId val="149302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02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Goal's amount vs</a:t>
            </a:r>
            <a:r>
              <a:rPr lang="en-US" baseline="0"/>
              <a:t> chance of success, failure and cancellation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BD-5041-9D02-3943252DE8A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BD-5041-9D02-3943252DE8A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BD-5041-9D02-3943252DE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024991"/>
        <c:axId val="1505026623"/>
      </c:lineChart>
      <c:catAx>
        <c:axId val="1505024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Goal's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7355806382571286"/>
              <c:y val="0.837092880690951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026623"/>
        <c:crosses val="autoZero"/>
        <c:auto val="1"/>
        <c:lblAlgn val="ctr"/>
        <c:lblOffset val="100"/>
        <c:noMultiLvlLbl val="0"/>
      </c:catAx>
      <c:valAx>
        <c:axId val="150502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</a:t>
                </a:r>
                <a:r>
                  <a:rPr lang="en-US" baseline="0"/>
                  <a:t> of success,failure and cancellation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02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704850</xdr:colOff>
      <xdr:row>1</xdr:row>
      <xdr:rowOff>88900</xdr:rowOff>
    </xdr:from>
    <xdr:to>
      <xdr:col>13</xdr:col>
      <xdr:colOff>177800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72CAEE-8465-944C-ADD2-C56658EB2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4</xdr:row>
      <xdr:rowOff>152400</xdr:rowOff>
    </xdr:from>
    <xdr:to>
      <xdr:col>14</xdr:col>
      <xdr:colOff>368300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2FB11B-E6BB-BF4B-A33E-9E1B3A1BC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196850</xdr:colOff>
      <xdr:row>2</xdr:row>
      <xdr:rowOff>12700</xdr:rowOff>
    </xdr:from>
    <xdr:to>
      <xdr:col>13</xdr:col>
      <xdr:colOff>685800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4E552C-254D-7844-BC0F-6A93A52D9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13</xdr:row>
      <xdr:rowOff>152400</xdr:rowOff>
    </xdr:from>
    <xdr:to>
      <xdr:col>6</xdr:col>
      <xdr:colOff>711200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D2EC4-0F24-C648-A259-BF8C638A2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17.720396990742" createdVersion="6" refreshedVersion="6" minRefreshableVersion="3" recordCount="4114" xr:uid="{716A2B07-84CB-4E48-8378-353A9468B56C}">
  <cacheSource type="worksheet">
    <worksheetSource ref="A1:R4115" sheet="Initi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17.752912847223" createdVersion="6" refreshedVersion="6" minRefreshableVersion="3" recordCount="4114" xr:uid="{8B4ADD0C-80DC-484E-AA38-0EC4FFE1F270}">
  <cacheSource type="worksheet">
    <worksheetSource ref="A1:T4115" sheet="Initi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822E66-0FD1-6B42-9A3B-D15B88C2F17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91AB32-76BD-5446-8756-810BBE44ECF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466E1-5D77-7E42-91E1-646E41A7004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93" zoomScaleNormal="55" workbookViewId="0">
      <selection activeCell="O191" sqref="O1:O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customWidth="1"/>
    <col min="16" max="16" width="22.1640625" customWidth="1"/>
    <col min="17" max="17" width="13.83203125" customWidth="1"/>
    <col min="18" max="18" width="14.33203125" customWidth="1"/>
    <col min="19" max="19" width="21.83203125" customWidth="1"/>
    <col min="20" max="20" width="19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(E1:E4115/D1:D4115)</f>
        <v>1.3685882352941177</v>
      </c>
      <c r="P2">
        <f xml:space="preserve"> IF(L2=0, "0", ROUND(E2/L2, 2))</f>
        <v>63.92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(E2:E4116/D2:D4116)</f>
        <v>1.4260827250608272</v>
      </c>
      <c r="P3">
        <f t="shared" ref="P3:P66" si="1" xml:space="preserve"> IF(L3=0, "0", ROUND(E3/L3, 2))</f>
        <v>185.48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69.27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146.88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291.79000000000002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31.5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147.71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21.76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56.14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66.349999999999994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102.11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169.61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320.45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150.9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126.69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133.33000000000001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76.87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118.34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128.94999999999999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49.32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606.82000000000005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96.71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86.67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(E66:E4180/D66:D4180)</f>
        <v>1.0752857142857142</v>
      </c>
      <c r="P67">
        <f t="shared" ref="P67:P130" si="5" xml:space="preserve"> IF(L67=0, "0", ROUND(E67/L67, 2))</f>
        <v>132.05000000000001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62.33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37.409999999999997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69.72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85.96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30.67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40.270000000000003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273.83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53.04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40.01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71.430000000000007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71.709999999999994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31.38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78.260000000000005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21.67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50.59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53.13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56.67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40.78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192.31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27.9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39.380000000000003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111.38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102.08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28.73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69.790000000000006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167.49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str">
        <f t="shared" si="5"/>
        <v>0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25.17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str">
        <f t="shared" si="5"/>
        <v>0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11.67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311.17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(E130:E4244/D130:D4244)</f>
        <v>0</v>
      </c>
      <c r="P131" t="str">
        <f t="shared" ref="P131:P194" si="9" xml:space="preserve"> IF(L131=0, "0", ROUND(E131/L131, 2))</f>
        <v>0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str">
        <f t="shared" si="9"/>
        <v>0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str">
        <f t="shared" si="9"/>
        <v>0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94.51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str">
        <f t="shared" si="9"/>
        <v>0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str">
        <f t="shared" si="9"/>
        <v>0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str">
        <f t="shared" si="9"/>
        <v>0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str">
        <f t="shared" si="9"/>
        <v>0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81.239999999999995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str">
        <f t="shared" si="9"/>
        <v>0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46.18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str">
        <f t="shared" si="9"/>
        <v>0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55.95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37.56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str">
        <f t="shared" si="9"/>
        <v>0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str">
        <f t="shared" si="9"/>
        <v>0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str">
        <f t="shared" si="9"/>
        <v>0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str">
        <f t="shared" si="9"/>
        <v>0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91.43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str">
        <f t="shared" si="9"/>
        <v>0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str">
        <f t="shared" si="9"/>
        <v>0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str">
        <f t="shared" si="9"/>
        <v>0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str">
        <f t="shared" si="9"/>
        <v>0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str">
        <f t="shared" si="9"/>
        <v>0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str">
        <f t="shared" si="9"/>
        <v>0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30.85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str">
        <f t="shared" si="9"/>
        <v>0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str">
        <f t="shared" si="9"/>
        <v>0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str">
        <f t="shared" si="9"/>
        <v>0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(E194:E4308/D194:D4308)</f>
        <v>0</v>
      </c>
      <c r="P195" t="str">
        <f t="shared" ref="P195:P258" si="13" xml:space="preserve"> IF(L195=0, "0", ROUND(E195/L195, 2))</f>
        <v>0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str">
        <f t="shared" si="13"/>
        <v>0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77.11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str">
        <f t="shared" si="13"/>
        <v>0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87.31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54.29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str">
        <f t="shared" si="13"/>
        <v>0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str">
        <f t="shared" si="13"/>
        <v>0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163.85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str">
        <f t="shared" si="13"/>
        <v>0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str">
        <f t="shared" si="13"/>
        <v>0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91.82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331.54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314.29000000000002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115.99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str">
        <f t="shared" si="13"/>
        <v>0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str">
        <f t="shared" si="13"/>
        <v>0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str">
        <f t="shared" si="13"/>
        <v>0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str">
        <f t="shared" si="13"/>
        <v>0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str">
        <f t="shared" si="13"/>
        <v>0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str">
        <f t="shared" si="13"/>
        <v>0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str">
        <f t="shared" si="13"/>
        <v>0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str">
        <f t="shared" si="13"/>
        <v>0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str">
        <f t="shared" si="13"/>
        <v>0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str">
        <f t="shared" si="13"/>
        <v>0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str">
        <f t="shared" si="13"/>
        <v>0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str">
        <f t="shared" si="13"/>
        <v>0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117.85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73.02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78.2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47.4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68.489999999999995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108.15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589.95000000000005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57.08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89.39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45.42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65.760000000000005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(E258:E4372/D258:D4372)</f>
        <v>1.0672648571428571</v>
      </c>
      <c r="P259">
        <f t="shared" ref="P259:P322" si="17" xml:space="preserve"> IF(L259=0, "0", ROUND(E259/L259, 2))</f>
        <v>66.7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83.35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105.05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41.38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64.95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95.78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40.42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45.67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65.3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95.23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87.69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54.75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101.83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55.07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91.19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115.45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28.58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154.41999999999999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230.09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141.75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85.34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61.5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93.02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42.52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89.96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138.80000000000001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95.7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(E322:E4436/D322:D4436)</f>
        <v>1.0266285714285714</v>
      </c>
      <c r="P323">
        <f t="shared" ref="P323:P386" si="21" xml:space="preserve"> IF(L323=0, "0", ROUND(E323/L323, 2))</f>
        <v>106.62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114.59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105.32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147.16999999999999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156.05000000000001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97.36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109.19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59.25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72.87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146.35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67.91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90.58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71.900000000000006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129.82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40.76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125.45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246.61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79.400000000000006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86.14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193.05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139.83000000000001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347.85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68.239999999999995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239.94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86.85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81.849999999999994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709.42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161.26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41.78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42.86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103.22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40.4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(E386:E4500/D386:D4500)</f>
        <v>1.05982</v>
      </c>
      <c r="P387">
        <f t="shared" ref="P387:P450" si="25" xml:space="preserve"> IF(L387=0, "0", ROUND(E387/L387, 2))</f>
        <v>111.8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71.430000000000007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104.26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90.62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157.33000000000001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58.72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75.19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133.13999999999999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92.32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183.29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68.099999999999994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48.09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110.07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50.17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16.63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str">
        <f t="shared" si="25"/>
        <v>0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str">
        <f t="shared" si="25"/>
        <v>0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51.88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str">
        <f t="shared" si="25"/>
        <v>0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str">
        <f t="shared" si="25"/>
        <v>0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str">
        <f t="shared" si="25"/>
        <v>0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170.55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str">
        <f t="shared" si="25"/>
        <v>0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str">
        <f t="shared" si="25"/>
        <v>0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393.59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47.88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(E450:E4564/D450:D4564)</f>
        <v>2.2499999999999999E-2</v>
      </c>
      <c r="P451">
        <f t="shared" ref="P451:P514" si="29" xml:space="preserve"> IF(L451=0, "0", ROUND(E451/L451, 2))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str">
        <f t="shared" si="29"/>
        <v>0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20.329999999999998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str">
        <f t="shared" si="29"/>
        <v>0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16.760000000000002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str">
        <f t="shared" si="29"/>
        <v>0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str">
        <f t="shared" si="29"/>
        <v>0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str">
        <f t="shared" si="29"/>
        <v>0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str">
        <f t="shared" si="29"/>
        <v>0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38.479999999999997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str">
        <f t="shared" si="29"/>
        <v>0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39.57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str">
        <f t="shared" si="29"/>
        <v>0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str">
        <f t="shared" si="29"/>
        <v>0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str">
        <f t="shared" si="29"/>
        <v>0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str">
        <f t="shared" si="29"/>
        <v>0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71.67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str">
        <f t="shared" si="29"/>
        <v>0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str">
        <f t="shared" si="29"/>
        <v>0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str">
        <f t="shared" si="29"/>
        <v>0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str">
        <f t="shared" si="29"/>
        <v>0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str">
        <f t="shared" si="29"/>
        <v>0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73.459999999999994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str">
        <f t="shared" si="29"/>
        <v>0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12.67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133.33000000000001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str">
        <f t="shared" si="29"/>
        <v>0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(E514:E4628/D514:D4628)</f>
        <v>0.13924</v>
      </c>
      <c r="P515">
        <f t="shared" ref="P515:P578" si="33" xml:space="preserve"> IF(L515=0, "0", ROUND(E515/L515, 2))</f>
        <v>102.38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16.670000000000002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725.03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str">
        <f t="shared" si="33"/>
        <v>0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str">
        <f t="shared" si="33"/>
        <v>0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39.229999999999997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150.15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93.43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71.790000000000006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29.26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74.349999999999994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63.83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71.239999999999995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34.75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40.85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252.02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402.71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str">
        <f t="shared" si="33"/>
        <v>0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135.04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str">
        <f t="shared" si="33"/>
        <v>0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str">
        <f t="shared" si="33"/>
        <v>0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str">
        <f t="shared" si="33"/>
        <v>0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str">
        <f t="shared" si="33"/>
        <v>0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str">
        <f t="shared" si="33"/>
        <v>0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str">
        <f t="shared" si="33"/>
        <v>0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str">
        <f t="shared" si="33"/>
        <v>0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(E578:E4692/D578:D4692)</f>
        <v>2E-3</v>
      </c>
      <c r="P579">
        <f t="shared" ref="P579:P642" si="37" xml:space="preserve"> IF(L579=0, "0", ROUND(E579/L579, 2))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str">
        <f t="shared" si="37"/>
        <v>0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str">
        <f t="shared" si="37"/>
        <v>0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str">
        <f t="shared" si="37"/>
        <v>0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389.29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24.78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16.43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str">
        <f t="shared" si="37"/>
        <v>0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45.39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str">
        <f t="shared" si="37"/>
        <v>0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16.38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str">
        <f t="shared" si="37"/>
        <v>0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str">
        <f t="shared" si="37"/>
        <v>0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str">
        <f t="shared" si="37"/>
        <v>0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str">
        <f t="shared" si="37"/>
        <v>0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str">
        <f t="shared" si="37"/>
        <v>0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str">
        <f t="shared" si="37"/>
        <v>0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str">
        <f t="shared" si="37"/>
        <v>0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str">
        <f t="shared" si="37"/>
        <v>0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37.89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str">
        <f t="shared" si="37"/>
        <v>0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str">
        <f t="shared" si="37"/>
        <v>0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str">
        <f t="shared" si="37"/>
        <v>0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str">
        <f t="shared" si="37"/>
        <v>0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76.67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str">
        <f t="shared" si="37"/>
        <v>0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str">
        <f t="shared" si="37"/>
        <v>0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(E642:E4756/D642:D4756)</f>
        <v>1.1916249999999999</v>
      </c>
      <c r="P643">
        <f t="shared" ref="P643:P706" si="41" xml:space="preserve"> IF(L643=0, "0", ROUND(E643/L643, 2))</f>
        <v>151.32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134.36000000000001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174.03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73.489999999999995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23.52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35.130000000000003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42.89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122.74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109.34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143.66999999999999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10.56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155.33000000000001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178.93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85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50.3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34.270000000000003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65.180000000000007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str">
        <f t="shared" si="41"/>
        <v>0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591.66999999999996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343.15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72.59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6.5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119.39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84.29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90.86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530.69000000000005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(E706:E4820/D706:D4820)</f>
        <v>9.7699999999999992E-3</v>
      </c>
      <c r="P707">
        <f t="shared" ref="P707:P770" si="45" xml:space="preserve"> IF(L707=0, "0", ROUND(E707/L707, 2))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str">
        <f t="shared" si="45"/>
        <v>0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117.7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23.95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str">
        <f t="shared" si="45"/>
        <v>0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80.319999999999993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44.69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66.709999999999994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51.63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143.36000000000001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72.430000000000007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99.77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234.81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105.05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56.67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39.049999999999997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68.349999999999994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169.58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141.41999999999999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54.27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82.52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53.73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34.21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45.57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57.34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492.31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42.35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37.47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37.450000000000003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33.06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str">
        <f t="shared" si="45"/>
        <v>0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39.17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str">
        <f t="shared" si="45"/>
        <v>0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str">
        <f t="shared" si="45"/>
        <v>0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57.3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str">
        <f t="shared" si="45"/>
        <v>0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str">
        <f t="shared" si="45"/>
        <v>0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(E770:E4884/D770:D4884)</f>
        <v>0.41399999999999998</v>
      </c>
      <c r="P771">
        <f t="shared" ref="P771:P834" si="49" xml:space="preserve"> IF(L771=0, "0", ROUND(E771/L771, 2))</f>
        <v>31.85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str">
        <f t="shared" si="49"/>
        <v>0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66.67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38.520000000000003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63.49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162.27000000000001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80.59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132.86000000000001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92.55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60.86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88.33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45.44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46.22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178.61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81.069999999999993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74.61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305.56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79.83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86.67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27.61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25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89.42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224.13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43.52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39.82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126.81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113.88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36.61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60.66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(E834:E4948/D834:D4948)</f>
        <v>1.0166666666666666</v>
      </c>
      <c r="P835">
        <f t="shared" ref="P835:P898" si="53" xml:space="preserve"> IF(L835=0, "0", ROUND(E835/L835, 2))</f>
        <v>148.78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58.63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109.71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60.74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63.38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36.630000000000003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34.01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46.67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37.270000000000003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59.26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22.74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52.92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34.18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346.67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str">
        <f t="shared" si="53"/>
        <v>0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28.58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46.59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21.47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14.13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83.38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29.29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str">
        <f t="shared" si="53"/>
        <v>0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27.86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(E898:E5012/D898:D5012)</f>
        <v>0</v>
      </c>
      <c r="P899" t="str">
        <f t="shared" ref="P899:P962" si="57" xml:space="preserve"> IF(L899=0, "0", ROUND(E899/L899, 2))</f>
        <v>0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str">
        <f t="shared" si="57"/>
        <v>0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32.67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str">
        <f t="shared" si="57"/>
        <v>0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str">
        <f t="shared" si="57"/>
        <v>0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str">
        <f t="shared" si="57"/>
        <v>0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str">
        <f t="shared" si="57"/>
        <v>0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str">
        <f t="shared" si="57"/>
        <v>0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41.67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str">
        <f t="shared" si="57"/>
        <v>0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str">
        <f t="shared" si="57"/>
        <v>0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str">
        <f t="shared" si="57"/>
        <v>0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str">
        <f t="shared" si="57"/>
        <v>0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str">
        <f t="shared" si="57"/>
        <v>0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50.67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str">
        <f t="shared" si="57"/>
        <v>0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37.450000000000003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69.41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str">
        <f t="shared" si="57"/>
        <v>0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58.42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158.63999999999999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99.86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50.65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33.29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113.63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(E962:E5076/D962:D5076)</f>
        <v>0.42188421052631581</v>
      </c>
      <c r="P963">
        <f t="shared" ref="P963:P1026" si="61" xml:space="preserve"> IF(L963=0, "0", ROUND(E963/L963, 2))</f>
        <v>364.35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19.239999999999998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41.89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49.67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43.98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1272.73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153.88999999999999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51.38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108.63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790.84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301.94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82.09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110.87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161.22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str">
        <f t="shared" si="61"/>
        <v>0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52.41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30.29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89.6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80.67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8.1300000000000008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153.43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292.08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134.55000000000001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214.07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174.95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1389.36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74.790000000000006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22.08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36.21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388.98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(E1026:E5140/D1026:D5140)</f>
        <v>1.099283142857143</v>
      </c>
      <c r="P1027">
        <f t="shared" ref="P1027:P1090" si="65" xml:space="preserve"> IF(L1027=0, "0", ROUND(E1027/L1027, 2))</f>
        <v>71.849999999999994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69.67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45.99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79.260000000000005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61.03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39.159999999999997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65.16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35.74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str">
        <f t="shared" si="65"/>
        <v>0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str">
        <f t="shared" si="65"/>
        <v>0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str">
        <f t="shared" si="65"/>
        <v>0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str">
        <f t="shared" si="65"/>
        <v>0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str">
        <f t="shared" si="65"/>
        <v>0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str">
        <f t="shared" si="65"/>
        <v>0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str">
        <f t="shared" si="65"/>
        <v>0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str">
        <f t="shared" si="65"/>
        <v>0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str">
        <f t="shared" si="65"/>
        <v>0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str">
        <f t="shared" si="65"/>
        <v>0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str">
        <f t="shared" si="65"/>
        <v>0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str">
        <f t="shared" si="65"/>
        <v>0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str">
        <f t="shared" si="65"/>
        <v>0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str">
        <f t="shared" si="65"/>
        <v>0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65.67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34.130000000000003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40.479999999999997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str">
        <f t="shared" si="65"/>
        <v>0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113.57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43.98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37.67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18.579999999999998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18.670000000000002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str">
        <f t="shared" si="65"/>
        <v>0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str">
        <f t="shared" si="65"/>
        <v>0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43.42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(E1090:E5204/D1090:D5204)</f>
        <v>7.8266666666666665E-2</v>
      </c>
      <c r="P1091">
        <f t="shared" ref="P1091:P1154" si="69" xml:space="preserve"> IF(L1091=0, "0", ROUND(E1091/L1091, 2))</f>
        <v>23.96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267.81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74.209999999999994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17.71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80.3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str">
        <f t="shared" si="69"/>
        <v>0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34.880000000000003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17.850000000000001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10.38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str">
        <f t="shared" si="69"/>
        <v>0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str">
        <f t="shared" si="69"/>
        <v>0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3.67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str">
        <f t="shared" si="69"/>
        <v>0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3.67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str">
        <f t="shared" si="69"/>
        <v>0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110.62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253.21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str">
        <f t="shared" si="69"/>
        <v>0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str">
        <f t="shared" si="69"/>
        <v>0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str">
        <f t="shared" si="69"/>
        <v>0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str">
        <f t="shared" si="69"/>
        <v>0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44.17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str">
        <f t="shared" si="69"/>
        <v>0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str">
        <f t="shared" si="69"/>
        <v>0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(E1154:E5268/D1154:D5268)</f>
        <v>6.2500000000000003E-3</v>
      </c>
      <c r="P1155">
        <f t="shared" ref="P1155:P1218" si="73" xml:space="preserve"> IF(L1155=0, "0", ROUND(E1155/L1155, 2))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str">
        <f t="shared" si="73"/>
        <v>0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11.67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str">
        <f t="shared" si="73"/>
        <v>0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60.79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str">
        <f t="shared" si="73"/>
        <v>0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str">
        <f t="shared" si="73"/>
        <v>0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str">
        <f t="shared" si="73"/>
        <v>0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358.88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61.19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str">
        <f t="shared" si="73"/>
        <v>0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str">
        <f t="shared" si="73"/>
        <v>0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69.12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118.74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130.16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37.78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19.329999999999998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79.97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76.44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54.62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299.22000000000003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165.35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234.79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32.340000000000003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123.38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207.07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493.82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38.869999999999997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61.53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(E1218:E5332/D1218:D5332)</f>
        <v>1.026</v>
      </c>
      <c r="P1219">
        <f t="shared" ref="P1219:P1282" si="77" xml:space="preserve"> IF(L1219=0, "0", ROUND(E1219/L1219, 2))</f>
        <v>148.57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111.18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23.8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81.27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58.89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48.43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str">
        <f t="shared" si="77"/>
        <v>0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str">
        <f t="shared" si="77"/>
        <v>0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str">
        <f t="shared" si="77"/>
        <v>0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19.329999999999998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str">
        <f t="shared" si="77"/>
        <v>0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str">
        <f t="shared" si="77"/>
        <v>0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str">
        <f t="shared" si="77"/>
        <v>0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str">
        <f t="shared" si="77"/>
        <v>0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30.13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74.62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64.47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94.49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55.7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38.18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27.15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50.69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77.64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43.54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140.86000000000001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99.16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189.29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76.67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46.07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53.01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73.36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127.98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(E1282:E5396/D1282:D5396)</f>
        <v>1.1071428571428572</v>
      </c>
      <c r="P1283">
        <f t="shared" ref="P1283:P1346" si="81" xml:space="preserve"> IF(L1283=0, "0", ROUND(E1283/L1283, 2))</f>
        <v>104.73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32.270000000000003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65.87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44.19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27.73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39.83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92.04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135.63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90.62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129.16999999999999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102.02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162.91999999999999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603.53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45.41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167.67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859.86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54.67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41.59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str">
        <f t="shared" si="81"/>
        <v>0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str">
        <f t="shared" si="81"/>
        <v>0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379.23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66.069999999999993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89.65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str">
        <f t="shared" si="81"/>
        <v>0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158.36000000000001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(E1346:E5460/D1346:D5460)</f>
        <v>1.25</v>
      </c>
      <c r="P1347">
        <f t="shared" ref="P1347:P1410" si="85" xml:space="preserve"> IF(L1347=0, "0", ROUND(E1347/L1347, 2))</f>
        <v>53.57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48.45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82.42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66.7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168.78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25.35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38.549999999999997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68.37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81.739999999999995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64.540000000000006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63.48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83.97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55.61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48.71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30.58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73.91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73.36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50.25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68.94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160.79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27.32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196.83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47.76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72.06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17.239999999999998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62.17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6.18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(E1410:E5524/D1410:D5524)</f>
        <v>0</v>
      </c>
      <c r="P1411" t="str">
        <f t="shared" ref="P1411:P1474" si="89" xml:space="preserve"> IF(L1411=0, "0", ROUND(E1411/L1411, 2))</f>
        <v>0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24.62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88.89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str">
        <f t="shared" si="89"/>
        <v>0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str">
        <f t="shared" si="89"/>
        <v>0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str">
        <f t="shared" si="89"/>
        <v>0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str">
        <f t="shared" si="89"/>
        <v>0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str">
        <f t="shared" si="89"/>
        <v>0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str">
        <f t="shared" si="89"/>
        <v>0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str">
        <f t="shared" si="89"/>
        <v>0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str">
        <f t="shared" si="89"/>
        <v>0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str">
        <f t="shared" si="89"/>
        <v>0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str">
        <f t="shared" si="89"/>
        <v>0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str">
        <f t="shared" si="89"/>
        <v>0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str">
        <f t="shared" si="89"/>
        <v>0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str">
        <f t="shared" si="89"/>
        <v>0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str">
        <f t="shared" si="89"/>
        <v>0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str">
        <f t="shared" si="89"/>
        <v>0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str">
        <f t="shared" si="89"/>
        <v>0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str">
        <f t="shared" si="89"/>
        <v>0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str">
        <f t="shared" si="89"/>
        <v>0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44.67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28.94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34.869999999999997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69.599999999999994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96.88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(E1474:E5588/D1474:D5588)</f>
        <v>1.20516</v>
      </c>
      <c r="P1475">
        <f t="shared" ref="P1475:P1538" si="93" xml:space="preserve"> IF(L1475=0, "0", ROUND(E1475/L1475, 2))</f>
        <v>38.46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90.5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29.19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30.96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92.16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str">
        <f t="shared" si="93"/>
        <v>0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str">
        <f t="shared" si="93"/>
        <v>0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str">
        <f t="shared" si="93"/>
        <v>0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47.11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str">
        <f t="shared" si="93"/>
        <v>0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40.450000000000003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str">
        <f t="shared" si="93"/>
        <v>0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str">
        <f t="shared" si="93"/>
        <v>0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67.84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67.16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48.04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78.180000000000007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39.92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75.98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58.38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39.51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130.53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64.16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170.45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221.79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32.32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98.84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135.66999999999999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82.32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66.02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(E1538:E5652/D1538:D5652)</f>
        <v>1.7989999999999999</v>
      </c>
      <c r="P1539">
        <f t="shared" ref="P1539:P1602" si="97" xml:space="preserve"> IF(L1539=0, "0", ROUND(E1539/L1539, 2))</f>
        <v>96.38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156.16999999999999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str">
        <f t="shared" si="97"/>
        <v>0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str">
        <f t="shared" si="97"/>
        <v>0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14.43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str">
        <f t="shared" si="97"/>
        <v>0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132.19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str">
        <f t="shared" si="97"/>
        <v>0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str">
        <f t="shared" si="97"/>
        <v>0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str">
        <f t="shared" si="97"/>
        <v>0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56.42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11.67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str">
        <f t="shared" si="97"/>
        <v>0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str">
        <f t="shared" si="97"/>
        <v>0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47.77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41.67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65.459999999999994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str">
        <f t="shared" si="97"/>
        <v>0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str">
        <f t="shared" si="97"/>
        <v>0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131.66999999999999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str">
        <f t="shared" si="97"/>
        <v>0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str">
        <f t="shared" si="97"/>
        <v>0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str">
        <f t="shared" si="97"/>
        <v>0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44.48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str">
        <f t="shared" si="97"/>
        <v>0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str">
        <f t="shared" si="97"/>
        <v>0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str">
        <f t="shared" si="97"/>
        <v>0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40.78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(E1602:E5716/D1602:D5716)</f>
        <v>1.082492</v>
      </c>
      <c r="P1603">
        <f t="shared" ref="P1603:P1666" si="101" xml:space="preserve"> IF(L1603=0, "0", ROUND(E1603/L1603, 2))</f>
        <v>48.33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66.69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87.83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70.790000000000006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52.83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66.69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86.96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112.02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61.58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45.88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75.849999999999994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84.21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117.23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86.49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67.73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38.89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94.74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39.97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42.86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88.47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64.709999999999994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44.65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156.77000000000001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74.150000000000006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80.180000000000007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34.380000000000003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(E1666:E5780/D1666:D5780)</f>
        <v>1.1945714285714286</v>
      </c>
      <c r="P1667">
        <f t="shared" ref="P1667:P1730" si="105" xml:space="preserve"> IF(L1667=0, "0", ROUND(E1667/L1667, 2))</f>
        <v>44.96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52.6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44.61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26.15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89.25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40.42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159.52000000000001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74.58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str">
        <f t="shared" si="105"/>
        <v>0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80.13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171.43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57.73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159.33000000000001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61.09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str">
        <f t="shared" si="105"/>
        <v>0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114.82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str">
        <f t="shared" si="105"/>
        <v>0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str">
        <f t="shared" si="105"/>
        <v>0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str">
        <f t="shared" si="105"/>
        <v>0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str">
        <f t="shared" si="105"/>
        <v>0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str">
        <f t="shared" si="105"/>
        <v>0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115.71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34.020000000000003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11.67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28.13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str">
        <f t="shared" si="105"/>
        <v>0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216.67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(E1730:E5844/D1730:D5844)</f>
        <v>0</v>
      </c>
      <c r="P1731" t="str">
        <f t="shared" ref="P1731:P1794" si="109" xml:space="preserve"> IF(L1731=0, "0", ROUND(E1731/L1731, 2))</f>
        <v>0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str">
        <f t="shared" si="109"/>
        <v>0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str">
        <f t="shared" si="109"/>
        <v>0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str">
        <f t="shared" si="109"/>
        <v>0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str">
        <f t="shared" si="109"/>
        <v>0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56.67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str">
        <f t="shared" si="109"/>
        <v>0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25.58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207.62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94.74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80.650000000000006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168.69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462.86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414.29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108.78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81.099999999999994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51.67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103.64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str">
        <f t="shared" si="109"/>
        <v>0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58.62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49.14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45.16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98.79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88.31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170.63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51.23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44.94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31.21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63.88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109.07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109.94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(E1794:E5908/D1794:D5908)</f>
        <v>1.3333333333333334E-2</v>
      </c>
      <c r="P1795">
        <f t="shared" ref="P1795:P1858" si="113" xml:space="preserve"> IF(L1795=0, "0", ROUND(E1795/L1795, 2))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55.39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63.65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94.28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71.87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104.85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67.14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73.88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69.13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1.54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37.61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str">
        <f t="shared" si="113"/>
        <v>0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42.16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str">
        <f t="shared" si="113"/>
        <v>0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str">
        <f t="shared" si="113"/>
        <v>0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213.38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24.58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53.16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83.89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75.77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67.39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73.569999999999993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131.16999999999999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35.770000000000003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50.88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79.53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134.21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37.630000000000003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88.04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70.58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53.29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(E1858:E5972/D1858:D5972)</f>
        <v>1</v>
      </c>
      <c r="P1859">
        <f t="shared" ref="P1859:P1922" si="117" xml:space="preserve"> IF(L1859=0, "0", ROUND(E1859/L1859, 2))</f>
        <v>136.36000000000001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40.549999999999997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70.63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str">
        <f t="shared" si="117"/>
        <v>0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90.94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71.59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str">
        <f t="shared" si="117"/>
        <v>0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49.12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16.309999999999999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str">
        <f t="shared" si="117"/>
        <v>0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str">
        <f t="shared" si="117"/>
        <v>0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str">
        <f t="shared" si="117"/>
        <v>0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49.34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41.73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32.72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50.69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416.88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70.53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87.96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57.78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35.549999999999997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34.1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70.599999999999994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2928.93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29.63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(E1922:E6036/D1922:D6036)</f>
        <v>1.3680000000000001</v>
      </c>
      <c r="P1923">
        <f t="shared" ref="P1923:P1986" si="121" xml:space="preserve"> IF(L1923=0, "0", ROUND(E1923/L1923, 2))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36.11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31.83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27.39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77.349999999999994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48.85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70.209999999999994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60.27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35.840000000000003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64.569999999999993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87.44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68.819999999999993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188.51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51.31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230.56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842.11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577.28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76.14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74.11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36.97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2500.9699999999998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63.05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136.63999999999999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279.38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80.73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272.36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70.849999999999994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131.99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282.66000000000003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str">
        <f t="shared" si="121"/>
        <v>0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88.69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(E1986:E6100/D1986:D6100)</f>
        <v>3.1875000000000001E-2</v>
      </c>
      <c r="P1987">
        <f t="shared" ref="P1987:P2050" si="125" xml:space="preserve"> IF(L1987=0, "0", ROUND(E1987/L1987, 2))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83.43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46.67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str">
        <f t="shared" si="125"/>
        <v>0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str">
        <f t="shared" si="125"/>
        <v>0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str">
        <f t="shared" si="125"/>
        <v>0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str">
        <f t="shared" si="125"/>
        <v>0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128.38999999999999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84.46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55.28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64.180000000000007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173.58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192.39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73.42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108.97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23.65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147.94999999999999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385.04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282.72000000000003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593.94000000000005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262.16000000000003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70.040000000000006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164.91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143.97999999999999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88.24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36.33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90.18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55.81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91.83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(E2050:E6164/D2050:D6164)</f>
        <v>1.2019070000000001</v>
      </c>
      <c r="P2051">
        <f t="shared" ref="P2051:P2114" si="129" xml:space="preserve"> IF(L2051=0, "0", ROUND(E2051/L2051, 2))</f>
        <v>80.989999999999995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43.1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326.29000000000002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99.46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45.55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10.51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114.77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36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154.16999999999999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566.39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67.260000000000005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244.12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226.21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20.47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546.69000000000005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72.91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70.650000000000006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48.55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88.15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66.83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58.6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78.95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188.13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51.48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35.79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37.15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89.9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106.53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54.62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(E2114:E6228/D2114:D6228)</f>
        <v>1.0485714285714285</v>
      </c>
      <c r="P2115">
        <f t="shared" ref="P2115:P2178" si="133" xml:space="preserve"> IF(L2115=0, "0", ROUND(E2115/L2115, 2))</f>
        <v>68.599999999999994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94.03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526.46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50.66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79.180000000000007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31.56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19.670000000000002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34.67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21.73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10.67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29.04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50.91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str">
        <f t="shared" si="133"/>
        <v>0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str">
        <f t="shared" si="133"/>
        <v>0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19.670000000000002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17.989999999999998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370.95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63.57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35.619999999999997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68.010000000000005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91.63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64.37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21.86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90.28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67.31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88.75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(E2178:E6292/D2178:D6292)</f>
        <v>1.0012000000000001</v>
      </c>
      <c r="P2179">
        <f t="shared" ref="P2179:P2242" si="137" xml:space="preserve"> IF(L2179=0, "0", ROUND(E2179/L2179, 2))</f>
        <v>65.87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40.35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76.86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68.709999999999994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107.05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55.96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44.06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68.63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65.319999999999993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75.650000000000006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81.650000000000006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41.23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15.04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39.07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33.24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285.70999999999998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50.27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55.8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73.13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37.200000000000003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82.15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164.8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25.43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41.61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135.59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22.12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64.63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69.569999999999993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140.97999999999999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(E2242:E6356/D2242:D6356)</f>
        <v>8.0640000000000001</v>
      </c>
      <c r="P2243">
        <f t="shared" ref="P2243:P2306" si="141" xml:space="preserve"> IF(L2243=0, "0", ROUND(E2243/L2243, 2))</f>
        <v>49.47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53.87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53.48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32.82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23.81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90.64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97.3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37.119999999999997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35.119999999999997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188.38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148.08000000000001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37.479999999999997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33.549999999999997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64.75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53.08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46.09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53.83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100.47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65.209999999999994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44.21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52.95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75.040000000000006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46.18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53.47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(E2306:E6420/D2306:D6420)</f>
        <v>1.0122777777777778</v>
      </c>
      <c r="P2307">
        <f t="shared" ref="P2307:P2370" si="145" xml:space="preserve"> IF(L2307=0, "0", ROUND(E2307/L2307, 2))</f>
        <v>109.11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51.19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27.94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82.5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59.82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64.819999999999993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90.1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40.08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37.130000000000003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11.43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219.93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40.799999999999997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60.87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74.180000000000007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str">
        <f t="shared" si="145"/>
        <v>0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str">
        <f t="shared" si="145"/>
        <v>0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str">
        <f t="shared" si="145"/>
        <v>0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str">
        <f t="shared" si="145"/>
        <v>0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str">
        <f t="shared" si="145"/>
        <v>0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15.43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str">
        <f t="shared" si="145"/>
        <v>0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str">
        <f t="shared" si="145"/>
        <v>0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str">
        <f t="shared" si="145"/>
        <v>0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str">
        <f t="shared" si="145"/>
        <v>0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str">
        <f t="shared" si="145"/>
        <v>0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str">
        <f t="shared" si="145"/>
        <v>0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str">
        <f t="shared" si="145"/>
        <v>0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str">
        <f t="shared" si="145"/>
        <v>0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str">
        <f t="shared" si="145"/>
        <v>0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97.41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47.86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(E2370:E6484/D2370:D6484)</f>
        <v>0</v>
      </c>
      <c r="P2371" t="str">
        <f t="shared" ref="P2371:P2434" si="149" xml:space="preserve"> IF(L2371=0, "0", ROUND(E2371/L2371, 2))</f>
        <v>0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str">
        <f t="shared" si="149"/>
        <v>0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str">
        <f t="shared" si="149"/>
        <v>0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str">
        <f t="shared" si="149"/>
        <v>0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str">
        <f t="shared" si="149"/>
        <v>0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str">
        <f t="shared" si="149"/>
        <v>0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18.329999999999998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224.43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str">
        <f t="shared" si="149"/>
        <v>0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57.88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str">
        <f t="shared" si="149"/>
        <v>0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str">
        <f t="shared" si="149"/>
        <v>0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str">
        <f t="shared" si="149"/>
        <v>0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str">
        <f t="shared" si="149"/>
        <v>0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str">
        <f t="shared" si="149"/>
        <v>0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str">
        <f t="shared" si="149"/>
        <v>0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str">
        <f t="shared" si="149"/>
        <v>0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16.829999999999998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str">
        <f t="shared" si="149"/>
        <v>0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76.67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str">
        <f t="shared" si="149"/>
        <v>0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str">
        <f t="shared" si="149"/>
        <v>0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35.380000000000003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str">
        <f t="shared" si="149"/>
        <v>0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str">
        <f t="shared" si="149"/>
        <v>0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str">
        <f t="shared" si="149"/>
        <v>0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(E2434:E6548/D2434:D6548)</f>
        <v>0</v>
      </c>
      <c r="P2435" t="str">
        <f t="shared" ref="P2435:P2498" si="153" xml:space="preserve"> IF(L2435=0, "0", ROUND(E2435/L2435, 2))</f>
        <v>0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str">
        <f t="shared" si="153"/>
        <v>0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str">
        <f t="shared" si="153"/>
        <v>0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74.23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130.22999999999999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75.67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47.78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62.07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69.27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34.130000000000003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189.76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108.78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125.99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27.56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28.66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37.65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131.58000000000001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129.11000000000001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26.57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37.94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27.78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38.85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45.55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(E2498:E6612/D2498:D6612)</f>
        <v>1.127715</v>
      </c>
      <c r="P2499">
        <f t="shared" ref="P2499:P2562" si="157" xml:space="preserve"> IF(L2499=0, "0", ROUND(E2499/L2499, 2))</f>
        <v>80.55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47.68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23.45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str">
        <f t="shared" si="157"/>
        <v>0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str">
        <f t="shared" si="157"/>
        <v>0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str">
        <f t="shared" si="157"/>
        <v>0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str">
        <f t="shared" si="157"/>
        <v>0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str">
        <f t="shared" si="157"/>
        <v>0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str">
        <f t="shared" si="157"/>
        <v>0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str">
        <f t="shared" si="157"/>
        <v>0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str">
        <f t="shared" si="157"/>
        <v>0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str">
        <f t="shared" si="157"/>
        <v>0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53.55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str">
        <f t="shared" si="157"/>
        <v>0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str">
        <f t="shared" si="157"/>
        <v>0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177.21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100.33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57.54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82.33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135.41999999999999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74.069999999999993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61.03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266.08999999999997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169.92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55.77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30.08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88.44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67.42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38.880000000000003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54.99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23.12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(E2562:E6676/D2562:D6676)</f>
        <v>0</v>
      </c>
      <c r="P2563" t="str">
        <f t="shared" ref="P2563:P2626" si="161" xml:space="preserve"> IF(L2563=0, "0", ROUND(E2563/L2563, 2))</f>
        <v>0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str">
        <f t="shared" si="161"/>
        <v>0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str">
        <f t="shared" si="161"/>
        <v>0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str">
        <f t="shared" si="161"/>
        <v>0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str">
        <f t="shared" si="161"/>
        <v>0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str">
        <f t="shared" si="161"/>
        <v>0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str">
        <f t="shared" si="161"/>
        <v>0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str">
        <f t="shared" si="161"/>
        <v>0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str">
        <f t="shared" si="161"/>
        <v>0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str">
        <f t="shared" si="161"/>
        <v>0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str">
        <f t="shared" si="161"/>
        <v>0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str">
        <f t="shared" si="161"/>
        <v>0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29.13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str">
        <f t="shared" si="161"/>
        <v>0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str">
        <f t="shared" si="161"/>
        <v>0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305.77999999999997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64.930000000000007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60.97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81.95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58.93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55.76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120.31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35.549999999999997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74.64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47.06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36.770000000000003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(E2626:E6740/D2626:D6740)</f>
        <v>9.56</v>
      </c>
      <c r="P2627">
        <f t="shared" ref="P2627:P2690" si="165" xml:space="preserve"> IF(L2627=0, "0", ROUND(E2627/L2627, 2))</f>
        <v>27.58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21.56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44.1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38.99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80.19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10.039999999999999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str">
        <f t="shared" si="165"/>
        <v>0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39.479999999999997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17.670000000000002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95.28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373.56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174.04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77.33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70.62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128.62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str">
        <f t="shared" si="165"/>
        <v>0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str">
        <f t="shared" si="165"/>
        <v>0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5.29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(E2690:E6804/D2690:D6804)</f>
        <v>2.8571428571428571E-5</v>
      </c>
      <c r="P2691">
        <f t="shared" ref="P2691:P2754" si="169" xml:space="preserve"> IF(L2691=0, "0", ROUND(E2691/L2691, 2))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72.760000000000005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23.67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116.56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str">
        <f t="shared" si="169"/>
        <v>0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34.130000000000003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132.35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217.38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71.239999999999995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53.95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92.39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125.98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94.64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170.7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95.49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261.75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69.760000000000005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77.23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67.42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138.66999999999999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169.52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18.239999999999998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str">
        <f t="shared" si="169"/>
        <v>0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37.950000000000003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35.729999999999997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42.16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str">
        <f t="shared" si="169"/>
        <v>0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str">
        <f t="shared" si="169"/>
        <v>0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39.29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(E2754:E6868/D2754:D6868)</f>
        <v>0.19</v>
      </c>
      <c r="P2755">
        <f t="shared" ref="P2755:P2818" si="173" xml:space="preserve"> IF(L2755=0, "0", ROUND(E2755/L2755, 2))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str">
        <f t="shared" si="173"/>
        <v>0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17.329999999999998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31.76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str">
        <f t="shared" si="173"/>
        <v>0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str">
        <f t="shared" si="173"/>
        <v>0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str">
        <f t="shared" si="173"/>
        <v>0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str">
        <f t="shared" si="173"/>
        <v>0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43.85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93.67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str">
        <f t="shared" si="173"/>
        <v>0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66.67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36.86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126.46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47.88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73.209999999999994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89.67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87.36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44.86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67.739999999999995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65.38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47.46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37.21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(E2818:E6932/D2818:D6932)</f>
        <v>1.3</v>
      </c>
      <c r="P2819">
        <f t="shared" ref="P2819:P2882" si="177" xml:space="preserve"> IF(L2819=0, "0", ROUND(E2819/L2819, 2))</f>
        <v>23.64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63.83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8.86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50.67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104.57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98.31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35.04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272.73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63.85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30.19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64.760000000000005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40.479999999999997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44.54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125.81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19.7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str">
        <f t="shared" si="177"/>
        <v>0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str">
        <f t="shared" si="177"/>
        <v>0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60.67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str">
        <f t="shared" si="177"/>
        <v>0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str">
        <f t="shared" si="177"/>
        <v>0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str">
        <f t="shared" si="177"/>
        <v>0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str">
        <f t="shared" si="177"/>
        <v>0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29.79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str">
        <f t="shared" si="177"/>
        <v>0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29.56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26.67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18.329999999999998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str">
        <f t="shared" si="177"/>
        <v>0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105.03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str">
        <f t="shared" si="177"/>
        <v>0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119.13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str">
        <f t="shared" si="177"/>
        <v>0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(E2882:E6996/D2882:D6996)</f>
        <v>0</v>
      </c>
      <c r="P2883" t="str">
        <f t="shared" ref="P2883:P2946" si="181" xml:space="preserve"> IF(L2883=0, "0", ROUND(E2883/L2883, 2))</f>
        <v>0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str">
        <f t="shared" si="181"/>
        <v>0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81.569999999999993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str">
        <f t="shared" si="181"/>
        <v>0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str">
        <f t="shared" si="181"/>
        <v>0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486.43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36.590000000000003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80.709999999999994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46.93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203.67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48.56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51.62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41.67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162.77000000000001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85.74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90.54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37.65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126.72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81.239999999999995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202.23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str">
        <f t="shared" si="181"/>
        <v>0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(E2946:E7060/D2946:D7060)</f>
        <v>0</v>
      </c>
      <c r="P2947" t="str">
        <f t="shared" ref="P2947:P3010" si="185" xml:space="preserve"> IF(L2947=0, "0", ROUND(E2947/L2947, 2))</f>
        <v>0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2.67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str">
        <f t="shared" si="185"/>
        <v>0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18.899999999999999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200.63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201.67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str">
        <f t="shared" si="185"/>
        <v>0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str">
        <f t="shared" si="185"/>
        <v>0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str">
        <f t="shared" si="185"/>
        <v>0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str">
        <f t="shared" si="185"/>
        <v>0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78.94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95.59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264.85000000000002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113.57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60.69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110.22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136.46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97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94.41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23.28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63.23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153.52000000000001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131.38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178.53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162.91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88.87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(E3010:E7124/D3010:D7124)</f>
        <v>1.19756</v>
      </c>
      <c r="P3011">
        <f t="shared" ref="P3011:P3074" si="189" xml:space="preserve"> IF(L3011=0, "0", ROUND(E3011/L3011, 2))</f>
        <v>233.9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242.28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146.44999999999999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80.459999999999994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234.67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50.69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162.71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67.7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84.86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45.54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88.59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76.790000000000006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96.53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84.11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74.069999999999993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70.67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str">
        <f t="shared" si="189"/>
        <v>0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str">
        <f t="shared" si="189"/>
        <v>0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str">
        <f t="shared" si="189"/>
        <v>0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str">
        <f t="shared" si="189"/>
        <v>0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2796.67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20.88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61.31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(E3074:E7188/D3074:D7188)</f>
        <v>2.3035714285714285E-4</v>
      </c>
      <c r="P3075">
        <f t="shared" ref="P3075:P3138" si="193" xml:space="preserve"> IF(L3075=0, "0", ROUND(E3075/L3075, 2))</f>
        <v>92.14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23.67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415.78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str">
        <f t="shared" si="193"/>
        <v>0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18.670000000000002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67.78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16.670000000000002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53.53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56.79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140.54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272.58999999999997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70.11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57.89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str">
        <f t="shared" si="193"/>
        <v>0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str">
        <f t="shared" si="193"/>
        <v>0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61.18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str">
        <f t="shared" si="193"/>
        <v>0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139.24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29.05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(E3138:E7252/D3138:D7252)</f>
        <v>3.3333333333333333E-2</v>
      </c>
      <c r="P3139">
        <f t="shared" ref="P3139:P3202" si="197" xml:space="preserve"> IF(L3139=0, "0", ROUND(E3139/L3139, 2))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str">
        <f t="shared" si="197"/>
        <v>0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str">
        <f t="shared" si="197"/>
        <v>0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str">
        <f t="shared" si="197"/>
        <v>0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31.21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82.61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80.16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28.41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37.590000000000003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58.1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31.62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65.099999999999994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33.03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77.34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46.77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100.22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41.67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71.489999999999995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str">
        <f t="shared" si="197"/>
        <v>0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24.46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str">
        <f t="shared" si="197"/>
        <v>0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36.67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49.21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(E3202:E7316/D3202:D7316)</f>
        <v>1.2500000000000001E-2</v>
      </c>
      <c r="P3203">
        <f t="shared" ref="P3203:P3266" si="201" xml:space="preserve"> IF(L3203=0, "0", ROUND(E3203/L3203, 2))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41.67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str">
        <f t="shared" si="201"/>
        <v>0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str">
        <f t="shared" si="201"/>
        <v>0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63.11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50.16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127.81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66.59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45.88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106.8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77.22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97.38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34.92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131.13999999999999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88.74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58.69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69.569999999999993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23.87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81.13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57.63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46.43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60.48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65.58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177.09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29.17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72.760000000000005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251.74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74.819999999999993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67.650000000000006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41.24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(E3266:E7380/D3266:D7380)</f>
        <v>1.64</v>
      </c>
      <c r="P3267">
        <f t="shared" ref="P3267:P3330" si="205" xml:space="preserve"> IF(L3267=0, "0", ROUND(E3267/L3267, 2))</f>
        <v>70.290000000000006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48.33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53.18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38.24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150.41999999999999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76.03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105.21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68.67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129.36000000000001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17.829999999999998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73.53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48.44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26.61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33.67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19.27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84.29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45.98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53.34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75.09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209.84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29.07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49.44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93.98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66.45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24.55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292.77999999999997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(E3330:E7444/D3330:D7444)</f>
        <v>1.1679999999999999</v>
      </c>
      <c r="P3331">
        <f t="shared" ref="P3331:P3394" si="209" xml:space="preserve"> IF(L3331=0, "0", ROUND(E3331/L3331, 2))</f>
        <v>44.92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72.290000000000006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27.78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81.03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136.85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177.62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109.08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78.209999999999994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114.13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91.67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69.819999999999993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71.67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35.799999999999997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147.33000000000001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83.43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302.31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44.14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866.67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61.39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29.67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45.48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30.78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421.11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85.21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76.650000000000006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65.17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133.33000000000001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51.22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184.68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69.819999999999993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41.67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(E3394:E7508/D3394:D7508)</f>
        <v>1.0580000000000001</v>
      </c>
      <c r="P3395">
        <f t="shared" ref="P3395:P3458" si="213" xml:space="preserve"> IF(L3395=0, "0", ROUND(E3395/L3395, 2))</f>
        <v>36.07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11.67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68.349999999999994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27.07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118.13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44.76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99.79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117.65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29.43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81.38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199.17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46.43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70.569999999999993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37.78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71.150000000000006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81.78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297.02999999999997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46.61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95.24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62.83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58.95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143.11000000000001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84.17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89.79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64.16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64.52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19.489999999999998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41.13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41.41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145.87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358.69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(E3458:E7572/D3458:D7572)</f>
        <v>1.4019999999999999</v>
      </c>
      <c r="P3459">
        <f t="shared" ref="P3459:P3522" si="217" xml:space="preserve"> IF(L3459=0, "0", ROUND(E3459/L3459, 2))</f>
        <v>50.98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45.04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17.53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57.92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29.71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64.47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50.4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41.67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35.770000000000003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88.74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148.47999999999999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39.6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164.62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51.88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40.29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64.91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125.38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78.260000000000005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74.209999999999994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47.85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34.409999999999997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40.24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60.29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35.950000000000003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70.760000000000005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66.510000000000005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96.67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66.959999999999994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(E3522:E7636/D3522:D7636)</f>
        <v>1.6942857142857144</v>
      </c>
      <c r="P3523">
        <f t="shared" ref="P3523:P3586" si="221" xml:space="preserve"> IF(L3523=0, "0", ROUND(E3523/L3523, 2))</f>
        <v>45.62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41.03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75.709999999999994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81.569999999999993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45.11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36.67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42.3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78.88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44.85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13.53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46.13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39.380000000000003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66.150000000000006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54.14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31.38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119.18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164.62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24.29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40.94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171.43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179.28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43.13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47.41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15.13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21.1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59.12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97.92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26.54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122.54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55.56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136.78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40.549999999999997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135.63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30.94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(E3586:E7700/D3586:D7700)</f>
        <v>1.1911764705882353</v>
      </c>
      <c r="P3587">
        <f t="shared" ref="P3587:P3650" si="225" xml:space="preserve"> IF(L3587=0, "0", ROUND(E3587/L3587, 2))</f>
        <v>176.09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151.97999999999999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22.61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82.26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68.06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72.709999999999994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77.19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77.73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40.78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39.380000000000003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49.06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30.67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66.67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56.07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47.03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47.67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88.24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80.72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str">
        <f t="shared" si="225"/>
        <v>0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56.84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str">
        <f t="shared" si="225"/>
        <v>0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18.329999999999998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str">
        <f t="shared" si="225"/>
        <v>0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str">
        <f t="shared" si="225"/>
        <v>0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68.42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60.13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(E3650:E7764/D3650:D7764)</f>
        <v>1.04</v>
      </c>
      <c r="P3651">
        <f t="shared" ref="P3651:P3714" si="229" xml:space="preserve"> IF(L3651=0, "0", ROUND(E3651/L3651, 2))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57.78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44.24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60.91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31.58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81.290000000000006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20.079999999999998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53.44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39.869999999999997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64.38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66.13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62.17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45.35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59.17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57.26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74.12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62.67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40.630000000000003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33.67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38.590000000000003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155.94999999999999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15.15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80.87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53.85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30.93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67.959999999999994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110.87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(E3714:E7828/D3714:D7828)</f>
        <v>1.0149999999999999</v>
      </c>
      <c r="P3715">
        <f t="shared" ref="P3715:P3778" si="233" xml:space="preserve"> IF(L3715=0, "0", ROUND(E3715/L3715, 2))</f>
        <v>106.84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105.52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51.92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86.23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47.66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72.89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49.55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62.59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51.67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str">
        <f t="shared" si="233"/>
        <v>0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100.63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str">
        <f t="shared" si="233"/>
        <v>0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str">
        <f t="shared" si="233"/>
        <v>0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str">
        <f t="shared" si="233"/>
        <v>0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99.54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37.67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267.64999999999998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166.67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47.43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64.94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55.56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106.93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41.7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74.239999999999995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90.82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(E3778:E7892/D3778:D7892)</f>
        <v>1.4319999999999999</v>
      </c>
      <c r="P3779">
        <f t="shared" ref="P3779:P3842" si="237" xml:space="preserve"> IF(L3779=0, "0", ROUND(E3779/L3779, 2))</f>
        <v>48.54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70.03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64.459999999999994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str">
        <f t="shared" si="237"/>
        <v>0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str">
        <f t="shared" si="237"/>
        <v>0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145.41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str">
        <f t="shared" si="237"/>
        <v>0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str">
        <f t="shared" si="237"/>
        <v>0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50.56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41.67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53.29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78.52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48.34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79.540000000000006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70.459999999999994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62.63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139.56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64.290000000000006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120.12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21.67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(E3842:E7956/D3842:D7956)</f>
        <v>8.72E-2</v>
      </c>
      <c r="P3843">
        <f t="shared" ref="P3843:P3906" si="241" xml:space="preserve"> IF(L3843=0, "0", ROUND(E3843/L3843, 2))</f>
        <v>25.65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70.17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23.63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188.56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75.459999999999994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81.540000000000006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str">
        <f t="shared" si="241"/>
        <v>0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46.43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str">
        <f t="shared" si="241"/>
        <v>0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str">
        <f t="shared" si="241"/>
        <v>0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str">
        <f t="shared" si="241"/>
        <v>0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str">
        <f t="shared" si="241"/>
        <v>0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str">
        <f t="shared" si="241"/>
        <v>0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57.65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str">
        <f t="shared" si="241"/>
        <v>0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str">
        <f t="shared" si="241"/>
        <v>0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str">
        <f t="shared" si="241"/>
        <v>0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str">
        <f t="shared" si="241"/>
        <v>0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str">
        <f t="shared" si="241"/>
        <v>0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str">
        <f t="shared" si="241"/>
        <v>0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128.27000000000001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50.88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47.26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str">
        <f t="shared" si="241"/>
        <v>0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(E3906:E8020/D3906:D8020)</f>
        <v>0.11533333333333333</v>
      </c>
      <c r="P3907">
        <f t="shared" ref="P3907:P3970" si="245" xml:space="preserve"> IF(L3907=0, "0", ROUND(E3907/L3907, 2))</f>
        <v>24.71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63.13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61.67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83.14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142.86000000000001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33.67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str">
        <f t="shared" si="245"/>
        <v>0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str">
        <f t="shared" si="245"/>
        <v>0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10.17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32.36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str">
        <f t="shared" si="245"/>
        <v>0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str">
        <f t="shared" si="245"/>
        <v>0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str">
        <f t="shared" si="245"/>
        <v>0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str">
        <f t="shared" si="245"/>
        <v>0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137.08000000000001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str">
        <f t="shared" si="245"/>
        <v>0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str">
        <f t="shared" si="245"/>
        <v>0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str">
        <f t="shared" si="245"/>
        <v>0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str">
        <f t="shared" si="245"/>
        <v>0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53.13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str">
        <f t="shared" si="245"/>
        <v>0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str">
        <f t="shared" si="245"/>
        <v>0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47.91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(E3970:E8084/D3970:D8084)</f>
        <v>7.4690265486725665E-2</v>
      </c>
      <c r="P3971">
        <f t="shared" ref="P3971:P4034" si="249" xml:space="preserve"> IF(L3971=0, "0", ROUND(E3971/L3971, 2))</f>
        <v>35.17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22.67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26.38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str">
        <f t="shared" si="249"/>
        <v>0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18.329999999999998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64.290000000000006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33.74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11.62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str">
        <f t="shared" si="249"/>
        <v>0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29.24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str">
        <f t="shared" si="249"/>
        <v>0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32.36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str">
        <f t="shared" si="249"/>
        <v>0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str">
        <f t="shared" si="249"/>
        <v>0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str">
        <f t="shared" si="249"/>
        <v>0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str">
        <f t="shared" si="249"/>
        <v>0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str">
        <f t="shared" si="249"/>
        <v>0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66.67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str">
        <f t="shared" si="249"/>
        <v>0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(E4034:E8148/D4034:D8148)</f>
        <v>0.25698702928870293</v>
      </c>
      <c r="P4035">
        <f t="shared" ref="P4035:P4098" si="253" xml:space="preserve"> IF(L4035=0, "0", ROUND(E4035/L4035, 2))</f>
        <v>65.34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166.06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str">
        <f t="shared" si="253"/>
        <v>0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32.979999999999997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str">
        <f t="shared" si="253"/>
        <v>0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86.62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str">
        <f t="shared" si="253"/>
        <v>0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129.16999999999999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str">
        <f t="shared" si="253"/>
        <v>0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163.33000000000001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64.17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179.12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str">
        <f t="shared" si="253"/>
        <v>0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44.31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str">
        <f t="shared" si="253"/>
        <v>0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str">
        <f t="shared" si="253"/>
        <v>0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str">
        <f t="shared" si="253"/>
        <v>0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29.17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str">
        <f t="shared" si="253"/>
        <v>0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10.67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(E4098:E8212/D4098:D8212)</f>
        <v>0</v>
      </c>
      <c r="P4099" t="str">
        <f t="shared" ref="P4099:P4115" si="257" xml:space="preserve"> IF(L4099=0, "0", ROUND(E4099/L4099, 2))</f>
        <v>0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str">
        <f t="shared" si="257"/>
        <v>0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str">
        <f t="shared" si="257"/>
        <v>0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str">
        <f t="shared" si="257"/>
        <v>0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16.670000000000002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45.79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str">
        <f t="shared" si="257"/>
        <v>0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15.67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4115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3E60C-D4AB-BF40-8827-830AE0BE0576}">
  <dimension ref="A1:F14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8379</v>
      </c>
      <c r="B3" s="7" t="s">
        <v>8360</v>
      </c>
    </row>
    <row r="4" spans="1:6" x14ac:dyDescent="0.2">
      <c r="A4" s="7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8" t="s">
        <v>8310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2">
      <c r="A6" s="8" t="s">
        <v>8336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2">
      <c r="A7" s="8" t="s">
        <v>8333</v>
      </c>
      <c r="B7" s="6">
        <v>80</v>
      </c>
      <c r="C7" s="6"/>
      <c r="D7" s="6">
        <v>140</v>
      </c>
      <c r="E7" s="6"/>
      <c r="F7" s="6">
        <v>220</v>
      </c>
    </row>
    <row r="8" spans="1:6" x14ac:dyDescent="0.2">
      <c r="A8" s="8" t="s">
        <v>8331</v>
      </c>
      <c r="B8" s="6"/>
      <c r="C8" s="6"/>
      <c r="D8" s="6"/>
      <c r="E8" s="6">
        <v>24</v>
      </c>
      <c r="F8" s="6">
        <v>24</v>
      </c>
    </row>
    <row r="9" spans="1:6" x14ac:dyDescent="0.2">
      <c r="A9" s="8" t="s">
        <v>8325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2">
      <c r="A10" s="8" t="s">
        <v>8338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2">
      <c r="A11" s="8" t="s">
        <v>8322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2">
      <c r="A12" s="8" t="s">
        <v>8319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2">
      <c r="A13" s="8" t="s">
        <v>8317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2">
      <c r="A14" s="8" t="s">
        <v>8361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93FBC-D42F-414F-9869-A981C45D514B}">
  <dimension ref="A1:F47"/>
  <sheetViews>
    <sheetView tabSelected="1" topLeftCell="A16"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8308</v>
      </c>
      <c r="B2" t="s">
        <v>8363</v>
      </c>
    </row>
    <row r="4" spans="1:6" x14ac:dyDescent="0.2">
      <c r="A4" s="7" t="s">
        <v>8379</v>
      </c>
      <c r="B4" s="7" t="s">
        <v>8360</v>
      </c>
    </row>
    <row r="5" spans="1:6" x14ac:dyDescent="0.2">
      <c r="A5" s="7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8" t="s">
        <v>8316</v>
      </c>
      <c r="B6" s="6"/>
      <c r="C6" s="6"/>
      <c r="D6" s="6">
        <v>100</v>
      </c>
      <c r="E6" s="6"/>
      <c r="F6" s="6">
        <v>100</v>
      </c>
    </row>
    <row r="7" spans="1:6" x14ac:dyDescent="0.2">
      <c r="A7" s="8" t="s">
        <v>8344</v>
      </c>
      <c r="B7" s="6"/>
      <c r="C7" s="6"/>
      <c r="D7" s="6"/>
      <c r="E7" s="6">
        <v>20</v>
      </c>
      <c r="F7" s="6">
        <v>20</v>
      </c>
    </row>
    <row r="8" spans="1:6" x14ac:dyDescent="0.2">
      <c r="A8" s="8" t="s">
        <v>8332</v>
      </c>
      <c r="B8" s="6"/>
      <c r="C8" s="6"/>
      <c r="D8" s="6"/>
      <c r="E8" s="6">
        <v>24</v>
      </c>
      <c r="F8" s="6">
        <v>24</v>
      </c>
    </row>
    <row r="9" spans="1:6" x14ac:dyDescent="0.2">
      <c r="A9" s="8" t="s">
        <v>8358</v>
      </c>
      <c r="B9" s="6"/>
      <c r="C9" s="6"/>
      <c r="D9" s="6">
        <v>40</v>
      </c>
      <c r="E9" s="6"/>
      <c r="F9" s="6">
        <v>40</v>
      </c>
    </row>
    <row r="10" spans="1:6" x14ac:dyDescent="0.2">
      <c r="A10" s="8" t="s">
        <v>8354</v>
      </c>
      <c r="B10" s="6">
        <v>40</v>
      </c>
      <c r="C10" s="6"/>
      <c r="D10" s="6"/>
      <c r="E10" s="6"/>
      <c r="F10" s="6">
        <v>40</v>
      </c>
    </row>
    <row r="11" spans="1:6" x14ac:dyDescent="0.2">
      <c r="A11" s="8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2">
      <c r="A12" s="8" t="s">
        <v>8314</v>
      </c>
      <c r="B12" s="6"/>
      <c r="C12" s="6"/>
      <c r="D12" s="6">
        <v>80</v>
      </c>
      <c r="E12" s="6"/>
      <c r="F12" s="6">
        <v>80</v>
      </c>
    </row>
    <row r="13" spans="1:6" x14ac:dyDescent="0.2">
      <c r="A13" s="8" t="s">
        <v>8330</v>
      </c>
      <c r="B13" s="6">
        <v>40</v>
      </c>
      <c r="C13" s="6"/>
      <c r="D13" s="6"/>
      <c r="E13" s="6"/>
      <c r="F13" s="6">
        <v>40</v>
      </c>
    </row>
    <row r="14" spans="1:6" x14ac:dyDescent="0.2">
      <c r="A14" s="8" t="s">
        <v>8347</v>
      </c>
      <c r="B14" s="6"/>
      <c r="C14" s="6">
        <v>20</v>
      </c>
      <c r="D14" s="6">
        <v>40</v>
      </c>
      <c r="E14" s="6"/>
      <c r="F14" s="6">
        <v>60</v>
      </c>
    </row>
    <row r="15" spans="1:6" x14ac:dyDescent="0.2">
      <c r="A15" s="8" t="s">
        <v>8324</v>
      </c>
      <c r="B15" s="6"/>
      <c r="C15" s="6"/>
      <c r="D15" s="6">
        <v>40</v>
      </c>
      <c r="E15" s="6"/>
      <c r="F15" s="6">
        <v>40</v>
      </c>
    </row>
    <row r="16" spans="1:6" x14ac:dyDescent="0.2">
      <c r="A16" s="8" t="s">
        <v>8337</v>
      </c>
      <c r="B16" s="6"/>
      <c r="C16" s="6"/>
      <c r="D16" s="6">
        <v>120</v>
      </c>
      <c r="E16" s="6">
        <v>20</v>
      </c>
      <c r="F16" s="6">
        <v>140</v>
      </c>
    </row>
    <row r="17" spans="1:6" x14ac:dyDescent="0.2">
      <c r="A17" s="8" t="s">
        <v>8348</v>
      </c>
      <c r="B17" s="6"/>
      <c r="C17" s="6"/>
      <c r="D17" s="6">
        <v>20</v>
      </c>
      <c r="E17" s="6"/>
      <c r="F17" s="6">
        <v>20</v>
      </c>
    </row>
    <row r="18" spans="1:6" x14ac:dyDescent="0.2">
      <c r="A18" s="8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8" t="s">
        <v>8329</v>
      </c>
      <c r="B19" s="6">
        <v>140</v>
      </c>
      <c r="C19" s="6"/>
      <c r="D19" s="6">
        <v>20</v>
      </c>
      <c r="E19" s="6"/>
      <c r="F19" s="6">
        <v>160</v>
      </c>
    </row>
    <row r="20" spans="1:6" x14ac:dyDescent="0.2">
      <c r="A20" s="8" t="s">
        <v>8328</v>
      </c>
      <c r="B20" s="6"/>
      <c r="C20" s="6"/>
      <c r="D20" s="6">
        <v>60</v>
      </c>
      <c r="E20" s="6"/>
      <c r="F20" s="6">
        <v>60</v>
      </c>
    </row>
    <row r="21" spans="1:6" x14ac:dyDescent="0.2">
      <c r="A21" s="8" t="s">
        <v>8356</v>
      </c>
      <c r="B21" s="6">
        <v>9</v>
      </c>
      <c r="C21" s="6"/>
      <c r="D21" s="6">
        <v>11</v>
      </c>
      <c r="E21" s="6"/>
      <c r="F21" s="6">
        <v>20</v>
      </c>
    </row>
    <row r="22" spans="1:6" x14ac:dyDescent="0.2">
      <c r="A22" s="8" t="s">
        <v>8327</v>
      </c>
      <c r="B22" s="6">
        <v>20</v>
      </c>
      <c r="C22" s="6"/>
      <c r="D22" s="6"/>
      <c r="E22" s="6"/>
      <c r="F22" s="6">
        <v>20</v>
      </c>
    </row>
    <row r="23" spans="1:6" x14ac:dyDescent="0.2">
      <c r="A23" s="8" t="s">
        <v>8335</v>
      </c>
      <c r="B23" s="6"/>
      <c r="C23" s="6"/>
      <c r="D23" s="6">
        <v>40</v>
      </c>
      <c r="E23" s="6"/>
      <c r="F23" s="6">
        <v>40</v>
      </c>
    </row>
    <row r="24" spans="1:6" x14ac:dyDescent="0.2">
      <c r="A24" s="8" t="s">
        <v>8359</v>
      </c>
      <c r="B24" s="6">
        <v>60</v>
      </c>
      <c r="C24" s="6"/>
      <c r="D24" s="6">
        <v>60</v>
      </c>
      <c r="E24" s="6">
        <v>20</v>
      </c>
      <c r="F24" s="6">
        <v>140</v>
      </c>
    </row>
    <row r="25" spans="1:6" x14ac:dyDescent="0.2">
      <c r="A25" s="8" t="s">
        <v>8343</v>
      </c>
      <c r="B25" s="6"/>
      <c r="C25" s="6"/>
      <c r="D25" s="6">
        <v>20</v>
      </c>
      <c r="E25" s="6"/>
      <c r="F25" s="6">
        <v>20</v>
      </c>
    </row>
    <row r="26" spans="1:6" x14ac:dyDescent="0.2">
      <c r="A26" s="8" t="s">
        <v>8323</v>
      </c>
      <c r="B26" s="6">
        <v>60</v>
      </c>
      <c r="C26" s="6"/>
      <c r="D26" s="6"/>
      <c r="E26" s="6"/>
      <c r="F26" s="6">
        <v>60</v>
      </c>
    </row>
    <row r="27" spans="1:6" x14ac:dyDescent="0.2">
      <c r="A27" s="8" t="s">
        <v>8350</v>
      </c>
      <c r="B27" s="6"/>
      <c r="C27" s="6"/>
      <c r="D27" s="6">
        <v>20</v>
      </c>
      <c r="E27" s="6"/>
      <c r="F27" s="6">
        <v>20</v>
      </c>
    </row>
    <row r="28" spans="1:6" x14ac:dyDescent="0.2">
      <c r="A28" s="8" t="s">
        <v>8339</v>
      </c>
      <c r="B28" s="6">
        <v>103</v>
      </c>
      <c r="C28" s="6"/>
      <c r="D28" s="6">
        <v>57</v>
      </c>
      <c r="E28" s="6"/>
      <c r="F28" s="6">
        <v>160</v>
      </c>
    </row>
    <row r="29" spans="1:6" x14ac:dyDescent="0.2">
      <c r="A29" s="8" t="s">
        <v>8345</v>
      </c>
      <c r="B29" s="6"/>
      <c r="C29" s="6"/>
      <c r="D29" s="6">
        <v>20</v>
      </c>
      <c r="E29" s="6"/>
      <c r="F29" s="6">
        <v>20</v>
      </c>
    </row>
    <row r="30" spans="1:6" x14ac:dyDescent="0.2">
      <c r="A30" s="8" t="s">
        <v>8318</v>
      </c>
      <c r="B30" s="6">
        <v>694</v>
      </c>
      <c r="C30" s="6">
        <v>19</v>
      </c>
      <c r="D30" s="6">
        <v>353</v>
      </c>
      <c r="E30" s="6"/>
      <c r="F30" s="6">
        <v>1066</v>
      </c>
    </row>
    <row r="31" spans="1:6" x14ac:dyDescent="0.2">
      <c r="A31" s="8" t="s">
        <v>8346</v>
      </c>
      <c r="B31" s="6">
        <v>40</v>
      </c>
      <c r="C31" s="6"/>
      <c r="D31" s="6"/>
      <c r="E31" s="6"/>
      <c r="F31" s="6">
        <v>40</v>
      </c>
    </row>
    <row r="32" spans="1:6" x14ac:dyDescent="0.2">
      <c r="A32" s="8" t="s">
        <v>8342</v>
      </c>
      <c r="B32" s="6">
        <v>20</v>
      </c>
      <c r="C32" s="6"/>
      <c r="D32" s="6"/>
      <c r="E32" s="6"/>
      <c r="F32" s="6">
        <v>20</v>
      </c>
    </row>
    <row r="33" spans="1:6" x14ac:dyDescent="0.2">
      <c r="A33" s="8" t="s">
        <v>8353</v>
      </c>
      <c r="B33" s="6"/>
      <c r="C33" s="6"/>
      <c r="D33" s="6">
        <v>20</v>
      </c>
      <c r="E33" s="6"/>
      <c r="F33" s="6">
        <v>20</v>
      </c>
    </row>
    <row r="34" spans="1:6" x14ac:dyDescent="0.2">
      <c r="A34" s="8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8" t="s">
        <v>8313</v>
      </c>
      <c r="B35" s="6"/>
      <c r="C35" s="6"/>
      <c r="D35" s="6"/>
      <c r="E35" s="6">
        <v>40</v>
      </c>
      <c r="F35" s="6">
        <v>40</v>
      </c>
    </row>
    <row r="36" spans="1:6" x14ac:dyDescent="0.2">
      <c r="A36" s="8" t="s">
        <v>8312</v>
      </c>
      <c r="B36" s="6">
        <v>60</v>
      </c>
      <c r="C36" s="6"/>
      <c r="D36" s="6"/>
      <c r="E36" s="6"/>
      <c r="F36" s="6">
        <v>60</v>
      </c>
    </row>
    <row r="37" spans="1:6" x14ac:dyDescent="0.2">
      <c r="A37" s="8" t="s">
        <v>8352</v>
      </c>
      <c r="B37" s="6">
        <v>34</v>
      </c>
      <c r="C37" s="6">
        <v>6</v>
      </c>
      <c r="D37" s="6"/>
      <c r="E37" s="6"/>
      <c r="F37" s="6">
        <v>40</v>
      </c>
    </row>
    <row r="38" spans="1:6" x14ac:dyDescent="0.2">
      <c r="A38" s="8" t="s">
        <v>8355</v>
      </c>
      <c r="B38" s="6">
        <v>40</v>
      </c>
      <c r="C38" s="6"/>
      <c r="D38" s="6">
        <v>2</v>
      </c>
      <c r="E38" s="6">
        <v>18</v>
      </c>
      <c r="F38" s="6">
        <v>60</v>
      </c>
    </row>
    <row r="39" spans="1:6" x14ac:dyDescent="0.2">
      <c r="A39" s="8" t="s">
        <v>8357</v>
      </c>
      <c r="B39" s="6">
        <v>85</v>
      </c>
      <c r="C39" s="6">
        <v>5</v>
      </c>
      <c r="D39" s="6">
        <v>80</v>
      </c>
      <c r="E39" s="6">
        <v>17</v>
      </c>
      <c r="F39" s="6">
        <v>187</v>
      </c>
    </row>
    <row r="40" spans="1:6" x14ac:dyDescent="0.2">
      <c r="A40" s="8" t="s">
        <v>8351</v>
      </c>
      <c r="B40" s="6">
        <v>80</v>
      </c>
      <c r="C40" s="6"/>
      <c r="D40" s="6"/>
      <c r="E40" s="6"/>
      <c r="F40" s="6">
        <v>80</v>
      </c>
    </row>
    <row r="41" spans="1:6" x14ac:dyDescent="0.2">
      <c r="A41" s="8" t="s">
        <v>8311</v>
      </c>
      <c r="B41" s="6">
        <v>60</v>
      </c>
      <c r="C41" s="6"/>
      <c r="D41" s="6"/>
      <c r="E41" s="6"/>
      <c r="F41" s="6">
        <v>60</v>
      </c>
    </row>
    <row r="42" spans="1:6" x14ac:dyDescent="0.2">
      <c r="A42" s="8" t="s">
        <v>8341</v>
      </c>
      <c r="B42" s="6"/>
      <c r="C42" s="6"/>
      <c r="D42" s="6">
        <v>47</v>
      </c>
      <c r="E42" s="6">
        <v>10</v>
      </c>
      <c r="F42" s="6">
        <v>57</v>
      </c>
    </row>
    <row r="43" spans="1:6" x14ac:dyDescent="0.2">
      <c r="A43" s="8" t="s">
        <v>8334</v>
      </c>
      <c r="B43" s="6"/>
      <c r="C43" s="6"/>
      <c r="D43" s="6">
        <v>100</v>
      </c>
      <c r="E43" s="6"/>
      <c r="F43" s="6">
        <v>100</v>
      </c>
    </row>
    <row r="44" spans="1:6" x14ac:dyDescent="0.2">
      <c r="A44" s="8" t="s">
        <v>8321</v>
      </c>
      <c r="B44" s="6">
        <v>20</v>
      </c>
      <c r="C44" s="6"/>
      <c r="D44" s="6">
        <v>120</v>
      </c>
      <c r="E44" s="6">
        <v>60</v>
      </c>
      <c r="F44" s="6">
        <v>200</v>
      </c>
    </row>
    <row r="45" spans="1:6" x14ac:dyDescent="0.2">
      <c r="A45" s="8" t="s">
        <v>8320</v>
      </c>
      <c r="B45" s="6"/>
      <c r="C45" s="6"/>
      <c r="D45" s="6">
        <v>60</v>
      </c>
      <c r="E45" s="6">
        <v>100</v>
      </c>
      <c r="F45" s="6">
        <v>160</v>
      </c>
    </row>
    <row r="46" spans="1:6" x14ac:dyDescent="0.2">
      <c r="A46" s="8" t="s">
        <v>8340</v>
      </c>
      <c r="B46" s="6"/>
      <c r="C46" s="6"/>
      <c r="D46" s="6"/>
      <c r="E46" s="6">
        <v>20</v>
      </c>
      <c r="F46" s="6">
        <v>20</v>
      </c>
    </row>
    <row r="47" spans="1:6" x14ac:dyDescent="0.2">
      <c r="A47" s="8" t="s">
        <v>8361</v>
      </c>
      <c r="B47" s="6">
        <v>2185</v>
      </c>
      <c r="C47" s="6">
        <v>50</v>
      </c>
      <c r="D47" s="6">
        <v>1530</v>
      </c>
      <c r="E47" s="6">
        <v>349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A29AA-8EAA-C74D-8554-E3D771DE6C76}"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8378</v>
      </c>
      <c r="B1" t="s">
        <v>8363</v>
      </c>
    </row>
    <row r="2" spans="1:5" x14ac:dyDescent="0.2">
      <c r="A2" s="7" t="s">
        <v>8308</v>
      </c>
      <c r="B2" t="s">
        <v>8363</v>
      </c>
    </row>
    <row r="4" spans="1:5" x14ac:dyDescent="0.2">
      <c r="A4" s="7" t="s">
        <v>8379</v>
      </c>
      <c r="B4" s="7" t="s">
        <v>8360</v>
      </c>
    </row>
    <row r="5" spans="1:5" x14ac:dyDescent="0.2">
      <c r="A5" s="7" t="s">
        <v>8362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9" t="s">
        <v>8372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2">
      <c r="A7" s="9" t="s">
        <v>8373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2">
      <c r="A8" s="9" t="s">
        <v>8374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2">
      <c r="A9" s="9" t="s">
        <v>8375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2">
      <c r="A10" s="9" t="s">
        <v>8366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2">
      <c r="A11" s="9" t="s">
        <v>8376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2">
      <c r="A12" s="9" t="s">
        <v>8367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2">
      <c r="A13" s="9" t="s">
        <v>8368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2">
      <c r="A14" s="9" t="s">
        <v>8369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2">
      <c r="A15" s="9" t="s">
        <v>8370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2">
      <c r="A16" s="9" t="s">
        <v>8371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2">
      <c r="A17" s="9" t="s">
        <v>8377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2">
      <c r="A18" s="9" t="s">
        <v>8361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9A556-9EED-704D-AB67-FA421E5CDE15}">
  <dimension ref="A1:H13"/>
  <sheetViews>
    <sheetView workbookViewId="0">
      <selection activeCell="E3" sqref="E3"/>
    </sheetView>
  </sheetViews>
  <sheetFormatPr baseColWidth="10" defaultRowHeight="15" x14ac:dyDescent="0.2"/>
  <cols>
    <col min="1" max="1" width="17.1640625" customWidth="1"/>
    <col min="2" max="2" width="16.83203125" customWidth="1"/>
    <col min="3" max="3" width="19.5" customWidth="1"/>
    <col min="4" max="4" width="20.33203125" customWidth="1"/>
    <col min="5" max="5" width="13.83203125" customWidth="1"/>
    <col min="6" max="6" width="22" customWidth="1"/>
    <col min="7" max="7" width="16.83203125" customWidth="1"/>
    <col min="8" max="8" width="19" customWidth="1"/>
  </cols>
  <sheetData>
    <row r="1" spans="1:8" x14ac:dyDescent="0.2">
      <c r="A1" s="10" t="s">
        <v>8380</v>
      </c>
      <c r="B1" s="10" t="s">
        <v>8393</v>
      </c>
      <c r="C1" s="10" t="s">
        <v>8394</v>
      </c>
      <c r="D1" s="10" t="s">
        <v>8395</v>
      </c>
      <c r="E1" s="10" t="s">
        <v>8396</v>
      </c>
      <c r="F1" s="11" t="s">
        <v>8397</v>
      </c>
      <c r="G1" s="11" t="s">
        <v>8398</v>
      </c>
      <c r="H1" s="11" t="s">
        <v>8399</v>
      </c>
    </row>
    <row r="2" spans="1:8" x14ac:dyDescent="0.2">
      <c r="A2" s="10" t="s">
        <v>8381</v>
      </c>
      <c r="B2">
        <f>COUNTIFS('Initial Data'!F:F,"successful",'Initial Data'!D:D,"&lt;1000")</f>
        <v>322</v>
      </c>
      <c r="C2">
        <f>COUNTIFS('Initial Data'!F:F,"failed",'Initial Data'!D:D,"&lt;1000")</f>
        <v>113</v>
      </c>
      <c r="D2">
        <f>COUNTIFS('Initial Data'!F:F,"canceled",'Initial Data'!D:D,"&lt;1000")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s="10" t="s">
        <v>8382</v>
      </c>
      <c r="B3">
        <f>COUNTIFS('Initial Data'!F:F,"successful",'Initial Data'!D:D,"&gt;= 1000",'Initial Data'!D:D,"&lt;=4999")</f>
        <v>932</v>
      </c>
      <c r="C3">
        <f>COUNTIFS('Initial Data'!F:F,"failed",'Initial Data'!D:D,"&gt;= 1000",'Initial Data'!D:D,"&lt;=4999")</f>
        <v>420</v>
      </c>
      <c r="D3">
        <f>COUNTIFS('Initial Data'!F:F,"canceled",'Initial Data'!D:D,"&gt;= 1000",'Initial Data'!D:D,"&lt;= 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s="10" t="s">
        <v>8383</v>
      </c>
      <c r="B4">
        <f>COUNTIFS('Initial Data'!F:F,"successful",'Initial Data'!D:D,"&gt;=5000",'Initial Data'!D:D,"&lt;=9999")</f>
        <v>381</v>
      </c>
      <c r="C4">
        <f>COUNTIFS('Initial Data'!F:F,"failed",'Initial Data'!D:D,"&gt;= 5000",'Initial Data'!D:D,"&lt;=9999")</f>
        <v>283</v>
      </c>
      <c r="D4">
        <f>COUNTIFS('Initial Data'!F:F,"canceled",'Initial Data'!D:D,"&gt;= 5000",'Initial Data'!D:D,"&lt;=9999")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s="10" t="s">
        <v>8384</v>
      </c>
      <c r="B5">
        <f>COUNTIFS('Initial Data'!F:F,"successful",'Initial Data'!D:D,"&gt;=10000",'Initial Data'!D:D,"&lt;=14999")</f>
        <v>168</v>
      </c>
      <c r="C5">
        <f>COUNTIFS('Initial Data'!F:F,"failed",'Initial Data'!D:D,"&gt;= 10000",'Initial Data'!D:D,"&lt;=14999")</f>
        <v>144</v>
      </c>
      <c r="D5">
        <f>COUNTIFS('Initial Data'!F:F,"canceled",'Initial Data'!D:D,"&gt;= 10000",'Initial Data'!D:D,"&lt;= 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s="10" t="s">
        <v>8385</v>
      </c>
      <c r="B6">
        <f>COUNTIFS('Initial Data'!F:F,"successful",'Initial Data'!D:D,"&gt;= 15000",'Initial Data'!D:D,"&lt;=19999")</f>
        <v>94</v>
      </c>
      <c r="C6">
        <f>COUNTIFS('Initial Data'!F:F,"failed",'Initial Data'!D:D,"&gt;= 15000",'Initial Data'!D:D,"&lt;=19999")</f>
        <v>90</v>
      </c>
      <c r="D6">
        <f>COUNTIFS('Initial Data'!F:F,"canceled",'Initial Data'!D:D,"&gt;= 15000",'Initial Data'!D:D,"&lt;= 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s="10" t="s">
        <v>8386</v>
      </c>
      <c r="B7">
        <f>COUNTIFS('Initial Data'!F:F,"successful",'Initial Data'!D:D,"&gt;= 20000",'Initial Data'!D:D,"&lt;=24999")</f>
        <v>62</v>
      </c>
      <c r="C7">
        <f>COUNTIFS('Initial Data'!F:F,"failed",'Initial Data'!D:D,"&gt;= 20000",'Initial Data'!D:D,"&lt;=24999")</f>
        <v>72</v>
      </c>
      <c r="D7">
        <f>COUNTIFS('Initial Data'!F:F,"canceled",'Initial Data'!D:D,"&gt;= 20000",'Initial Data'!D:D,"&lt;= 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s="10" t="s">
        <v>8387</v>
      </c>
      <c r="B8">
        <f>COUNTIFS('Initial Data'!F:F,"successful",'Initial Data'!D:D,"&gt;= 25000",'Initial Data'!D:D,"&lt;=29999")</f>
        <v>55</v>
      </c>
      <c r="C8">
        <f>COUNTIFS('Initial Data'!F:F,"failed",'Initial Data'!D:D,"&gt;= 25000",'Initial Data'!D:D,"&lt;=29999")</f>
        <v>64</v>
      </c>
      <c r="D8">
        <f>COUNTIFS('Initial Data'!F:F,"canceled",'Initial Data'!D:D,"&gt;= 25000",'Initial Data'!D:D,"&lt;= 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s="10" t="s">
        <v>8388</v>
      </c>
      <c r="B9">
        <f>COUNTIFS('Initial Data'!F:F,"successful",'Initial Data'!D:D,"&gt;= 30000",'Initial Data'!D:D,"&lt;=34999")</f>
        <v>32</v>
      </c>
      <c r="C9">
        <f>COUNTIFS('Initial Data'!F:F,"failed",'Initial Data'!D:D,"&gt;= 30000",'Initial Data'!D:D,"&lt;=34999")</f>
        <v>37</v>
      </c>
      <c r="D9">
        <f>COUNTIFS('Initial Data'!F:F,"canceled",'Initial Data'!D:D,"&gt;= 30000",'Initial Data'!D:D,"&lt;= 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s="10" t="s">
        <v>8389</v>
      </c>
      <c r="B10">
        <f>COUNTIFS('Initial Data'!F:F,"successful",'Initial Data'!D:D,"&gt;= 35000",'Initial Data'!D:D,"&lt;=39999")</f>
        <v>26</v>
      </c>
      <c r="C10">
        <f>COUNTIFS('Initial Data'!F:F,"failed",'Initial Data'!D:D,"&gt;= 35000",'Initial Data'!D:D,"&lt;= 39999")</f>
        <v>22</v>
      </c>
      <c r="D10">
        <f>COUNTIFS('Initial Data'!F:F,"canceled",'Initial Data'!D:D,"&gt;= 35000",'Initial Data'!D:D,"&lt;= 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s="10" t="s">
        <v>8390</v>
      </c>
      <c r="B11">
        <f>COUNTIFS('Initial Data'!F:F,"successful",'Initial Data'!D:D,"&gt;= 40000",'Initial Data'!D:D,"&lt;=44999")</f>
        <v>21</v>
      </c>
      <c r="C11">
        <f>COUNTIFS('Initial Data'!F:F,"failed",'Initial Data'!D:D,"&gt;= 40000",'Initial Data'!D:D,"&lt;= 44999")</f>
        <v>16</v>
      </c>
      <c r="D11">
        <f>COUNTIFS('Initial Data'!F:F,"canceled",'Initial Data'!D:D,"&gt;= 40000",'Initial Data'!D:D,"&lt;= 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s="10" t="s">
        <v>8391</v>
      </c>
      <c r="B12">
        <f>COUNTIFS('Initial Data'!F:F,"successful",'Initial Data'!D:D,"&gt;= 45000",'Initial Data'!D:D,"&lt;=49999")</f>
        <v>6</v>
      </c>
      <c r="C12">
        <f>COUNTIFS('Initial Data'!F:F,"failed",'Initial Data'!D:D,"&gt;= 45000",'Initial Data'!D:D,"&lt;= 49999")</f>
        <v>11</v>
      </c>
      <c r="D12">
        <f>COUNTIFS('Initial Data'!F:F,"canceled",'Initial Data'!D:D,"&gt;= 45000",'Initial Data'!D:D,"&lt;= 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s="10" t="s">
        <v>8392</v>
      </c>
      <c r="B13">
        <f>COUNTIFS('Initial Data'!F:F,"successful",'Initial Data'!D:D,"&gt;=50000")</f>
        <v>86</v>
      </c>
      <c r="C13">
        <f>COUNTIFS('Initial Data'!F:F,"failed",'Initial Data'!D:D,"&gt;= 50000")</f>
        <v>258</v>
      </c>
      <c r="D13">
        <f>COUNTIFS('Initial Data'!F:F,"canceled",'Initial Data'!D:D,"&gt;= 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 Data</vt:lpstr>
      <vt:lpstr>Pivot Table (Category)</vt:lpstr>
      <vt:lpstr>Pivot Table(Sub_Category)</vt:lpstr>
      <vt:lpstr>Pivot Table (Date Created)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2019-09-14T03:35:36Z</dcterms:modified>
</cp:coreProperties>
</file>