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peize/Documents/vandy/2021Summer/VUSE_Research/"/>
    </mc:Choice>
  </mc:AlternateContent>
  <xr:revisionPtr revIDLastSave="0" documentId="13_ncr:1_{272E6EDA-A2EA-014D-964C-79A640FABCE4}" xr6:coauthVersionLast="47" xr6:coauthVersionMax="47" xr10:uidLastSave="{00000000-0000-0000-0000-000000000000}"/>
  <bookViews>
    <workbookView xWindow="37520" yWindow="6280" windowWidth="23340" windowHeight="14280" xr2:uid="{71B54DA6-3D80-0B49-BC15-1A1C1CE99B46}"/>
  </bookViews>
  <sheets>
    <sheet name="setB, c=50" sheetId="1" r:id="rId1"/>
    <sheet name="setB, c=20" sheetId="3" r:id="rId2"/>
  </sheets>
  <definedNames>
    <definedName name="_xlchart.v1.0" hidden="1">'setB, c=50'!$A$3:$A$5</definedName>
    <definedName name="_xlchart.v1.1" hidden="1">'setB, c=50'!$B$3:$B$5</definedName>
    <definedName name="_xlchart.v1.10" hidden="1">'setB, c=50'!$E$3:$E$5</definedName>
    <definedName name="_xlchart.v1.11" hidden="1">'setB, c=50'!$F$3:$F$5</definedName>
    <definedName name="_xlchart.v1.2" hidden="1">'setB, c=50'!$C$3:$C$5</definedName>
    <definedName name="_xlchart.v1.3" hidden="1">'setB, c=50'!$D$3:$D$5</definedName>
    <definedName name="_xlchart.v1.4" hidden="1">'setB, c=50'!$E$3:$E$5</definedName>
    <definedName name="_xlchart.v1.5" hidden="1">'setB, c=50'!$F$3:$F$5</definedName>
    <definedName name="_xlchart.v1.6" hidden="1">'setB, c=50'!$A$3:$A$5</definedName>
    <definedName name="_xlchart.v1.7" hidden="1">'setB, c=50'!$B$3:$B$5</definedName>
    <definedName name="_xlchart.v1.8" hidden="1">'setB, c=50'!$C$3:$C$5</definedName>
    <definedName name="_xlchart.v1.9" hidden="1">'setB, c=50'!$D$3:$D$5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3" i="3"/>
  <c r="D7" i="3"/>
  <c r="D4" i="3"/>
  <c r="D3" i="3"/>
  <c r="C4" i="3"/>
  <c r="C3" i="3"/>
  <c r="B7" i="3"/>
  <c r="B4" i="3"/>
  <c r="B3" i="3"/>
  <c r="F2" i="3"/>
  <c r="F5" i="1"/>
  <c r="F4" i="1"/>
  <c r="F3" i="1"/>
  <c r="E5" i="1"/>
  <c r="E4" i="1"/>
  <c r="E3" i="1"/>
  <c r="D5" i="1"/>
  <c r="D4" i="1"/>
  <c r="D3" i="1"/>
  <c r="C4" i="1"/>
  <c r="C3" i="1"/>
  <c r="B5" i="1"/>
  <c r="B4" i="1"/>
  <c r="B3" i="1"/>
  <c r="G2" i="1"/>
</calcChain>
</file>

<file path=xl/sharedStrings.xml><?xml version="1.0" encoding="utf-8"?>
<sst xmlns="http://schemas.openxmlformats.org/spreadsheetml/2006/main" count="13" uniqueCount="7">
  <si>
    <t>svd.vt.average</t>
  </si>
  <si>
    <t>abs(svd.vt.average)</t>
  </si>
  <si>
    <t>same distance</t>
  </si>
  <si>
    <t>random1</t>
  </si>
  <si>
    <t>random2</t>
  </si>
  <si>
    <t>manually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</si>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</sst>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58705161854769E-2"/>
          <c:y val="0.17171296296296298"/>
          <c:w val="0.87119685039370076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v>svd1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'setB, c=50'!$A$3:$A$5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'setB, c=50'!$B$3:$B$5</c:f>
              <c:numCache>
                <c:formatCode>General</c:formatCode>
                <c:ptCount val="3"/>
                <c:pt idx="0">
                  <c:v>82.73790000000001</c:v>
                </c:pt>
                <c:pt idx="1">
                  <c:v>85.627066666666678</c:v>
                </c:pt>
                <c:pt idx="2">
                  <c:v>84.498833333333337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1-AC4B-931D-F7F54A4CF502}"/>
            </c:ext>
          </c:extLst>
        </c:ser>
        <c:ser>
          <c:idx val="1"/>
          <c:order val="1"/>
          <c:tx>
            <c:v>svd2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'setB, c=50'!$A$3:$A$5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'setB, c=50'!$C$3:$C$5</c:f>
              <c:numCache>
                <c:formatCode>General</c:formatCode>
                <c:ptCount val="3"/>
                <c:pt idx="0">
                  <c:v>81.86096666666667</c:v>
                </c:pt>
                <c:pt idx="1">
                  <c:v>81.351799999999997</c:v>
                </c:pt>
                <c:pt idx="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1-AC4B-931D-F7F54A4CF502}"/>
            </c:ext>
          </c:extLst>
        </c:ser>
        <c:ser>
          <c:idx val="2"/>
          <c:order val="2"/>
          <c:tx>
            <c:v>same gap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'setB, c=50'!$A$3:$A$5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'setB, c=50'!$D$3:$D$5</c:f>
              <c:numCache>
                <c:formatCode>General</c:formatCode>
                <c:ptCount val="3"/>
                <c:pt idx="0">
                  <c:v>75.865033333333329</c:v>
                </c:pt>
                <c:pt idx="1">
                  <c:v>97.17446666666666</c:v>
                </c:pt>
                <c:pt idx="2">
                  <c:v>92.058733333333336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B1-AC4B-931D-F7F54A4CF502}"/>
            </c:ext>
          </c:extLst>
        </c:ser>
        <c:ser>
          <c:idx val="3"/>
          <c:order val="3"/>
          <c:tx>
            <c:v>random1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'setB, c=50'!$A$3:$A$5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'setB, c=50'!$E$3:$E$5</c:f>
              <c:numCache>
                <c:formatCode>General</c:formatCode>
                <c:ptCount val="3"/>
                <c:pt idx="0">
                  <c:v>44.650333333333343</c:v>
                </c:pt>
                <c:pt idx="1">
                  <c:v>62.280966666666664</c:v>
                </c:pt>
                <c:pt idx="2">
                  <c:v>79.889833333333343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B1-AC4B-931D-F7F54A4CF502}"/>
            </c:ext>
          </c:extLst>
        </c:ser>
        <c:ser>
          <c:idx val="4"/>
          <c:order val="4"/>
          <c:tx>
            <c:v>random2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'setB, c=50'!$A$3:$A$5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50</c:v>
                </c:pt>
              </c:numCache>
            </c:numRef>
          </c:xVal>
          <c:yVal>
            <c:numRef>
              <c:f>'setB, c=50'!$F$3:$F$5</c:f>
              <c:numCache>
                <c:formatCode>General</c:formatCode>
                <c:ptCount val="3"/>
                <c:pt idx="0">
                  <c:v>59.331133333333334</c:v>
                </c:pt>
                <c:pt idx="1">
                  <c:v>76.021033333333335</c:v>
                </c:pt>
                <c:pt idx="2">
                  <c:v>99.903033333333326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B1-AC4B-931D-F7F54A4C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140015"/>
        <c:axId val="1078572639"/>
      </c:scatterChart>
      <c:valAx>
        <c:axId val="1109140015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078572639"/>
        <c:crosses val="autoZero"/>
        <c:crossBetween val="midCat"/>
      </c:valAx>
      <c:valAx>
        <c:axId val="107857263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0914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631473</xdr:colOff>
      <xdr:row>5</xdr:row>
      <xdr:rowOff>134761</xdr:rowOff>
    </xdr:from>
    <xdr:to>
      <xdr:col>4</xdr:col>
      <xdr:colOff>179917</xdr:colOff>
      <xdr:row>19</xdr:row>
      <xdr:rowOff>13406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1C73F-E96D-3043-93BD-7F8817647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0C045-7FD3-524D-822A-3E4484C67C0F}">
  <dimension ref="A1:G5"/>
  <sheetViews>
    <sheetView tabSelected="1" zoomScale="180" zoomScaleNormal="180" workbookViewId="0">
      <selection activeCell="C5" sqref="C5"/>
    </sheetView>
  </sheetViews>
  <sheetFormatPr baseColWidth="10" defaultRowHeight="16" x14ac:dyDescent="0.2"/>
  <cols>
    <col min="2" max="2" width="16.83203125" customWidth="1"/>
    <col min="3" max="3" width="23.6640625" customWidth="1"/>
    <col min="4" max="4" width="14.5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8</v>
      </c>
      <c r="G2">
        <f>(96.8574+96.9721+97.6696)/3</f>
        <v>97.166366666666661</v>
      </c>
    </row>
    <row r="3" spans="1:7" x14ac:dyDescent="0.2">
      <c r="A3">
        <v>20</v>
      </c>
      <c r="B3">
        <f>(83.6966+80.6505+83.8666)/3</f>
        <v>82.73790000000001</v>
      </c>
      <c r="C3">
        <f>(80.895+83.8699+80.818)/3</f>
        <v>81.86096666666667</v>
      </c>
      <c r="D3">
        <f>(76.9063+75.8067+74.8821)/3</f>
        <v>75.865033333333329</v>
      </c>
      <c r="E3">
        <f>(45.9746+43.1823+44.7941)/3</f>
        <v>44.650333333333343</v>
      </c>
      <c r="F3">
        <f>(57.1174+61.2854+59.5906)/3</f>
        <v>59.331133333333334</v>
      </c>
    </row>
    <row r="4" spans="1:7" x14ac:dyDescent="0.2">
      <c r="A4">
        <v>30</v>
      </c>
      <c r="B4">
        <f>(85.0515+85.6446+86.1851)/3</f>
        <v>85.627066666666678</v>
      </c>
      <c r="C4">
        <f>(81.6297+80.7854+81.6403)/3</f>
        <v>81.351799999999997</v>
      </c>
      <c r="D4">
        <f>(97.9813+97.3338+96.2083)/3</f>
        <v>97.17446666666666</v>
      </c>
      <c r="E4">
        <f>(62.4423+62.2356+62.165)/3</f>
        <v>62.280966666666664</v>
      </c>
      <c r="F4">
        <f>(75.3767+75.8432+76.8432)/3</f>
        <v>76.021033333333335</v>
      </c>
    </row>
    <row r="5" spans="1:7" x14ac:dyDescent="0.2">
      <c r="A5">
        <v>50</v>
      </c>
      <c r="B5">
        <f>(84.591+84.903+84.0025)/3</f>
        <v>84.498833333333337</v>
      </c>
      <c r="C5">
        <v>100</v>
      </c>
      <c r="D5">
        <f>(91.5283+92.776+91.8719)/3</f>
        <v>92.058733333333336</v>
      </c>
      <c r="E5">
        <f>(81.7756+78.4472+79.4467)/3</f>
        <v>79.889833333333343</v>
      </c>
      <c r="F5">
        <f>(99.8009+99.9082+100)/3</f>
        <v>99.903033333333326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1F3D-8DA9-FA46-B342-7F342AF3D000}">
  <dimension ref="A1:F7"/>
  <sheetViews>
    <sheetView zoomScale="180" zoomScaleNormal="180" workbookViewId="0">
      <selection activeCell="F13" sqref="F13"/>
    </sheetView>
  </sheetViews>
  <sheetFormatPr baseColWidth="10" defaultRowHeight="16" x14ac:dyDescent="0.2"/>
  <cols>
    <col min="2" max="2" width="16.83203125" customWidth="1"/>
    <col min="3" max="3" width="23.6640625" customWidth="1"/>
    <col min="4" max="4" width="14.5" customWidth="1"/>
  </cols>
  <sheetData>
    <row r="1" spans="1:6" x14ac:dyDescent="0.2">
      <c r="A1" t="s">
        <v>6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">
      <c r="A2">
        <v>8</v>
      </c>
      <c r="F2">
        <f>(96.8574+96.9721+97.6696)/3</f>
        <v>97.166366666666661</v>
      </c>
    </row>
    <row r="3" spans="1:6" x14ac:dyDescent="0.2">
      <c r="A3">
        <v>20</v>
      </c>
      <c r="B3">
        <f>(82.4529+84.5625+84.2959)/3</f>
        <v>83.770433333333344</v>
      </c>
      <c r="C3">
        <f>(82.658+81.6746+83.9262)/3</f>
        <v>82.752933333333331</v>
      </c>
      <c r="D3">
        <f>(74.4613+73.429+73.792)/3</f>
        <v>73.894099999999995</v>
      </c>
      <c r="E3">
        <f>(50.2919+51.0061+53.3392)/3</f>
        <v>51.545733333333338</v>
      </c>
    </row>
    <row r="4" spans="1:6" x14ac:dyDescent="0.2">
      <c r="A4">
        <v>30</v>
      </c>
      <c r="B4">
        <f>(83.877+84.154+84.922)/3</f>
        <v>84.317666666666668</v>
      </c>
      <c r="C4">
        <f>(83.3423+82.7465+82.4018)/3</f>
        <v>82.830199999999991</v>
      </c>
      <c r="D4">
        <f>(96.2855+93.8145+95.8724)/3</f>
        <v>95.324133333333336</v>
      </c>
      <c r="E4">
        <f>(69.8857+67.1253+68.7539)/3</f>
        <v>68.588300000000004</v>
      </c>
    </row>
    <row r="5" spans="1:6" x14ac:dyDescent="0.2">
      <c r="A5">
        <v>35</v>
      </c>
      <c r="C5">
        <v>100</v>
      </c>
    </row>
    <row r="6" spans="1:6" x14ac:dyDescent="0.2">
      <c r="A6">
        <v>40</v>
      </c>
      <c r="C6">
        <v>100</v>
      </c>
    </row>
    <row r="7" spans="1:6" x14ac:dyDescent="0.2">
      <c r="A7">
        <v>50</v>
      </c>
      <c r="B7">
        <f>(84.441+83.5387+84.278)/3</f>
        <v>84.085899999999995</v>
      </c>
      <c r="C7">
        <v>100</v>
      </c>
      <c r="D7">
        <f>(86.9024+86.5274+85.7634)/3</f>
        <v>86.397733333333335</v>
      </c>
      <c r="E7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setB, c=50</vt:lpstr>
      <vt:lpstr>setB, c=20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Peize</dc:creator>
  <cp:lastModifiedBy>Li, Peize</cp:lastModifiedBy>
  <dcterms:created xsi:type="dcterms:W3CDTF">2021-07-20T17:57:07Z</dcterms:created>
  <dcterms:modified xsi:type="dcterms:W3CDTF">2021-07-21T04:48:05Z</dcterms:modified>
</cp:coreProperties>
</file>