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02690407-3720-B440-9729-CB4C522385EF}" xr6:coauthVersionLast="47" xr6:coauthVersionMax="47" xr10:uidLastSave="{00000000-0000-0000-0000-000000000000}"/>
  <bookViews>
    <workbookView xWindow="0" yWindow="0" windowWidth="28800" windowHeight="1800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Object" sheetId="7" r:id="rId7"/>
    <sheet name="7 - Keystrokes" sheetId="2" r:id="rId8"/>
    <sheet name="8 - Etc" sheetId="8" r:id="rId9"/>
    <sheet name="9 - Scraps" sheetId="14" r:id="rId10"/>
  </sheets>
  <definedNames>
    <definedName name="_any">_xlfn.LAMBDA(_xlpm.obj,          _xlfn.SWITCH(TYPE(_xlpm.obj),              2, str.any(_xlpm.obj),              64, list.any(_xlpm.obj),              #VALUE!  ))</definedName>
    <definedName name="_bool">_xlfn.LAMBDA(_xlpm.obj,          _xlfn.SWITCH(TYPE(_xlpm.obj),              2, str.bool(_xlpm.obj),              64, list.bool(_xlpm.obj),              IF(_xlpm.obj, TRUE)  ))</definedName>
    <definedName name="_repr">_xlfn.LAMBDA(_xlpm.obj,          _xlfn.SWITCH(TYPE(_xlpm.obj),              2, str.repr(_xlpm.obj),              4, bool.repr(_xlpm.obj),              64, list.repr(_xlpm.obj),              "" &amp; _xlpm.obj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DEC2HEX(_xlpm.i))</definedName>
    <definedName name="int.oct">_xlfn.LAMBDA(_xlpm.i, "0x" &amp; DEC2OCT(_xlpm.i))</definedName>
    <definedName name="int.range">_xlfn.LAMBDA(_xlpm.stop, _xlfn.SEQUENCE(IF(_xlpm.stop &gt;= 0, _xlpm.stop)) - 1)</definedName>
    <definedName name="int.range_stop">_xlfn.LAMBDA(_xlpm.start,_xlpm.stop,      IF(_xlpm.start &lt; _xlpm.stop,          _xlpm.start + _xlfn.SEQUENCE(_xlpm.stop - _xlpm.start) - 1,          _xlfn.SEQUENCE(0)  ))</definedName>
    <definedName name="int.range_stop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filter">_xlfn.LAMBDA(_xlpm.func,_xlpm.items,      _xlfn._xlws.FILTER(_xlpm.items, _xlpm.func(_xlpm.items), _xlfn.SEQUENCE(0))  )</definedName>
    <definedName name="list.item">_xlfn.LAMBDA(_xlpm.items,_xlpm.which,      IF(_xlpm.which &lt; 0,          INDEX(_xlpm.items, COLUMNS(_xlpm.items) + 1 + _xlpm.which),          INDEX(_xlpm.items, 1 + _xlpm.which)  ))</definedName>
    <definedName name="list.repr">_xlfn.LAMBDA(_xlpm.items,      _xlfn.LET(          _xlpm.ignore_empty, FALSE,          "[" &amp; _xlfn.TEXTJOIN(              ", ",              _xlpm.ignore_empty,              _xlpm.items) &amp; "]"  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_xlpm.ignore_empty, TRUE,          _xlpm.joined, _xlfn.TEXTJOIN("", _xlpm.ignore_empty, _xlpm.patches),          _xlpm.joined  ))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_xlpm.ignore_empty, TRUE,          _xlpm.joined, _xlfn.TEXTJOIN("", _xlpm.ignore_empty, _xlpm.doubles),          _xlpm.quoted, "'" &amp; _xlpm.joined &amp; "'",          _xlpm.quoted  ))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word">_xlfn.LAMBDA(_xlpm.chars,      LEFT(_xlpm.chars,FIND(" ",_xlpm.chars))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" i="12" l="1" a="1"/>
  <c r="C64" i="12" s="1"/>
  <c r="C51" i="12" a="1"/>
  <c r="C51" i="12" s="1"/>
  <c r="C50" i="12" a="1"/>
  <c r="C50" i="12" s="1"/>
  <c r="C154" i="12" a="1"/>
  <c r="C154" i="12" s="1"/>
  <c r="C103" i="7" a="1"/>
  <c r="C103" i="7" s="1"/>
  <c r="C160" i="12" a="1"/>
  <c r="C160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6" i="3" a="1"/>
  <c r="C36" i="3" s="1"/>
  <c r="C35" i="3" a="1"/>
  <c r="C35" i="3" s="1"/>
  <c r="C34" i="3" a="1"/>
  <c r="C34" i="3" s="1"/>
  <c r="C18" i="3" a="1"/>
  <c r="C18" i="3" s="1"/>
  <c r="C20" i="3" a="1"/>
  <c r="C20" i="3" s="1"/>
  <c r="C147" i="12" a="1"/>
  <c r="C147" i="12" s="1"/>
  <c r="C132" i="12" a="1"/>
  <c r="C132" i="12" s="1"/>
  <c r="C109" i="12" a="1"/>
  <c r="C109" i="12" s="1"/>
  <c r="E82" i="13" a="1"/>
  <c r="E82" i="13" s="1"/>
  <c r="E73" i="13" a="1"/>
  <c r="E73" i="13" s="1"/>
  <c r="E60" i="13"/>
  <c r="E63" i="13"/>
  <c r="E127" i="13" a="1"/>
  <c r="E127" i="13" s="1"/>
  <c r="E102" i="13" a="1"/>
  <c r="E102" i="13" s="1"/>
  <c r="B127" i="5" a="1"/>
  <c r="B127" i="5" s="1"/>
  <c r="B152" i="5" a="1"/>
  <c r="B152" i="5" s="1"/>
  <c r="B30" i="8"/>
  <c r="C30" i="8" s="1"/>
  <c r="B27" i="8"/>
  <c r="C27" i="8" s="1"/>
  <c r="D33" i="8"/>
  <c r="B33" i="8" a="1"/>
  <c r="B33" i="8" s="1"/>
  <c r="C33" i="8" s="1"/>
  <c r="C26" i="8"/>
  <c r="B47" i="8" a="1"/>
  <c r="B47" i="8" s="1"/>
  <c r="B39" i="8"/>
  <c r="D41" i="8"/>
  <c r="D53" i="8"/>
  <c r="C57" i="9"/>
  <c r="B55" i="8" a="1"/>
  <c r="B55" i="8" s="1"/>
  <c r="C55" i="8" s="1"/>
  <c r="C41" i="8"/>
  <c r="B42" i="8"/>
  <c r="C42" i="8" s="1"/>
  <c r="B44" i="8"/>
  <c r="C44" i="8" s="1"/>
  <c r="B43" i="8" a="1"/>
  <c r="B43" i="8" s="1"/>
  <c r="C43" i="8" s="1"/>
  <c r="B45" i="8"/>
  <c r="C45" i="8" s="1"/>
  <c r="B51" i="8" a="1"/>
  <c r="B51" i="8" s="1"/>
  <c r="C51" i="8" s="1"/>
  <c r="B40" i="8"/>
  <c r="C40" i="8" s="1"/>
  <c r="B52" i="8" a="1"/>
  <c r="B52" i="8" s="1"/>
  <c r="C52" i="8" s="1"/>
  <c r="C37" i="8"/>
  <c r="C35" i="8"/>
  <c r="B83" i="9" a="1"/>
  <c r="B83" i="9" s="1"/>
  <c r="C83" i="9" s="1" a="1"/>
  <c r="C83" i="9" s="1"/>
  <c r="B72" i="9" a="1"/>
  <c r="B72" i="9" s="1"/>
  <c r="C72" i="9" s="1" a="1"/>
  <c r="C72" i="9" s="1"/>
  <c r="C143" i="12" a="1"/>
  <c r="C143" i="12" s="1"/>
  <c r="C139" i="12" a="1"/>
  <c r="C139" i="12" s="1"/>
  <c r="C127" i="12" a="1"/>
  <c r="C127" i="12" s="1"/>
  <c r="C123" i="12" a="1"/>
  <c r="C123" i="12" s="1"/>
  <c r="C120" i="12" a="1"/>
  <c r="C120" i="12" s="1"/>
  <c r="C114" i="12" a="1"/>
  <c r="C114" i="12" s="1"/>
  <c r="C113" i="12" a="1"/>
  <c r="C113" i="12" s="1"/>
  <c r="C105" i="12" a="1"/>
  <c r="C105" i="12" s="1"/>
  <c r="C103" i="12" a="1"/>
  <c r="C103" i="12" s="1"/>
  <c r="D51" i="8" l="1"/>
  <c r="D45" i="8"/>
  <c r="D43" i="8"/>
  <c r="D44" i="8"/>
  <c r="D42" i="8"/>
  <c r="D52" i="8"/>
  <c r="D40" i="8"/>
  <c r="C39" i="8"/>
  <c r="D39" i="8"/>
  <c r="C47" i="8"/>
  <c r="D47" i="8"/>
  <c r="A62" i="8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C25" i="14"/>
  <c r="D25" i="14" s="1" a="1"/>
  <c r="D25" i="14" s="1"/>
  <c r="E25" i="14" s="1"/>
  <c r="B25" i="14"/>
  <c r="B26" i="14" s="1"/>
  <c r="C24" i="14"/>
  <c r="D24" i="14" s="1" a="1"/>
  <c r="D24" i="14" s="1"/>
  <c r="E24" i="14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2" i="5" a="1"/>
  <c r="C32" i="5" s="1"/>
  <c r="C26" i="5" a="1"/>
  <c r="C26" i="5" s="1"/>
  <c r="C29" i="5" a="1"/>
  <c r="C29" i="5" s="1"/>
  <c r="C23" i="5" a="1"/>
  <c r="C23" i="5" s="1"/>
  <c r="C18" i="14" a="1"/>
  <c r="C18" i="14" s="1"/>
  <c r="B18" i="14"/>
  <c r="C17" i="14" a="1"/>
  <c r="C17" i="14" s="1"/>
  <c r="B17" i="14"/>
  <c r="C11" i="14" a="1"/>
  <c r="C11" i="14" s="1"/>
  <c r="B11" i="14"/>
  <c r="B8" i="14"/>
  <c r="C8" i="14" s="1" a="1"/>
  <c r="C8" i="14" s="1"/>
  <c r="C49" i="5" a="1"/>
  <c r="C49" i="5" s="1"/>
  <c r="C48" i="5" a="1"/>
  <c r="C48" i="5" s="1"/>
  <c r="C11" i="5" a="1"/>
  <c r="C11" i="5" s="1"/>
  <c r="C10" i="5" a="1"/>
  <c r="C10" i="5" s="1"/>
  <c r="C21" i="3" a="1"/>
  <c r="C21" i="3" s="1"/>
  <c r="C17" i="3" a="1"/>
  <c r="C17" i="3" s="1"/>
  <c r="C92" i="12" a="1"/>
  <c r="C92" i="12" s="1"/>
  <c r="C91" i="12" a="1"/>
  <c r="C91" i="12" s="1"/>
  <c r="C76" i="12" a="1"/>
  <c r="C76" i="12" s="1"/>
  <c r="C75" i="12" a="1"/>
  <c r="C75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26" i="7" a="1"/>
  <c r="C26" i="7" s="1"/>
  <c r="C25" i="7" a="1"/>
  <c r="C25" i="7" s="1"/>
  <c r="C116" i="5" a="1"/>
  <c r="C116" i="5" s="1"/>
  <c r="C114" i="5" a="1"/>
  <c r="C114" i="5" s="1"/>
  <c r="C113" i="5" a="1"/>
  <c r="C113" i="5" s="1"/>
  <c r="C61" i="5" a="1"/>
  <c r="C61" i="5" s="1"/>
  <c r="D58" i="5"/>
  <c r="D57" i="5"/>
  <c r="D56" i="5"/>
  <c r="D55" i="5"/>
  <c r="B86" i="5"/>
  <c r="C86" i="5" s="1" a="1"/>
  <c r="C86" i="5" s="1"/>
  <c r="C83" i="5" a="1"/>
  <c r="C83" i="5" s="1"/>
  <c r="C80" i="5" a="1"/>
  <c r="C80" i="5" s="1"/>
  <c r="C82" i="5" a="1"/>
  <c r="C82" i="5" s="1"/>
  <c r="C88" i="5" a="1"/>
  <c r="C88" i="5" s="1"/>
  <c r="C81" i="5" a="1"/>
  <c r="C81" i="5" s="1"/>
  <c r="C78" i="5" a="1"/>
  <c r="C78" i="5" s="1"/>
  <c r="C77" i="5" a="1"/>
  <c r="C77" i="5" s="1"/>
  <c r="C89" i="5" a="1"/>
  <c r="C89" i="5" s="1"/>
  <c r="C58" i="5" a="1"/>
  <c r="C58" i="5" s="1"/>
  <c r="C57" i="5" a="1"/>
  <c r="C57" i="5" s="1"/>
  <c r="C60" i="5" a="1"/>
  <c r="C60" i="5" s="1"/>
  <c r="C56" i="5" a="1"/>
  <c r="C56" i="5" s="1"/>
  <c r="C55" i="5" a="1"/>
  <c r="C55" i="5" s="1"/>
  <c r="C62" i="5" a="1"/>
  <c r="C62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7" i="5" a="1"/>
  <c r="C17" i="5" s="1"/>
  <c r="C16" i="5" a="1"/>
  <c r="C16" i="5" s="1"/>
  <c r="B96" i="9" a="1"/>
  <c r="B96" i="9" s="1"/>
  <c r="C96" i="9" s="1" a="1"/>
  <c r="C96" i="9" s="1"/>
  <c r="B110" i="7" a="1"/>
  <c r="B110" i="7" s="1"/>
  <c r="C110" i="7" s="1" a="1"/>
  <c r="C110" i="7" s="1"/>
  <c r="B47" i="7" a="1"/>
  <c r="B47" i="7" s="1"/>
  <c r="C38" i="7" a="1"/>
  <c r="C38" i="7" s="1"/>
  <c r="B50" i="7" a="1"/>
  <c r="B50" i="7" s="1"/>
  <c r="C50" i="7" s="1" a="1"/>
  <c r="C50" i="7" s="1"/>
  <c r="B53" i="7" a="1"/>
  <c r="B53" i="7" s="1"/>
  <c r="C53" i="7" s="1" a="1"/>
  <c r="C53" i="7" s="1"/>
  <c r="C44" i="7" a="1"/>
  <c r="C44" i="7" s="1"/>
  <c r="C43" i="7" a="1"/>
  <c r="C43" i="7" s="1"/>
  <c r="C42" i="7" a="1"/>
  <c r="C42" i="7" s="1"/>
  <c r="C41" i="7" a="1"/>
  <c r="C41" i="7" s="1"/>
  <c r="C40" i="7" a="1"/>
  <c r="C40" i="7" s="1"/>
  <c r="C39" i="7" a="1"/>
  <c r="C39" i="7" s="1"/>
  <c r="B97" i="12"/>
  <c r="C97" i="12" s="1" a="1"/>
  <c r="C97" i="12" s="1"/>
  <c r="C95" i="12" a="1"/>
  <c r="C95" i="12" s="1"/>
  <c r="B94" i="12"/>
  <c r="C94" i="12" s="1" a="1"/>
  <c r="C94" i="12" s="1"/>
  <c r="B34" i="12"/>
  <c r="C34" i="12" s="1" a="1"/>
  <c r="C34" i="12" s="1"/>
  <c r="B31" i="12"/>
  <c r="C31" i="12" s="1" a="1"/>
  <c r="C31" i="12" s="1"/>
  <c r="C96" i="12" a="1"/>
  <c r="C96" i="12" s="1"/>
  <c r="C88" i="12" a="1"/>
  <c r="C88" i="12" s="1"/>
  <c r="C87" i="12" a="1"/>
  <c r="C87" i="12" s="1"/>
  <c r="C89" i="12" a="1"/>
  <c r="C89" i="12" s="1"/>
  <c r="B79" i="12"/>
  <c r="C79" i="12" s="1" a="1"/>
  <c r="C79" i="12" s="1"/>
  <c r="B80" i="12"/>
  <c r="B81" i="12" s="1"/>
  <c r="C81" i="12" s="1" a="1"/>
  <c r="C81" i="12" s="1"/>
  <c r="C72" i="12" a="1"/>
  <c r="C72" i="12" s="1"/>
  <c r="C71" i="12" a="1"/>
  <c r="C71" i="12" s="1"/>
  <c r="C73" i="12" a="1"/>
  <c r="C73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7" i="3" a="1"/>
  <c r="C47" i="3" s="1"/>
  <c r="C41" i="3" a="1"/>
  <c r="C41" i="3" s="1"/>
  <c r="C46" i="5" a="1"/>
  <c r="C46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42" i="5" a="1"/>
  <c r="C42" i="5" s="1"/>
  <c r="C136" i="5" a="1"/>
  <c r="C136" i="5" s="1"/>
  <c r="C44" i="5" a="1"/>
  <c r="C44" i="5" s="1"/>
  <c r="C43" i="5" a="1"/>
  <c r="C43" i="5" s="1"/>
  <c r="C41" i="5" a="1"/>
  <c r="C41" i="5" s="1"/>
  <c r="C39" i="5" a="1"/>
  <c r="C39" i="5" s="1"/>
  <c r="C40" i="5" a="1"/>
  <c r="C40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102" i="7" a="1"/>
  <c r="C102" i="7" s="1"/>
  <c r="C101" i="7" a="1"/>
  <c r="C101" i="7" s="1"/>
  <c r="C104" i="7" a="1"/>
  <c r="C104" i="7" s="1"/>
  <c r="C105" i="7" a="1"/>
  <c r="C105" i="7" s="1"/>
  <c r="C106" i="7" a="1"/>
  <c r="C106" i="7" s="1"/>
  <c r="C107" i="7" a="1"/>
  <c r="C107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26" i="14" l="1"/>
  <c r="D26" i="14" s="1" a="1"/>
  <c r="D26" i="14" s="1"/>
  <c r="E26" i="14" s="1"/>
  <c r="B27" i="14"/>
  <c r="B78" i="12"/>
  <c r="C78" i="12" s="1" a="1"/>
  <c r="C78" i="12" s="1"/>
  <c r="C80" i="12" a="1"/>
  <c r="C80" i="12" s="1"/>
  <c r="B28" i="14" l="1"/>
  <c r="C27" i="14"/>
  <c r="D27" i="14" s="1" a="1"/>
  <c r="D27" i="14" s="1"/>
  <c r="E27" i="14" s="1"/>
  <c r="C28" i="14" l="1"/>
  <c r="D28" i="14" s="1" a="1"/>
  <c r="D28" i="14" s="1"/>
  <c r="E28" i="14" s="1"/>
  <c r="B29" i="14"/>
  <c r="C29" i="14" l="1"/>
  <c r="D29" i="14" s="1" a="1"/>
  <c r="D29" i="14" s="1"/>
  <c r="E29" i="14" s="1"/>
  <c r="B30" i="14"/>
  <c r="B31" i="14" l="1"/>
  <c r="C30" i="14"/>
  <c r="D30" i="14" s="1" a="1"/>
  <c r="D30" i="14" s="1"/>
  <c r="E30" i="14" s="1"/>
  <c r="C31" i="14" l="1"/>
  <c r="D31" i="14" s="1" a="1"/>
  <c r="D31" i="14" s="1"/>
  <c r="E31" i="14" s="1"/>
  <c r="B32" i="14"/>
  <c r="B33" i="14" l="1"/>
  <c r="C32" i="14"/>
  <c r="D32" i="14" s="1" a="1"/>
  <c r="D32" i="14" s="1"/>
  <c r="E32" i="14" s="1"/>
  <c r="C33" i="14" l="1"/>
  <c r="D33" i="14" s="1" a="1"/>
  <c r="D33" i="14" s="1"/>
  <c r="E33" i="14" s="1"/>
  <c r="B34" i="14"/>
  <c r="C34" i="14" l="1"/>
  <c r="D34" i="14" s="1" a="1"/>
  <c r="D34" i="14" s="1"/>
  <c r="E34" i="14" s="1"/>
  <c r="B35" i="14"/>
  <c r="B36" i="14" l="1"/>
  <c r="C35" i="14"/>
  <c r="D35" i="14" s="1" a="1"/>
  <c r="D35" i="14" s="1"/>
  <c r="E35" i="14" s="1"/>
  <c r="C36" i="14" l="1"/>
  <c r="D36" i="14" s="1" a="1"/>
  <c r="D36" i="14" s="1"/>
  <c r="E36" i="14" s="1"/>
  <c r="B37" i="14"/>
  <c r="C37" i="14" l="1"/>
  <c r="D37" i="14" s="1" a="1"/>
  <c r="D37" i="14" s="1"/>
  <c r="E37" i="14" s="1"/>
  <c r="B38" i="14"/>
  <c r="B39" i="14" l="1"/>
  <c r="C38" i="14"/>
  <c r="D38" i="14" s="1" a="1"/>
  <c r="D38" i="14" s="1"/>
  <c r="E38" i="14" s="1"/>
  <c r="C39" i="14" l="1"/>
  <c r="D39" i="14" s="1" a="1"/>
  <c r="D39" i="14" s="1"/>
  <c r="E39" i="14" s="1"/>
  <c r="B40" i="14"/>
  <c r="B41" i="14" l="1"/>
  <c r="C40" i="14"/>
  <c r="D40" i="14" s="1" a="1"/>
  <c r="D40" i="14" s="1"/>
  <c r="E40" i="14" s="1"/>
  <c r="C41" i="14" l="1"/>
  <c r="D41" i="14" s="1" a="1"/>
  <c r="D41" i="14" s="1"/>
  <c r="E41" i="14" s="1"/>
  <c r="B42" i="14"/>
  <c r="C42" i="14" l="1"/>
  <c r="D42" i="14" s="1" a="1"/>
  <c r="D42" i="14" s="1"/>
  <c r="E42" i="14" s="1"/>
  <c r="B43" i="14"/>
  <c r="B44" i="14" l="1"/>
  <c r="C43" i="14"/>
  <c r="D43" i="14" s="1" a="1"/>
  <c r="D43" i="14" s="1"/>
  <c r="E43" i="14" s="1"/>
  <c r="C44" i="14" l="1"/>
  <c r="D44" i="14" s="1" a="1"/>
  <c r="D44" i="14" s="1"/>
  <c r="E44" i="14" s="1"/>
  <c r="B45" i="14"/>
  <c r="B46" i="14" l="1"/>
  <c r="C45" i="14"/>
  <c r="D45" i="14" s="1" a="1"/>
  <c r="D45" i="14" s="1"/>
  <c r="E45" i="14" s="1"/>
  <c r="B47" i="14" l="1"/>
  <c r="C46" i="14"/>
  <c r="D46" i="14" s="1" a="1"/>
  <c r="D46" i="14" s="1"/>
  <c r="E46" i="14" s="1"/>
  <c r="C47" i="14" l="1"/>
  <c r="D47" i="14" s="1" a="1"/>
  <c r="D47" i="14" s="1"/>
  <c r="E47" i="14" s="1"/>
  <c r="B48" i="14"/>
  <c r="B49" i="14" l="1"/>
  <c r="C48" i="14"/>
  <c r="D48" i="14" s="1" a="1"/>
  <c r="D48" i="14" s="1"/>
  <c r="E48" i="14" s="1"/>
  <c r="C49" i="14" l="1"/>
  <c r="D49" i="14" s="1" a="1"/>
  <c r="D49" i="14" s="1"/>
  <c r="E49" i="14" s="1"/>
  <c r="B50" i="14"/>
  <c r="C50" i="14" l="1"/>
  <c r="D50" i="14" s="1" a="1"/>
  <c r="D50" i="14" s="1"/>
  <c r="E50" i="14" s="1"/>
  <c r="B51" i="14"/>
  <c r="B52" i="14" l="1"/>
  <c r="C51" i="14"/>
  <c r="D51" i="14" s="1" a="1"/>
  <c r="D51" i="14" s="1"/>
  <c r="E51" i="14" s="1"/>
  <c r="C52" i="14" l="1"/>
  <c r="D52" i="14" s="1" a="1"/>
  <c r="D52" i="14" s="1"/>
  <c r="E52" i="14" s="1"/>
  <c r="B53" i="14"/>
  <c r="B54" i="14" l="1"/>
  <c r="C53" i="14"/>
  <c r="D53" i="14" s="1" a="1"/>
  <c r="D53" i="14" s="1"/>
  <c r="E53" i="14" s="1"/>
  <c r="B55" i="14" l="1"/>
  <c r="C54" i="14"/>
  <c r="D54" i="14" s="1" a="1"/>
  <c r="D54" i="14" s="1"/>
  <c r="E54" i="14" s="1"/>
  <c r="C55" i="14" l="1"/>
  <c r="D55" i="14" s="1" a="1"/>
  <c r="D55" i="14" s="1"/>
  <c r="E55" i="14" s="1"/>
  <c r="B56" i="14"/>
  <c r="B57" i="14" l="1"/>
  <c r="C56" i="14"/>
  <c r="D56" i="14" s="1" a="1"/>
  <c r="D56" i="14" s="1"/>
  <c r="E56" i="14" s="1"/>
  <c r="C57" i="14" l="1"/>
  <c r="D57" i="14" s="1" a="1"/>
  <c r="D57" i="14" s="1"/>
  <c r="E57" i="14" s="1"/>
  <c r="B58" i="14"/>
  <c r="C58" i="14" l="1"/>
  <c r="D58" i="14" s="1" a="1"/>
  <c r="D58" i="14" s="1"/>
  <c r="E58" i="14" s="1"/>
  <c r="B59" i="14"/>
  <c r="B60" i="14" l="1"/>
  <c r="C59" i="14"/>
  <c r="D59" i="14" s="1" a="1"/>
  <c r="D59" i="14" s="1"/>
  <c r="E59" i="14" s="1"/>
  <c r="C60" i="14" l="1"/>
  <c r="D60" i="14" s="1" a="1"/>
  <c r="D60" i="14" s="1"/>
  <c r="E60" i="14" s="1"/>
  <c r="B61" i="14"/>
  <c r="C61" i="14" l="1"/>
  <c r="D61" i="14" s="1" a="1"/>
  <c r="D61" i="14" s="1"/>
  <c r="E61" i="14" s="1"/>
  <c r="B62" i="14"/>
  <c r="B63" i="14" l="1"/>
  <c r="C62" i="14"/>
  <c r="D62" i="14" s="1" a="1"/>
  <c r="D62" i="14" s="1"/>
  <c r="E62" i="14" s="1"/>
  <c r="C63" i="14" l="1"/>
  <c r="D63" i="14" s="1" a="1"/>
  <c r="D63" i="14" s="1"/>
  <c r="E63" i="14" s="1"/>
  <c r="B64" i="14"/>
  <c r="B65" i="14" l="1"/>
  <c r="C64" i="14"/>
  <c r="D64" i="14" s="1" a="1"/>
  <c r="D64" i="14" s="1"/>
  <c r="E64" i="14" s="1"/>
  <c r="B66" i="14" l="1"/>
  <c r="C65" i="14"/>
  <c r="D65" i="14" s="1" a="1"/>
  <c r="D65" i="14" s="1"/>
  <c r="E65" i="14" s="1"/>
  <c r="C66" i="14" l="1"/>
  <c r="D66" i="14" s="1" a="1"/>
  <c r="D66" i="14" s="1"/>
  <c r="E66" i="14" s="1"/>
  <c r="B67" i="14"/>
  <c r="B68" i="14" l="1"/>
  <c r="C67" i="14"/>
  <c r="D67" i="14" s="1" a="1"/>
  <c r="D67" i="14" s="1"/>
  <c r="E67" i="14" s="1"/>
  <c r="C68" i="14" l="1"/>
  <c r="D68" i="14" s="1" a="1"/>
  <c r="D68" i="14" s="1"/>
  <c r="E68" i="14" s="1"/>
  <c r="B69" i="14"/>
  <c r="B70" i="14" l="1"/>
  <c r="C69" i="14"/>
  <c r="D69" i="14" s="1" a="1"/>
  <c r="D69" i="14" s="1"/>
  <c r="E69" i="14" s="1"/>
  <c r="B71" i="14" l="1"/>
  <c r="C70" i="14"/>
  <c r="D70" i="14" s="1" a="1"/>
  <c r="D70" i="14" s="1"/>
  <c r="E70" i="14" s="1"/>
  <c r="C71" i="14" l="1"/>
  <c r="D71" i="14" s="1" a="1"/>
  <c r="D71" i="14" s="1"/>
  <c r="E71" i="14" s="1"/>
  <c r="B72" i="14"/>
  <c r="B73" i="14" l="1"/>
  <c r="C72" i="14"/>
  <c r="D72" i="14" s="1" a="1"/>
  <c r="D72" i="14" s="1"/>
  <c r="E72" i="14" s="1"/>
  <c r="B74" i="14" l="1"/>
  <c r="C74" i="14" s="1"/>
  <c r="D74" i="14" s="1" a="1"/>
  <c r="D74" i="14" s="1"/>
  <c r="E74" i="14" s="1"/>
  <c r="C73" i="14"/>
  <c r="D73" i="14" s="1" a="1"/>
  <c r="D73" i="14" s="1"/>
  <c r="E73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<sst xmlns="http://schemas.openxmlformats.org/spreadsheetml/2006/main" count="608" uniqueCount="503">
  <si>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</si>
  <si>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</si>
  <si>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</si>
  <si>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</si>
  <si>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</si>
  <si>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</si>
  <si>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</si>
  <si>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</si>
  <si>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</si>
  <si>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</si>
  <si>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</si>
  <si>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</si>
  <si>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</si>
  <si>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</si>
  <si>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</si>
  <si>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</si>
  <si>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</si>
  <si>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</si>
  <si>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</si>
  <si>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</si>
  <si>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</si>
  <si>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</si>
  <si>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</si>
  <si>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</si>
  <si>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</si>
  <si>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</si>
  <si>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</si>
  <si>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</si>
  <si>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</si>
  <si>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</si>
  <si>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</si>
  <si>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</si>
  <si>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</si>
  <si>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</si>
  <si>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</si>
  <si>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</si>
  <si>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</si>
  <si>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</si>
  <si>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</si>
  <si>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</si>
  <si>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</si>
  <si>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</si>
  <si>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</si>
  <si>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</si>
  <si>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</si>
  <si>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</si>
  <si>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</si>
  <si>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</si>
  <si>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</si>
  <si>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</si>
  <si>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</si>
  <si>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</si>
  <si>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</si>
  <si>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</si>
  <si>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</si>
  <si>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</si>
  <si>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</si>
  <si>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</si>
  <si>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</si>
  <si>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</si>
  <si>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left justify inputs</t>
  </si>
  <si>
    <t>right justify outputs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</si>
  <si>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</si>
  <si>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</si>
  <si>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</si>
  <si>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</si>
  <si>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</si>
  <si>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</si>
  <si>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</si>
  <si>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</si>
  <si>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</si>
  <si>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one object obj</t>
  </si>
  <si>
    <t>or float,</t>
  </si>
  <si>
    <t>bool,</t>
  </si>
  <si>
    <t>or str of chars,</t>
  </si>
  <si>
    <t>or list of numbered items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</si>
  <si>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</si>
  <si>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</si>
  <si>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</si>
  <si>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</si>
  <si>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</si>
  <si>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</si>
  <si>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</si>
  <si>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</si>
  <si>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</si>
  <si>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</si>
  <si>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</si>
  <si>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</si>
  <si>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</si>
  <si>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</si>
  <si>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</si>
  <si>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</si>
  <si>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</si>
  <si>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</si>
  <si>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</si>
  <si>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</si>
  <si>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</si>
  <si>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</si>
  <si>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</si>
  <si>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</si>
  <si>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</si>
  <si>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</si>
  <si>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</si>
  <si>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</si>
  <si>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</si>
  <si>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</si>
  <si>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</si>
  <si>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</si>
  <si>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=LAMBDA(i, "0x" &amp; DEC2HEX(i))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</si>
  <si>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</si>
  <si>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</si>
  <si>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</si>
  <si>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</si>
  <si>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</si>
  <si>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</si>
  <si>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</si>
  <si>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=LAMBDA(i, "0x" &amp; DEC2OCT(i))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</si>
  <si>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</si>
  <si>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</si>
  <si>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</si>
  <si>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</si>
  <si>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</si>
  <si>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</si>
  <si>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</si>
  <si>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</si>
  <si>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</si>
  <si>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</si>
  <si>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</si>
  <si>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</si>
  <si>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</si>
  <si>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</si>
  <si>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may be</t>
  </si>
  <si>
    <t>SEQUENCE(3)</t>
  </si>
  <si>
    <t>def list.repr(items)</t>
  </si>
  <si>
    <t>=LAMBDA(items,
    LET(
        ignore_empty, FALSE,
        "[" &amp; TEXTJOIN(
            ", ",
            ignore_empty,
            items) &amp; "]"
))</t>
  </si>
  <si>
    <t>list.repr(items)</t>
  </si>
  <si>
    <t>one list</t>
  </si>
  <si>
    <t>of numbered items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</si>
  <si>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</si>
  <si>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</si>
  <si>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</si>
  <si>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</si>
  <si>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</si>
  <si>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</si>
  <si>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</si>
  <si>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</si>
  <si>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{0;0}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</si>
  <si>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</si>
  <si>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</si>
  <si>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</si>
  <si>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</si>
  <si>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</si>
  <si>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</si>
  <si>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</si>
  <si>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</si>
  <si>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</si>
  <si>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</si>
  <si>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</si>
  <si>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</si>
  <si>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</si>
  <si>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</si>
  <si>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</si>
  <si>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</si>
  <si>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</si>
  <si>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</si>
  <si>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</si>
  <si>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</si>
  <si>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</si>
  <si>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</si>
  <si>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</si>
  <si>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</si>
  <si>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=LAMBDA(chars, base,
    SWITCH(base,
        0, str.int_base_0(chars),
        2, str.int_base_2(chars),
        8, str.int_base_8(chars),
        16, str.int_base_16(chars),
        str.int_base_base(chars, base),
))</t>
  </si>
  <si>
    <t>def str.int_base_base(chars, base)</t>
  </si>
  <si>
    <t>def str.int_base_0(chars)</t>
  </si>
  <si>
    <t>switch on basehint past + -: 0b 0o 0x else str.int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</si>
  <si>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ignore_empty, TRUE,
        joined, TEXTJOIN("", ignore_empty, patches),
        joined
))("'abc\\def\""ghi\'kjl'")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</si>
  <si>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</si>
  <si>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</si>
  <si>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ignore_empty, TRUE,
        joined, TEXTJOIN("", ignore_empty, doubles),
        quoted, "'" &amp; joined &amp; "'",
        quoted
))</t>
  </si>
  <si>
    <t># Python "repr" encloses even single quotes in single quotes</t>
  </si>
  <si>
    <t>1e0</t>
  </si>
  <si>
    <t>1.00</t>
  </si>
  <si>
    <t>def _int(obj)</t>
  </si>
  <si>
    <t>=LAMBDA(obj,
        SWITCH(TYPE(obj),
            2, str.int(obj),
            INT(obj)
))</t>
  </si>
  <si>
    <t>def _float(obj)</t>
  </si>
  <si>
    <t>int.chr</t>
  </si>
  <si>
    <t>str.float</t>
  </si>
  <si>
    <t>def _str(obj)</t>
  </si>
  <si>
    <t>=LAMBDA(obj,
        SWITCH(TYPE(obj),
            2, bool.str(obj),
            64, list.str(obj),
            ""&amp;obj
))</t>
  </si>
  <si>
    <t>chr.int(ch)</t>
  </si>
  <si>
    <t>def str.ord(chars)</t>
  </si>
  <si>
    <t>=LAMBDA(obj,
        SWITCH(TYPE(obj),
            2, str.any(obj),
            64, list.any(obj),
            #VALUE!
))</t>
  </si>
  <si>
    <t>=LAMBDA(obj,
        SWITCH(TYPE(obj),
            2, TRUE,
            64, list.all(obj),
            #VALUE!
))</t>
  </si>
  <si>
    <t>def str.any(chars)</t>
  </si>
  <si>
    <t>_any(obj)</t>
  </si>
  <si>
    <t>={1}</t>
  </si>
  <si>
    <t>=LAMBDA(obj,
        SWITCH(TYPE(obj),
            2, str.repr(obj),
            4, bool.repr(obj),
            64, list.repr(obj),
            "" &amp; obj
))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</si>
  <si>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</si>
  <si>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</si>
  <si>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</si>
  <si>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</si>
  <si>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for when you got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</si>
  <si>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</si>
  <si>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</si>
  <si>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</si>
  <si>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</si>
  <si>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</si>
  <si>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</si>
  <si>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def bool.as_integer_ratio(bit)</t>
  </si>
  <si>
    <t>=LAMBDA(bit, IF(bit, {1;1}, {0;1}))</t>
  </si>
  <si>
    <t>bool.as_integer_ratio(bit)</t>
  </si>
  <si>
    <t>def bool.bit_length(bit)</t>
  </si>
  <si>
    <t># same code for def bool.bit_length/ .float/ .int</t>
  </si>
  <si>
    <t>bool.bit_length(bit)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</si>
  <si>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</si>
  <si>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</si>
  <si>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</si>
  <si>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</si>
  <si>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</si>
  <si>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</si>
  <si>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</si>
  <si>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</si>
  <si>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</si>
  <si>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</si>
  <si>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</si>
  <si>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</si>
  <si>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=LAMBDA(i, INT(IF(i, LOG(ABS(i), 2) + 1)))</t>
  </si>
  <si>
    <t># Python codes it differently to work for larger i such as 2^48 - 1</t>
  </si>
  <si>
    <t>same columns across sheets</t>
  </si>
  <si>
    <t>independent column widths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</si>
  <si>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</si>
  <si>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</si>
  <si>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</si>
  <si>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</si>
  <si>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test column names in same paragraph when just 1 paragraph of test data rows</t>
  </si>
  <si>
    <t>yes polymorphic dispatch, but no type checking</t>
  </si>
  <si>
    <t>def int.range_stop(start, stop)</t>
  </si>
  <si>
    <t>int.range(stop)</t>
  </si>
  <si>
    <t>stop</t>
  </si>
  <si>
    <t>start, stop</t>
  </si>
  <si>
    <t>int.range_stop(
start, stop
)</t>
  </si>
  <si>
    <t>sixteen row height units per source line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</si>
  <si>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</si>
  <si>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</si>
  <si>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</si>
  <si>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</si>
  <si>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</si>
  <si>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</si>
  <si>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</si>
  <si>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</si>
  <si>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</si>
  <si>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</si>
  <si>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_enumerate(items)</t>
  </si>
  <si>
    <t>def _chr(int)</t>
  </si>
  <si>
    <t>=LAMBDA(f, ABS(f))</t>
  </si>
  <si>
    <t>def _abs(f)</t>
  </si>
  <si>
    <t>def _all(items)</t>
  </si>
  <si>
    <t>def _any(items)</t>
  </si>
  <si>
    <t>def _bin(i)</t>
  </si>
  <si>
    <t>=LAMBDA(obj,
        SWITCH(TYPE(obj),
            1, IF(obj, TRUE),
            2, str.bool(obj),
            4, obj,
            #VALUE!
))</t>
  </si>
  <si>
    <t>def _filter(func, items)</t>
  </si>
  <si>
    <t>def list.filter(func, items)</t>
  </si>
  <si>
    <t>=LAMBDA(func, items,
    FILTER(items, func(items), SEQUENCE(0))
)</t>
  </si>
  <si>
    <t>=list.filter(LAMBDA(x, str.endswith(x, "a")),
items)</t>
  </si>
  <si>
    <t>def _format(obj)</t>
  </si>
  <si>
    <t>def _hex(i)</t>
  </si>
  <si>
    <t>def _len(obj)</t>
  </si>
  <si>
    <t>def _list(items)</t>
  </si>
  <si>
    <t>def _map(items)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</si>
  <si>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</si>
  <si>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</si>
  <si>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</si>
  <si>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</si>
  <si>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</si>
  <si>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</si>
  <si>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</si>
  <si>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</si>
  <si>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</si>
  <si>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</si>
  <si>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</si>
  <si>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</si>
  <si>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</si>
  <si>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</si>
  <si>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=sort uniq of items or chars</t>
  </si>
  <si>
    <t>def _zip(lists)</t>
  </si>
  <si>
    <t>reversed chars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</si>
  <si>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</si>
  <si>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</si>
  <si>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</si>
  <si>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</si>
  <si>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</si>
  <si>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</si>
  <si>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</si>
  <si>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</si>
  <si>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</si>
  <si>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</si>
  <si>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</si>
  <si>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</si>
  <si>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</si>
  <si>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</si>
  <si>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</si>
  <si>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</si>
  <si>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</si>
  <si>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</si>
  <si>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</si>
  <si>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</si>
  <si>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</si>
  <si>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</si>
  <si>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</si>
  <si>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</si>
  <si>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</si>
  <si>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</si>
  <si>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Notes on the consistencies found in the styling of Excel code near here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</si>
  <si>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</si>
  <si>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</si>
  <si>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</si>
  <si>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</si>
  <si>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</si>
  <si>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</si>
  <si>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</si>
  <si>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</si>
  <si>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</si>
  <si>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</si>
  <si>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</si>
  <si>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</si>
  <si>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</si>
  <si>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</si>
  <si>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</si>
  <si>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</si>
  <si>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</si>
  <si>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</si>
  <si>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</si>
  <si>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</si>
  <si>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</si>
  <si>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</si>
  <si>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 xml:space="preserve">    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</si>
  <si>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</si>
  <si>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</si>
  <si>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</si>
  <si>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</si>
  <si>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</si>
  <si>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</si>
  <si>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</si>
  <si>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</si>
  <si>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</si>
  <si>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</si>
  <si>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</si>
  <si>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</si>
  <si>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</si>
  <si>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</si>
  <si>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</si>
  <si>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</si>
  <si>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</si>
  <si>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</si>
  <si>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</si>
  <si>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</si>
  <si>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</si>
  <si>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</si>
  <si>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</si>
  <si>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</si>
  <si>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</si>
  <si>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</si>
  <si>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</si>
  <si>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</si>
  <si>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</si>
  <si>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</si>
  <si>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</si>
  <si>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</si>
  <si>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</si>
  <si>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</si>
  <si>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</si>
  <si>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</si>
  <si>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</si>
  <si>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</si>
  <si>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</si>
  <si>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</si>
  <si>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</si>
  <si>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</si>
  <si>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</si>
  <si>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</si>
  <si>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</si>
  <si>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</si>
  <si>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</si>
  <si>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</si>
  <si>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</si>
  <si>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</si>
  <si>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</si>
  <si>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=LAMBDA(chars,
    LEFT(chars,FIND(" ",chars))
)</t>
  </si>
  <si>
    <t>=str.word("Hello Xlsx Like Py")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</si>
  <si>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</si>
  <si>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</si>
  <si>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</si>
  <si>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</si>
  <si>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</si>
  <si>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</si>
  <si>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</si>
  <si>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</si>
  <si>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</si>
  <si>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</si>
  <si>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</si>
  <si>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=LAMBDA(items, which,
    IF(which &lt; 0,
        INDEX(items, COLUMNS(items) + 1 + which),
        INDEX(items, 1 + which)
))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</si>
  <si>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</si>
  <si>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</si>
  <si>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</si>
  <si>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</si>
  <si>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</si>
  <si>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</si>
  <si>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</si>
  <si>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</si>
  <si>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</si>
  <si>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</si>
  <si>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</si>
  <si>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</si>
  <si>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=LEFT(
    "Hello Xlsx Like Py",
    FIND(" ", "Hello Xlsx Like Py")
)</t>
  </si>
  <si>
    <t>=LET(
    chars, "Hello Xlsx Like Py",
    LEFT(
        chars,
        FIND(" ", chars))
)</t>
  </si>
  <si>
    <t>=LAMBDA(chars,
    LEFT(
        chars,
        FIND(" ", chars))
)("Hello Xlsx Like Py")</t>
  </si>
  <si>
    <t>=LAMBDA(chars,
    LEFT(
        chars,
        FIND(" ", chars))
)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</si>
  <si>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</si>
  <si>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</si>
  <si>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</si>
  <si>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</si>
  <si>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</si>
  <si>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</si>
  <si>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</si>
  <si>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</si>
  <si>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</si>
  <si>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</si>
  <si>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</si>
  <si>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</si>
  <si>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</si>
  <si>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</si>
  <si>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</si>
  <si>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</si>
  <si>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</si>
  <si>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</si>
  <si>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</si>
  <si>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</si>
  <si>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</si>
  <si>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</si>
  <si>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</si>
  <si>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</si>
  <si>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</si>
  <si>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</si>
  <si>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</si>
  <si>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</si>
  <si>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</si>
  <si>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</si>
  <si>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</si>
  <si>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</si>
  <si>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</si>
  <si>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</si>
  <si>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</si>
  <si>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</si>
  <si>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</si>
  <si>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</si>
  <si>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</si>
  <si>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</si>
  <si>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</si>
  <si>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</si>
  <si>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Float named "f"</t>
    </r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</si>
  <si>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Int named "i"</t>
    </r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</si>
  <si>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</si>
  <si>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</si>
  <si>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</si>
  <si>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but you want Bool, Int, Float, List, or other Str's of Chars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</si>
  <si>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</si>
  <si>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</si>
  <si>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</si>
  <si>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</si>
  <si>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</si>
  <si>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</si>
  <si>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</si>
  <si>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</si>
  <si>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</si>
  <si>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</si>
  <si>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</si>
  <si>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</si>
  <si>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</si>
  <si>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</si>
  <si>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</si>
  <si>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</si>
  <si>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</si>
  <si>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</si>
  <si>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</si>
  <si>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</si>
  <si>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=LAMBDA(chars, MID(1, SEQUENCE(LEN(chars)), 1))</t>
  </si>
  <si>
    <t># TODO</t>
  </si>
  <si>
    <t>`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</si>
  <si>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</si>
  <si>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</si>
  <si>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</si>
  <si>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</si>
  <si>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</si>
  <si>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</si>
  <si>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</si>
  <si>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 xml:space="preserve">I launched "pelavarre/like-py-xlsx" back when they sold me 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</si>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</sst>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8" fillId="0" borderId="0" xfId="0" applyFont="1"/>
    <xf numFmtId="0" fontId="3" fillId="0" borderId="0" xfId="1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9" fillId="0" borderId="0" xfId="1" applyFont="1"/>
    <xf numFmtId="0" fontId="1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35.1640625" customWidth="1"/>
  </cols>
  <sheetData>
    <row r="3" spans="2:7" x14ac:dyDescent="0.2">
      <c r="B3" s="1" t="s">
        <v>198</v>
      </c>
    </row>
    <row r="4" spans="2:7" x14ac:dyDescent="0.2">
      <c r="B4" s="37" t="s">
        <v>197</v>
      </c>
    </row>
    <row r="5" spans="2:7" x14ac:dyDescent="0.2">
      <c r="B5" s="37"/>
    </row>
    <row r="7" spans="2:7" x14ac:dyDescent="0.2">
      <c r="B7" s="1" t="s">
        <v>412</v>
      </c>
    </row>
    <row r="9" spans="2:7" x14ac:dyDescent="0.2">
      <c r="B9" t="s">
        <v>333</v>
      </c>
    </row>
    <row r="11" spans="2:7" x14ac:dyDescent="0.2">
      <c r="B11" s="1" t="s">
        <v>346</v>
      </c>
      <c r="G11" s="36"/>
    </row>
    <row r="12" spans="2:7" x14ac:dyDescent="0.2">
      <c r="B12" s="1" t="s">
        <v>347</v>
      </c>
      <c r="G12" s="36"/>
    </row>
    <row r="13" spans="2:7" x14ac:dyDescent="0.2">
      <c r="B13" s="1" t="s">
        <v>348</v>
      </c>
      <c r="G13" s="36"/>
    </row>
    <row r="14" spans="2:7" x14ac:dyDescent="0.2">
      <c r="B14" s="1" t="s">
        <v>349</v>
      </c>
      <c r="G14" s="36"/>
    </row>
    <row r="15" spans="2:7" x14ac:dyDescent="0.2">
      <c r="B15" s="1" t="s">
        <v>350</v>
      </c>
      <c r="G15" s="36"/>
    </row>
    <row r="16" spans="2:7" x14ac:dyDescent="0.2">
      <c r="B16" s="1" t="s">
        <v>351</v>
      </c>
      <c r="G16" s="36"/>
    </row>
    <row r="17" spans="2:7" x14ac:dyDescent="0.2">
      <c r="B17" s="1" t="s">
        <v>352</v>
      </c>
      <c r="G17" s="36"/>
    </row>
    <row r="18" spans="2:7" x14ac:dyDescent="0.2">
      <c r="B18" s="1"/>
      <c r="G18" s="36"/>
    </row>
    <row r="20" spans="2:7" x14ac:dyDescent="0.2">
      <c r="B20" s="1" t="s">
        <v>373</v>
      </c>
    </row>
    <row r="22" spans="2:7" x14ac:dyDescent="0.2">
      <c r="C22" t="s">
        <v>334</v>
      </c>
    </row>
    <row r="24" spans="2:7" x14ac:dyDescent="0.2">
      <c r="C24" t="s">
        <v>353</v>
      </c>
    </row>
    <row r="26" spans="2:7" x14ac:dyDescent="0.2">
      <c r="C26" s="1" t="s">
        <v>354</v>
      </c>
      <c r="D26" s="1"/>
    </row>
    <row r="28" spans="2:7" x14ac:dyDescent="0.2">
      <c r="D28" s="35" t="s">
        <v>381</v>
      </c>
    </row>
    <row r="29" spans="2:7" x14ac:dyDescent="0.2">
      <c r="D29" t="s">
        <v>355</v>
      </c>
    </row>
    <row r="31" spans="2:7" x14ac:dyDescent="0.2">
      <c r="D31" s="35" t="s">
        <v>382</v>
      </c>
    </row>
    <row r="32" spans="2:7" x14ac:dyDescent="0.2">
      <c r="D32" t="s">
        <v>356</v>
      </c>
    </row>
    <row r="33" spans="3:4" x14ac:dyDescent="0.2">
      <c r="D33" t="s">
        <v>357</v>
      </c>
    </row>
    <row r="34" spans="3:4" x14ac:dyDescent="0.2">
      <c r="D34" t="s">
        <v>494</v>
      </c>
    </row>
    <row r="36" spans="3:4" x14ac:dyDescent="0.2">
      <c r="C36" s="1" t="s">
        <v>369</v>
      </c>
      <c r="D36" s="1"/>
    </row>
    <row r="38" spans="3:4" x14ac:dyDescent="0.2">
      <c r="D38" t="s">
        <v>362</v>
      </c>
    </row>
    <row r="39" spans="3:4" x14ac:dyDescent="0.2">
      <c r="D39" t="s">
        <v>363</v>
      </c>
    </row>
    <row r="40" spans="3:4" x14ac:dyDescent="0.2">
      <c r="D40" t="s">
        <v>358</v>
      </c>
    </row>
    <row r="41" spans="3:4" x14ac:dyDescent="0.2">
      <c r="D41" t="s">
        <v>359</v>
      </c>
    </row>
    <row r="42" spans="3:4" x14ac:dyDescent="0.2">
      <c r="D42" t="s">
        <v>364</v>
      </c>
    </row>
    <row r="43" spans="3:4" x14ac:dyDescent="0.2">
      <c r="D43" t="s">
        <v>360</v>
      </c>
    </row>
    <row r="45" spans="3:4" x14ac:dyDescent="0.2">
      <c r="C45" s="1" t="s">
        <v>417</v>
      </c>
    </row>
    <row r="46" spans="3:4" x14ac:dyDescent="0.2">
      <c r="C46" s="1"/>
    </row>
    <row r="47" spans="3:4" x14ac:dyDescent="0.2">
      <c r="D47" t="s">
        <v>495</v>
      </c>
    </row>
    <row r="48" spans="3:4" x14ac:dyDescent="0.2">
      <c r="D48" t="s">
        <v>361</v>
      </c>
    </row>
    <row r="51" spans="2:5" x14ac:dyDescent="0.2">
      <c r="B51" s="1" t="s">
        <v>374</v>
      </c>
    </row>
    <row r="53" spans="2:5" x14ac:dyDescent="0.2">
      <c r="C53" t="s">
        <v>365</v>
      </c>
    </row>
    <row r="54" spans="2:5" x14ac:dyDescent="0.2">
      <c r="C54" t="s">
        <v>366</v>
      </c>
    </row>
    <row r="56" spans="2:5" x14ac:dyDescent="0.2">
      <c r="C56" t="s">
        <v>367</v>
      </c>
    </row>
    <row r="57" spans="2:5" x14ac:dyDescent="0.2">
      <c r="C57" s="10" t="s">
        <v>368</v>
      </c>
      <c r="D57" s="10"/>
    </row>
    <row r="58" spans="2:5" x14ac:dyDescent="0.2">
      <c r="C58" s="10"/>
      <c r="D58" s="10"/>
    </row>
    <row r="59" spans="2:5" ht="64" customHeight="1" x14ac:dyDescent="0.2">
      <c r="E59" s="38" t="s">
        <v>413</v>
      </c>
    </row>
    <row r="60" spans="2:5" ht="17" x14ac:dyDescent="0.2">
      <c r="E60" s="2" t="str">
        <f>LEFT(
    "Hello Xlsx Like Py",
    FIND(" ", "Hello Xlsx Like Py")
)</f>
        <v xml:space="preserve">Hello </v>
      </c>
    </row>
    <row r="61" spans="2:5" x14ac:dyDescent="0.2">
      <c r="E61" s="10"/>
    </row>
    <row r="62" spans="2:5" ht="96" customHeight="1" x14ac:dyDescent="0.2">
      <c r="E62" s="38" t="s">
        <v>414</v>
      </c>
    </row>
    <row r="63" spans="2:5" ht="17" x14ac:dyDescent="0.2">
      <c r="E63" s="2" t="str">
        <f>_xlfn.LET(
    _xlpm.chars, "Hello Xlsx Like Py",
    LEFT(
        _xlpm.chars,
        FIND(" ", _xlpm.chars))
)</f>
        <v xml:space="preserve">Hello 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375</v>
      </c>
    </row>
    <row r="68" spans="2:5" x14ac:dyDescent="0.2">
      <c r="C68" t="s">
        <v>370</v>
      </c>
    </row>
    <row r="69" spans="2:5" x14ac:dyDescent="0.2">
      <c r="C69" t="s">
        <v>371</v>
      </c>
    </row>
    <row r="70" spans="2:5" x14ac:dyDescent="0.2">
      <c r="C70" t="s">
        <v>372</v>
      </c>
    </row>
    <row r="72" spans="2:5" ht="80" customHeight="1" x14ac:dyDescent="0.2">
      <c r="E72" s="38" t="s">
        <v>415</v>
      </c>
    </row>
    <row r="73" spans="2:5" ht="17" x14ac:dyDescent="0.2">
      <c r="E73" s="2" t="str" cm="1">
        <f t="array" ref="E73">_xlfn.LAMBDA(_xlpm.chars,
    LEFT(
        _xlpm.chars,
        FIND(" ", _xlpm.chars))
)("Hello Xlsx Like Py")</f>
        <v xml:space="preserve">Hello </v>
      </c>
    </row>
    <row r="76" spans="2:5" x14ac:dyDescent="0.2">
      <c r="B76" s="1" t="s">
        <v>376</v>
      </c>
    </row>
    <row r="78" spans="2:5" x14ac:dyDescent="0.2">
      <c r="C78" t="s">
        <v>377</v>
      </c>
    </row>
    <row r="79" spans="2:5" x14ac:dyDescent="0.2">
      <c r="C79" t="s">
        <v>378</v>
      </c>
    </row>
    <row r="81" spans="3:5" ht="85" x14ac:dyDescent="0.2">
      <c r="E81" s="38" t="s">
        <v>416</v>
      </c>
    </row>
    <row r="82" spans="3:5" x14ac:dyDescent="0.2">
      <c r="E82" s="2" t="e" cm="1" vm="1">
        <f t="array" ref="E82">_xlfn.LAMBDA(_xlpm.chars,
    LEFT(
        _xlpm.chars,
        FIND(" ", _xlpm.chars))
)</f>
        <v>#VALUE!</v>
      </c>
    </row>
    <row r="83" spans="3:5" x14ac:dyDescent="0.2">
      <c r="E83" s="22"/>
    </row>
    <row r="84" spans="3:5" x14ac:dyDescent="0.2">
      <c r="C84" t="s">
        <v>379</v>
      </c>
    </row>
    <row r="85" spans="3:5" x14ac:dyDescent="0.2">
      <c r="C85" s="36" t="s">
        <v>380</v>
      </c>
      <c r="D85" s="36"/>
    </row>
    <row r="86" spans="3:5" x14ac:dyDescent="0.2">
      <c r="C86" s="36" t="s">
        <v>496</v>
      </c>
      <c r="D86" s="36"/>
    </row>
    <row r="87" spans="3:5" x14ac:dyDescent="0.2">
      <c r="C87" s="36" t="s">
        <v>497</v>
      </c>
      <c r="D87" s="36"/>
    </row>
    <row r="88" spans="3:5" x14ac:dyDescent="0.2">
      <c r="C88" s="36"/>
      <c r="D88" s="36"/>
    </row>
    <row r="89" spans="3:5" x14ac:dyDescent="0.2">
      <c r="D89" t="s">
        <v>383</v>
      </c>
    </row>
    <row r="90" spans="3:5" x14ac:dyDescent="0.2">
      <c r="C90" t="s">
        <v>335</v>
      </c>
    </row>
    <row r="91" spans="3:5" x14ac:dyDescent="0.2">
      <c r="D91" t="s">
        <v>384</v>
      </c>
    </row>
    <row r="93" spans="3:5" x14ac:dyDescent="0.2">
      <c r="E93" s="1" t="s">
        <v>385</v>
      </c>
    </row>
    <row r="95" spans="3:5" x14ac:dyDescent="0.2">
      <c r="D95" t="s">
        <v>386</v>
      </c>
    </row>
    <row r="97" spans="2:5" ht="51" x14ac:dyDescent="0.2">
      <c r="E97" s="38" t="s">
        <v>387</v>
      </c>
    </row>
    <row r="99" spans="2:5" x14ac:dyDescent="0.2">
      <c r="C99" t="s">
        <v>498</v>
      </c>
    </row>
    <row r="101" spans="2:5" x14ac:dyDescent="0.2">
      <c r="E101" s="27" t="s">
        <v>388</v>
      </c>
    </row>
    <row r="102" spans="2:5" x14ac:dyDescent="0.2">
      <c r="E102" t="str" cm="1">
        <f t="array" ref="E102">str.word("Hello Xlsx Like Py")</f>
        <v xml:space="preserve">Hello </v>
      </c>
    </row>
    <row r="104" spans="2:5" x14ac:dyDescent="0.2">
      <c r="C104" t="s">
        <v>389</v>
      </c>
    </row>
    <row r="106" spans="2:5" x14ac:dyDescent="0.2">
      <c r="D106" t="s">
        <v>392</v>
      </c>
    </row>
    <row r="107" spans="2:5" x14ac:dyDescent="0.2">
      <c r="D107" t="s">
        <v>390</v>
      </c>
    </row>
    <row r="108" spans="2:5" x14ac:dyDescent="0.2">
      <c r="D108" t="s">
        <v>391</v>
      </c>
    </row>
    <row r="111" spans="2:5" x14ac:dyDescent="0.2">
      <c r="B111" s="1" t="s">
        <v>336</v>
      </c>
    </row>
    <row r="113" spans="3:5" x14ac:dyDescent="0.2">
      <c r="C113" t="s">
        <v>337</v>
      </c>
    </row>
    <row r="115" spans="3:5" x14ac:dyDescent="0.2">
      <c r="C115" t="s">
        <v>393</v>
      </c>
    </row>
    <row r="116" spans="3:5" x14ac:dyDescent="0.2">
      <c r="C116" t="s">
        <v>394</v>
      </c>
    </row>
    <row r="118" spans="3:5" x14ac:dyDescent="0.2">
      <c r="C118" t="s">
        <v>338</v>
      </c>
    </row>
    <row r="119" spans="3:5" x14ac:dyDescent="0.2">
      <c r="C119" t="s">
        <v>499</v>
      </c>
    </row>
    <row r="121" spans="3:5" x14ac:dyDescent="0.2">
      <c r="C121" t="s">
        <v>395</v>
      </c>
    </row>
    <row r="122" spans="3:5" x14ac:dyDescent="0.2">
      <c r="C122" t="s">
        <v>396</v>
      </c>
    </row>
    <row r="124" spans="3:5" x14ac:dyDescent="0.2">
      <c r="C124" t="s">
        <v>397</v>
      </c>
    </row>
    <row r="126" spans="3:5" x14ac:dyDescent="0.2">
      <c r="E126" s="27" t="s">
        <v>399</v>
      </c>
    </row>
    <row r="127" spans="3:5" x14ac:dyDescent="0.2">
      <c r="E127" t="str" cm="1">
        <f t="array" ref="E127">list.item(str.rpartition("C:\My Documents\like-py.xlsx", "\"), -1)</f>
        <v>C:\My Documents</v>
      </c>
    </row>
    <row r="130" spans="2:4" x14ac:dyDescent="0.2">
      <c r="B130" t="s">
        <v>339</v>
      </c>
    </row>
    <row r="132" spans="2:4" x14ac:dyDescent="0.2">
      <c r="C132" t="s">
        <v>401</v>
      </c>
    </row>
    <row r="133" spans="2:4" x14ac:dyDescent="0.2">
      <c r="C133" t="s">
        <v>402</v>
      </c>
    </row>
    <row r="135" spans="2:4" x14ac:dyDescent="0.2">
      <c r="C135" s="35" t="s">
        <v>403</v>
      </c>
    </row>
    <row r="136" spans="2:4" x14ac:dyDescent="0.2">
      <c r="C136" s="35"/>
    </row>
    <row r="137" spans="2:4" x14ac:dyDescent="0.2">
      <c r="D137" t="s">
        <v>404</v>
      </c>
    </row>
    <row r="138" spans="2:4" x14ac:dyDescent="0.2">
      <c r="D138" t="s">
        <v>406</v>
      </c>
    </row>
    <row r="139" spans="2:4" x14ac:dyDescent="0.2">
      <c r="D139" t="s">
        <v>405</v>
      </c>
    </row>
    <row r="142" spans="2:4" x14ac:dyDescent="0.2">
      <c r="B142" s="1" t="s">
        <v>342</v>
      </c>
    </row>
    <row r="144" spans="2:4" x14ac:dyDescent="0.2">
      <c r="C144" t="s">
        <v>340</v>
      </c>
    </row>
    <row r="146" spans="2:3" x14ac:dyDescent="0.2">
      <c r="C146" t="s">
        <v>341</v>
      </c>
    </row>
    <row r="148" spans="2:3" x14ac:dyDescent="0.2">
      <c r="C148" t="s">
        <v>407</v>
      </c>
    </row>
    <row r="149" spans="2:3" x14ac:dyDescent="0.2">
      <c r="C149" t="s">
        <v>500</v>
      </c>
    </row>
    <row r="150" spans="2:3" x14ac:dyDescent="0.2">
      <c r="C150" t="s">
        <v>408</v>
      </c>
    </row>
    <row r="152" spans="2:3" x14ac:dyDescent="0.2">
      <c r="C152" t="s">
        <v>409</v>
      </c>
    </row>
    <row r="154" spans="2:3" x14ac:dyDescent="0.2">
      <c r="C154" t="s">
        <v>343</v>
      </c>
    </row>
    <row r="156" spans="2:3" x14ac:dyDescent="0.2">
      <c r="C156" t="s">
        <v>344</v>
      </c>
    </row>
    <row r="159" spans="2:3" x14ac:dyDescent="0.2">
      <c r="B159" s="1" t="s">
        <v>345</v>
      </c>
    </row>
    <row r="161" spans="3:3" x14ac:dyDescent="0.2">
      <c r="C161" t="s">
        <v>501</v>
      </c>
    </row>
    <row r="163" spans="3:3" x14ac:dyDescent="0.2">
      <c r="C163" t="s">
        <v>410</v>
      </c>
    </row>
    <row r="164" spans="3:3" x14ac:dyDescent="0.2">
      <c r="C164" t="s">
        <v>411</v>
      </c>
    </row>
    <row r="165" spans="3:3" x14ac:dyDescent="0.2">
      <c r="C165" t="s">
        <v>502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2.5" style="16" bestFit="1" customWidth="1"/>
    <col min="4" max="4" width="10.83203125" style="10"/>
    <col min="5" max="5" width="35.5" style="10" bestFit="1" customWidth="1"/>
    <col min="6" max="16384" width="10.83203125" style="10"/>
  </cols>
  <sheetData>
    <row r="3" spans="2:5" x14ac:dyDescent="0.2">
      <c r="B3" s="8" t="s">
        <v>420</v>
      </c>
    </row>
    <row r="5" spans="2:5" x14ac:dyDescent="0.2">
      <c r="B5" s="15" t="s">
        <v>461</v>
      </c>
    </row>
    <row r="6" spans="2:5" x14ac:dyDescent="0.2">
      <c r="B6" s="15" t="s">
        <v>455</v>
      </c>
    </row>
    <row r="7" spans="2:5" x14ac:dyDescent="0.2">
      <c r="B7" s="21" t="s">
        <v>456</v>
      </c>
    </row>
    <row r="8" spans="2:5" x14ac:dyDescent="0.2">
      <c r="B8" s="21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88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465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471</v>
      </c>
    </row>
    <row r="16" spans="2:5" x14ac:dyDescent="0.2">
      <c r="B16" s="10"/>
      <c r="C16" s="10"/>
      <c r="D16" s="3"/>
      <c r="E16" s="4" t="s">
        <v>78</v>
      </c>
    </row>
    <row r="17" spans="2:5" ht="17" x14ac:dyDescent="0.2">
      <c r="B17" s="9" t="s">
        <v>0</v>
      </c>
      <c r="C17" s="12" t="s">
        <v>77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466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90</v>
      </c>
      <c r="E29" s="2" t="s">
        <v>66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76</v>
      </c>
    </row>
    <row r="35" spans="2:5" ht="17" x14ac:dyDescent="0.2">
      <c r="B35" s="9" t="s">
        <v>0</v>
      </c>
      <c r="C35" s="7" t="s">
        <v>70</v>
      </c>
      <c r="E35" s="2" t="s">
        <v>66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0.5" style="16" customWidth="1"/>
    <col min="4" max="4" width="10.83203125" style="10"/>
    <col min="5" max="5" width="56.83203125" style="10" bestFit="1" customWidth="1"/>
    <col min="6" max="16384" width="10.83203125" style="10"/>
  </cols>
  <sheetData>
    <row r="3" spans="2:5" x14ac:dyDescent="0.2">
      <c r="B3" s="8" t="s">
        <v>421</v>
      </c>
    </row>
    <row r="4" spans="2:5" x14ac:dyDescent="0.2">
      <c r="B4" s="8"/>
    </row>
    <row r="5" spans="2:5" x14ac:dyDescent="0.2">
      <c r="B5" s="11" t="s">
        <v>460</v>
      </c>
    </row>
    <row r="6" spans="2:5" x14ac:dyDescent="0.2">
      <c r="B6" s="11" t="s">
        <v>457</v>
      </c>
    </row>
    <row r="7" spans="2:5" x14ac:dyDescent="0.2">
      <c r="B7" s="21" t="s">
        <v>458</v>
      </c>
    </row>
    <row r="8" spans="2:5" x14ac:dyDescent="0.2">
      <c r="B8" s="21"/>
    </row>
    <row r="9" spans="2:5" x14ac:dyDescent="0.2">
      <c r="B9" s="21"/>
    </row>
    <row r="10" spans="2:5" x14ac:dyDescent="0.2">
      <c r="E10" s="1" t="s">
        <v>435</v>
      </c>
    </row>
    <row r="11" spans="2:5" ht="17" x14ac:dyDescent="0.2">
      <c r="B11" s="9" t="s">
        <v>23</v>
      </c>
      <c r="C11" s="7" t="s">
        <v>429</v>
      </c>
      <c r="E11" s="2" t="s">
        <v>436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467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472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1">
        <v>123</v>
      </c>
      <c r="C16" s="16" t="str" cm="1">
        <f t="array" ref="C16">int.ascii(B16)</f>
        <v>123</v>
      </c>
    </row>
    <row r="17" spans="2:5" x14ac:dyDescent="0.2">
      <c r="B17" s="21"/>
    </row>
    <row r="18" spans="2:5" x14ac:dyDescent="0.2">
      <c r="B18" s="21">
        <v>123.456</v>
      </c>
      <c r="C18" s="16" t="str" cm="1">
        <f t="array" ref="C18">int.ascii(B18)</f>
        <v>123.456</v>
      </c>
      <c r="E18" s="10" t="s">
        <v>430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101</v>
      </c>
    </row>
    <row r="22" spans="2:5" x14ac:dyDescent="0.2">
      <c r="B22" s="9" t="s">
        <v>23</v>
      </c>
      <c r="C22" s="7" t="s">
        <v>150</v>
      </c>
      <c r="E22" s="22" t="s">
        <v>102</v>
      </c>
    </row>
    <row r="23" spans="2:5" x14ac:dyDescent="0.2">
      <c r="E23" s="22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107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2" t="s">
        <v>114</v>
      </c>
    </row>
    <row r="27" spans="2:5" x14ac:dyDescent="0.2">
      <c r="E27" s="22"/>
    </row>
    <row r="28" spans="2:5" x14ac:dyDescent="0.2">
      <c r="B28" s="15">
        <v>-1.9</v>
      </c>
      <c r="C28" s="16" t="str" cm="1">
        <f t="array" ref="C28">int.bin(B28)</f>
        <v>0b1111111111</v>
      </c>
      <c r="E28" s="22" t="s">
        <v>422</v>
      </c>
    </row>
    <row r="29" spans="2:5" x14ac:dyDescent="0.2">
      <c r="B29" s="15">
        <v>2.9</v>
      </c>
      <c r="C29" s="16" t="str" cm="1">
        <f t="array" ref="C29">int.bin(B29)</f>
        <v>0b10</v>
      </c>
      <c r="E29" s="22"/>
    </row>
    <row r="30" spans="2:5" x14ac:dyDescent="0.2">
      <c r="E30" s="22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103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2" t="s">
        <v>104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2" t="s">
        <v>105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106</v>
      </c>
    </row>
    <row r="36" spans="2:5" x14ac:dyDescent="0.2">
      <c r="E36" s="22"/>
    </row>
    <row r="37" spans="2:5" x14ac:dyDescent="0.2">
      <c r="E37" s="1" t="s">
        <v>223</v>
      </c>
    </row>
    <row r="38" spans="2:5" x14ac:dyDescent="0.2">
      <c r="B38" s="9" t="s">
        <v>23</v>
      </c>
      <c r="C38" s="7" t="s">
        <v>224</v>
      </c>
      <c r="E38" s="22" t="s">
        <v>226</v>
      </c>
    </row>
    <row r="39" spans="2:5" x14ac:dyDescent="0.2">
      <c r="B39" s="15">
        <v>-256</v>
      </c>
      <c r="C39" s="22" cm="1">
        <f t="array" ref="C39">int.bit_length(B39)</f>
        <v>9</v>
      </c>
      <c r="E39" s="22" t="s">
        <v>447</v>
      </c>
    </row>
    <row r="40" spans="2:5" x14ac:dyDescent="0.2">
      <c r="B40" s="15">
        <v>-128</v>
      </c>
      <c r="C40" s="22" cm="1">
        <f t="array" ref="C40">int.bit_length(B40)</f>
        <v>8</v>
      </c>
      <c r="E40" s="10" t="s">
        <v>227</v>
      </c>
    </row>
    <row r="41" spans="2:5" x14ac:dyDescent="0.2">
      <c r="B41" s="15">
        <v>-1</v>
      </c>
      <c r="C41" s="22" cm="1">
        <f t="array" ref="C41">int.bit_length(B41)</f>
        <v>1</v>
      </c>
      <c r="E41" s="22"/>
    </row>
    <row r="42" spans="2:5" x14ac:dyDescent="0.2">
      <c r="B42" s="15">
        <v>0</v>
      </c>
      <c r="C42" s="22" cm="1">
        <f t="array" ref="C42">int.bit_length(B42)</f>
        <v>0</v>
      </c>
      <c r="E42" s="22"/>
    </row>
    <row r="43" spans="2:5" x14ac:dyDescent="0.2">
      <c r="B43" s="15">
        <v>1</v>
      </c>
      <c r="C43" s="22" cm="1">
        <f t="array" ref="C43">int.bit_length(B43)</f>
        <v>1</v>
      </c>
      <c r="E43" s="22"/>
    </row>
    <row r="44" spans="2:5" x14ac:dyDescent="0.2">
      <c r="B44" s="15">
        <v>127</v>
      </c>
      <c r="C44" s="22" cm="1">
        <f t="array" ref="C44">int.bit_length(B44)</f>
        <v>7</v>
      </c>
      <c r="E44" s="22"/>
    </row>
    <row r="45" spans="2:5" x14ac:dyDescent="0.2">
      <c r="B45" s="15">
        <v>255</v>
      </c>
      <c r="C45" s="22" cm="1">
        <f t="array" ref="C45">int.bit_length(B45)</f>
        <v>8</v>
      </c>
      <c r="E45" s="22"/>
    </row>
    <row r="46" spans="2:5" x14ac:dyDescent="0.2">
      <c r="C46" s="22"/>
      <c r="E46" s="22"/>
    </row>
    <row r="47" spans="2:5" x14ac:dyDescent="0.2">
      <c r="C47" s="22"/>
      <c r="E47" s="22"/>
    </row>
    <row r="48" spans="2:5" x14ac:dyDescent="0.2">
      <c r="C48" s="22"/>
      <c r="E48" s="1" t="s">
        <v>440</v>
      </c>
    </row>
    <row r="49" spans="2:5" ht="17" x14ac:dyDescent="0.2">
      <c r="B49" s="9" t="s">
        <v>23</v>
      </c>
      <c r="C49" s="7" t="s">
        <v>441</v>
      </c>
      <c r="E49" s="2" t="s">
        <v>442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468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97</v>
      </c>
    </row>
    <row r="55" spans="2:5" x14ac:dyDescent="0.2">
      <c r="B55" s="9" t="s">
        <v>23</v>
      </c>
      <c r="C55" s="7" t="s">
        <v>96</v>
      </c>
      <c r="E55" s="22" t="s">
        <v>98</v>
      </c>
    </row>
    <row r="56" spans="2:5" x14ac:dyDescent="0.2">
      <c r="B56" s="9"/>
      <c r="C56" s="7"/>
      <c r="E56" s="22"/>
    </row>
    <row r="57" spans="2:5" x14ac:dyDescent="0.2">
      <c r="B57" s="21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99</v>
      </c>
    </row>
    <row r="63" spans="2:5" x14ac:dyDescent="0.2">
      <c r="B63" s="9" t="s">
        <v>23</v>
      </c>
      <c r="C63" s="7" t="s">
        <v>451</v>
      </c>
      <c r="E63" s="1" t="s">
        <v>450</v>
      </c>
    </row>
    <row r="64" spans="2:5" x14ac:dyDescent="0.2">
      <c r="B64" s="15">
        <v>0</v>
      </c>
      <c r="C64" s="16" cm="1">
        <f t="array" ref="C64">int.float(B64)</f>
        <v>0</v>
      </c>
      <c r="E64" s="22" t="s">
        <v>452</v>
      </c>
    </row>
    <row r="65" spans="2:5" x14ac:dyDescent="0.2">
      <c r="E65" s="22" t="s">
        <v>453</v>
      </c>
    </row>
    <row r="66" spans="2:5" x14ac:dyDescent="0.2">
      <c r="E66" s="22"/>
    </row>
    <row r="67" spans="2:5" x14ac:dyDescent="0.2">
      <c r="E67" s="1"/>
    </row>
    <row r="68" spans="2:5" x14ac:dyDescent="0.2">
      <c r="E68" s="1" t="s">
        <v>100</v>
      </c>
    </row>
    <row r="69" spans="2:5" x14ac:dyDescent="0.2">
      <c r="B69" s="9" t="s">
        <v>23</v>
      </c>
      <c r="C69" s="7" t="s">
        <v>152</v>
      </c>
      <c r="E69" s="22" t="s">
        <v>108</v>
      </c>
    </row>
    <row r="70" spans="2:5" x14ac:dyDescent="0.2">
      <c r="E70" s="22"/>
    </row>
    <row r="71" spans="2:5" x14ac:dyDescent="0.2">
      <c r="B71" s="23">
        <v>0</v>
      </c>
      <c r="C71" s="16" t="str" cm="1">
        <f t="array" ref="C71">int.hex(B71)</f>
        <v>0x0</v>
      </c>
      <c r="E71" s="1"/>
    </row>
    <row r="72" spans="2:5" x14ac:dyDescent="0.2">
      <c r="B72" s="23">
        <v>90</v>
      </c>
      <c r="C72" s="16" t="str" cm="1">
        <f t="array" ref="C72">int.hex(B72)</f>
        <v>0x5A</v>
      </c>
      <c r="E72" s="1"/>
    </row>
    <row r="73" spans="2:5" x14ac:dyDescent="0.2">
      <c r="B73" s="23">
        <v>-1</v>
      </c>
      <c r="C73" s="16" t="str" cm="1">
        <f t="array" ref="C73">int.hex(B73)</f>
        <v>0xFFFFFFFFFF</v>
      </c>
      <c r="E73" s="22" t="s">
        <v>113</v>
      </c>
    </row>
    <row r="74" spans="2:5" x14ac:dyDescent="0.2">
      <c r="B74" s="23"/>
      <c r="E74" s="22"/>
    </row>
    <row r="75" spans="2:5" x14ac:dyDescent="0.2">
      <c r="B75" s="15">
        <v>-1.9</v>
      </c>
      <c r="C75" s="16" t="str" cm="1">
        <f t="array" ref="C75">int.hex(B75)</f>
        <v>0xFFFFFFFFFF</v>
      </c>
      <c r="E75" s="22" t="s">
        <v>422</v>
      </c>
    </row>
    <row r="76" spans="2:5" x14ac:dyDescent="0.2">
      <c r="B76" s="15">
        <v>16.899999999999999</v>
      </c>
      <c r="C76" s="16" t="str" cm="1">
        <f t="array" ref="C76">int.hex(B76)</f>
        <v>0x10</v>
      </c>
      <c r="E76" s="22"/>
    </row>
    <row r="77" spans="2:5" x14ac:dyDescent="0.2">
      <c r="E77" s="1"/>
    </row>
    <row r="78" spans="2:5" x14ac:dyDescent="0.2">
      <c r="B78" s="23">
        <f>B79-1</f>
        <v>-549755813889</v>
      </c>
      <c r="C78" s="16" t="e" cm="1">
        <f t="array" ref="C78">int.hex(B78)</f>
        <v>#NUM!</v>
      </c>
      <c r="E78" s="10" t="s">
        <v>111</v>
      </c>
    </row>
    <row r="79" spans="2:5" x14ac:dyDescent="0.2">
      <c r="B79" s="23">
        <f>HEX2DEC("8000000000")</f>
        <v>-549755813888</v>
      </c>
      <c r="C79" s="16" t="str" cm="1">
        <f t="array" ref="C79">int.hex(B79)</f>
        <v>0x8000000000</v>
      </c>
      <c r="E79" s="22" t="s">
        <v>110</v>
      </c>
    </row>
    <row r="80" spans="2:5" x14ac:dyDescent="0.2">
      <c r="B80" s="23">
        <f>HEX2DEC("7FFFFFFFFF")</f>
        <v>549755813887</v>
      </c>
      <c r="C80" s="16" t="str" cm="1">
        <f t="array" ref="C80">int.hex(B80)</f>
        <v>0x7FFFFFFFFF</v>
      </c>
      <c r="E80" s="22" t="s">
        <v>109</v>
      </c>
    </row>
    <row r="81" spans="2:5" x14ac:dyDescent="0.2">
      <c r="B81" s="23">
        <f>B80+1</f>
        <v>549755813888</v>
      </c>
      <c r="C81" s="16" t="e" cm="1">
        <f t="array" ref="C81">int.hex(B81)</f>
        <v>#NUM!</v>
      </c>
      <c r="E81" s="10" t="s">
        <v>112</v>
      </c>
    </row>
    <row r="82" spans="2:5" x14ac:dyDescent="0.2">
      <c r="B82" s="23"/>
    </row>
    <row r="83" spans="2:5" x14ac:dyDescent="0.2">
      <c r="B83" s="23"/>
    </row>
    <row r="84" spans="2:5" x14ac:dyDescent="0.2">
      <c r="E84" s="1" t="s">
        <v>115</v>
      </c>
    </row>
    <row r="85" spans="2:5" x14ac:dyDescent="0.2">
      <c r="B85" s="9" t="s">
        <v>23</v>
      </c>
      <c r="C85" s="7" t="s">
        <v>151</v>
      </c>
      <c r="E85" s="22" t="s">
        <v>116</v>
      </c>
    </row>
    <row r="86" spans="2:5" x14ac:dyDescent="0.2">
      <c r="E86" s="22"/>
    </row>
    <row r="87" spans="2:5" x14ac:dyDescent="0.2">
      <c r="B87" s="23">
        <v>0</v>
      </c>
      <c r="C87" s="16" t="str" cm="1">
        <f t="array" ref="C87">int.oct(B87)</f>
        <v>0x0</v>
      </c>
      <c r="E87" s="22"/>
    </row>
    <row r="88" spans="2:5" x14ac:dyDescent="0.2">
      <c r="B88" s="23">
        <v>90</v>
      </c>
      <c r="C88" s="16" t="str" cm="1">
        <f t="array" ref="C88">int.oct(B88)</f>
        <v>0x132</v>
      </c>
      <c r="E88" s="22"/>
    </row>
    <row r="89" spans="2:5" x14ac:dyDescent="0.2">
      <c r="B89" s="23">
        <v>-1</v>
      </c>
      <c r="C89" s="16" t="str" cm="1">
        <f t="array" ref="C89">int.oct(B89)</f>
        <v>0x7777777777</v>
      </c>
      <c r="E89" s="22" t="s">
        <v>121</v>
      </c>
    </row>
    <row r="90" spans="2:5" x14ac:dyDescent="0.2">
      <c r="B90" s="23"/>
      <c r="E90" s="22"/>
    </row>
    <row r="91" spans="2:5" x14ac:dyDescent="0.2">
      <c r="B91" s="15">
        <v>-1.9</v>
      </c>
      <c r="C91" s="16" t="str" cm="1">
        <f t="array" ref="C91">int.oct(B91)</f>
        <v>0x7777777777</v>
      </c>
      <c r="E91" s="3" t="s">
        <v>422</v>
      </c>
    </row>
    <row r="92" spans="2:5" x14ac:dyDescent="0.2">
      <c r="B92" s="15">
        <v>8.9</v>
      </c>
      <c r="C92" s="16" t="str" cm="1">
        <f t="array" ref="C92">int.oct(B92)</f>
        <v>0x10</v>
      </c>
      <c r="E92" s="22"/>
    </row>
    <row r="93" spans="2:5" x14ac:dyDescent="0.2">
      <c r="E93" s="22"/>
    </row>
    <row r="94" spans="2:5" x14ac:dyDescent="0.2">
      <c r="B94" s="23">
        <f>B95-1</f>
        <v>-536870913</v>
      </c>
      <c r="C94" s="16" t="e" cm="1">
        <f t="array" ref="C94">int.oct(B94)</f>
        <v>#NUM!</v>
      </c>
      <c r="E94" s="10" t="s">
        <v>119</v>
      </c>
    </row>
    <row r="95" spans="2:5" x14ac:dyDescent="0.2">
      <c r="B95" s="15">
        <v>-536870912</v>
      </c>
      <c r="C95" s="16" t="str" cm="1">
        <f t="array" ref="C95">int.oct(B95)</f>
        <v>0x4000000000</v>
      </c>
      <c r="E95" s="22" t="s">
        <v>118</v>
      </c>
    </row>
    <row r="96" spans="2:5" x14ac:dyDescent="0.2">
      <c r="B96" s="15">
        <v>536870911</v>
      </c>
      <c r="C96" s="16" t="str" cm="1">
        <f t="array" ref="C96">int.oct(B96)</f>
        <v>0x3777777777</v>
      </c>
      <c r="E96" s="22" t="s">
        <v>117</v>
      </c>
    </row>
    <row r="97" spans="2:5" x14ac:dyDescent="0.2">
      <c r="B97" s="15">
        <f>B96+1</f>
        <v>536870912</v>
      </c>
      <c r="C97" s="16" t="e" cm="1">
        <f t="array" ref="C97">int.oct(B97)</f>
        <v>#NUM!</v>
      </c>
      <c r="E97" s="10" t="s">
        <v>120</v>
      </c>
    </row>
    <row r="100" spans="2:5" x14ac:dyDescent="0.2">
      <c r="E100" s="1" t="s">
        <v>231</v>
      </c>
    </row>
    <row r="101" spans="2:5" ht="17" x14ac:dyDescent="0.2">
      <c r="B101" s="9" t="s">
        <v>238</v>
      </c>
      <c r="C101" s="7" t="s">
        <v>237</v>
      </c>
      <c r="E101" s="2" t="s">
        <v>232</v>
      </c>
    </row>
    <row r="102" spans="2:5" x14ac:dyDescent="0.2">
      <c r="E102" s="2"/>
    </row>
    <row r="103" spans="2:5" x14ac:dyDescent="0.2">
      <c r="B103" s="15">
        <v>1</v>
      </c>
      <c r="C103" s="16" cm="1">
        <f t="array" ref="C103">int.range(B103)</f>
        <v>0</v>
      </c>
    </row>
    <row r="104" spans="2:5" x14ac:dyDescent="0.2">
      <c r="E104" s="2"/>
    </row>
    <row r="105" spans="2:5" x14ac:dyDescent="0.2">
      <c r="B105" s="15">
        <v>3</v>
      </c>
      <c r="C105" s="16" cm="1">
        <f t="array" ref="C105:C107">int.range(B105)</f>
        <v>0</v>
      </c>
    </row>
    <row r="106" spans="2:5" x14ac:dyDescent="0.2">
      <c r="B106" s="10"/>
      <c r="C106" s="10">
        <v>1</v>
      </c>
      <c r="E106" s="1"/>
    </row>
    <row r="107" spans="2:5" x14ac:dyDescent="0.2">
      <c r="B107" s="10"/>
      <c r="C107" s="10">
        <v>2</v>
      </c>
      <c r="E107" s="2"/>
    </row>
    <row r="108" spans="2:5" x14ac:dyDescent="0.2">
      <c r="B108" s="10"/>
      <c r="C108" s="10"/>
      <c r="E108" s="2"/>
    </row>
    <row r="109" spans="2:5" x14ac:dyDescent="0.2">
      <c r="B109" s="15">
        <v>2.9</v>
      </c>
      <c r="C109" s="16" cm="1">
        <f t="array" ref="C109:C110">int.range(B109)</f>
        <v>0</v>
      </c>
      <c r="E109" s="3" t="s">
        <v>423</v>
      </c>
    </row>
    <row r="110" spans="2:5" x14ac:dyDescent="0.2">
      <c r="B110" s="10"/>
      <c r="C110" s="10">
        <v>1</v>
      </c>
      <c r="E110" s="2"/>
    </row>
    <row r="111" spans="2:5" x14ac:dyDescent="0.2">
      <c r="B111" s="10"/>
      <c r="C111" s="10"/>
      <c r="E111" s="2"/>
    </row>
    <row r="113" spans="2:5" x14ac:dyDescent="0.2">
      <c r="B113" s="15">
        <v>0</v>
      </c>
      <c r="C113" s="16" t="e" cm="1" vm="2">
        <f t="array" ref="C113">int.range(B113)</f>
        <v>#VALUE!</v>
      </c>
      <c r="E113" s="10" t="s">
        <v>419</v>
      </c>
    </row>
    <row r="114" spans="2:5" x14ac:dyDescent="0.2">
      <c r="B114" s="15">
        <v>-1</v>
      </c>
      <c r="C114" s="16" t="e" cm="1" vm="2">
        <f t="array" ref="C114">int.range(B114)</f>
        <v>#VALUE!</v>
      </c>
      <c r="E114" s="10" t="s">
        <v>418</v>
      </c>
    </row>
    <row r="117" spans="2:5" x14ac:dyDescent="0.2">
      <c r="E117" s="1" t="s">
        <v>236</v>
      </c>
    </row>
    <row r="118" spans="2:5" ht="80" customHeight="1" x14ac:dyDescent="0.2">
      <c r="B118" s="9" t="s">
        <v>239</v>
      </c>
      <c r="C118" s="25" t="s">
        <v>240</v>
      </c>
      <c r="E118" s="2" t="s">
        <v>243</v>
      </c>
    </row>
    <row r="120" spans="2:5" x14ac:dyDescent="0.2">
      <c r="B120" s="15">
        <v>3</v>
      </c>
      <c r="C120" s="16" cm="1">
        <f t="array" ref="C120">int.range_stop(B120,B121)</f>
        <v>3</v>
      </c>
    </row>
    <row r="121" spans="2:5" x14ac:dyDescent="0.2">
      <c r="B121" s="15">
        <v>4</v>
      </c>
    </row>
    <row r="123" spans="2:5" x14ac:dyDescent="0.2">
      <c r="B123" s="15">
        <v>3</v>
      </c>
      <c r="C123" s="16" cm="1">
        <f t="array" ref="C123:C125">int.range_stop(B123,B124)</f>
        <v>3</v>
      </c>
    </row>
    <row r="124" spans="2:5" x14ac:dyDescent="0.2">
      <c r="B124" s="15">
        <v>6</v>
      </c>
      <c r="C124" s="16">
        <v>4</v>
      </c>
    </row>
    <row r="125" spans="2:5" x14ac:dyDescent="0.2">
      <c r="C125" s="16">
        <v>5</v>
      </c>
    </row>
    <row r="127" spans="2:5" x14ac:dyDescent="0.2">
      <c r="B127" s="15">
        <v>-1</v>
      </c>
      <c r="C127" s="16" cm="1">
        <f t="array" ref="C127:C129">int.range_stop(B127,B128)</f>
        <v>-1</v>
      </c>
    </row>
    <row r="128" spans="2:5" x14ac:dyDescent="0.2">
      <c r="B128" s="15">
        <v>2</v>
      </c>
      <c r="C128" s="16">
        <v>0</v>
      </c>
    </row>
    <row r="129" spans="2:5" x14ac:dyDescent="0.2">
      <c r="C129" s="16">
        <v>1</v>
      </c>
    </row>
    <row r="132" spans="2:5" x14ac:dyDescent="0.2">
      <c r="B132" s="15">
        <v>-0.4</v>
      </c>
      <c r="C132" s="16" cm="1">
        <f t="array" ref="C132:C134">int.range_stop(B132,B133)</f>
        <v>-0.4</v>
      </c>
      <c r="E132" s="3" t="s">
        <v>431</v>
      </c>
    </row>
    <row r="133" spans="2:5" x14ac:dyDescent="0.2">
      <c r="B133" s="15">
        <v>2.7</v>
      </c>
      <c r="C133" s="16">
        <v>0.60000000000000009</v>
      </c>
    </row>
    <row r="134" spans="2:5" x14ac:dyDescent="0.2">
      <c r="C134" s="16">
        <v>1.6</v>
      </c>
    </row>
    <row r="136" spans="2:5" x14ac:dyDescent="0.2">
      <c r="E136" s="1" t="s">
        <v>244</v>
      </c>
    </row>
    <row r="137" spans="2:5" ht="80" customHeight="1" x14ac:dyDescent="0.2">
      <c r="B137" s="9" t="s">
        <v>242</v>
      </c>
      <c r="C137" s="25" t="s">
        <v>246</v>
      </c>
      <c r="E137" s="2" t="s">
        <v>245</v>
      </c>
    </row>
    <row r="138" spans="2:5" x14ac:dyDescent="0.2">
      <c r="E138" s="2"/>
    </row>
    <row r="139" spans="2:5" x14ac:dyDescent="0.2">
      <c r="B139" s="15">
        <v>-2</v>
      </c>
      <c r="C139" s="16" cm="1">
        <f t="array" ref="C139:C141">int.range_stop_step(B139,B140,B141)</f>
        <v>0</v>
      </c>
    </row>
    <row r="140" spans="2:5" x14ac:dyDescent="0.2">
      <c r="B140" s="15">
        <v>4</v>
      </c>
      <c r="C140" s="16">
        <v>2</v>
      </c>
    </row>
    <row r="141" spans="2:5" x14ac:dyDescent="0.2">
      <c r="B141" s="15">
        <v>2</v>
      </c>
      <c r="C141" s="16">
        <v>4</v>
      </c>
    </row>
    <row r="143" spans="2:5" x14ac:dyDescent="0.2">
      <c r="B143" s="15">
        <v>-2</v>
      </c>
      <c r="C143" s="16" cm="1">
        <f t="array" ref="C143:C145">int.range_stop_step(B143,B144,B145)</f>
        <v>0</v>
      </c>
    </row>
    <row r="144" spans="2:5" x14ac:dyDescent="0.2">
      <c r="B144" s="15">
        <v>3</v>
      </c>
      <c r="C144" s="16">
        <v>2</v>
      </c>
    </row>
    <row r="145" spans="2:5" x14ac:dyDescent="0.2">
      <c r="B145" s="15">
        <v>2</v>
      </c>
      <c r="C145" s="16">
        <v>4</v>
      </c>
    </row>
    <row r="147" spans="2:5" x14ac:dyDescent="0.2">
      <c r="B147" s="15">
        <v>-0.4</v>
      </c>
      <c r="C147" s="16" cm="1">
        <f t="array" ref="C147:C149">int.range_stop_step(B147,B148,B149)</f>
        <v>0.5</v>
      </c>
      <c r="E147" s="3" t="s">
        <v>432</v>
      </c>
    </row>
    <row r="148" spans="2:5" x14ac:dyDescent="0.2">
      <c r="B148" s="15">
        <v>2.7</v>
      </c>
      <c r="C148" s="16">
        <v>1.4</v>
      </c>
    </row>
    <row r="149" spans="2:5" x14ac:dyDescent="0.2">
      <c r="B149" s="15">
        <v>0.9</v>
      </c>
      <c r="C149" s="16">
        <v>2.3000000000000003</v>
      </c>
    </row>
    <row r="152" spans="2:5" x14ac:dyDescent="0.2">
      <c r="E152" s="1" t="s">
        <v>434</v>
      </c>
    </row>
    <row r="153" spans="2:5" ht="17" x14ac:dyDescent="0.2">
      <c r="B153" s="9" t="s">
        <v>40</v>
      </c>
      <c r="C153" s="7" t="s">
        <v>437</v>
      </c>
      <c r="E153" s="2" t="s">
        <v>436</v>
      </c>
    </row>
    <row r="154" spans="2:5" x14ac:dyDescent="0.2">
      <c r="B154" s="15">
        <v>-12</v>
      </c>
      <c r="C154" s="16" t="str" cm="1">
        <f t="array" ref="C154">_repr(int.repr(B154))</f>
        <v>'-12'</v>
      </c>
    </row>
    <row r="157" spans="2:5" x14ac:dyDescent="0.2">
      <c r="E157" s="1" t="s">
        <v>433</v>
      </c>
    </row>
    <row r="158" spans="2:5" ht="17" x14ac:dyDescent="0.2">
      <c r="E158" s="2" t="s">
        <v>436</v>
      </c>
    </row>
    <row r="159" spans="2:5" x14ac:dyDescent="0.2">
      <c r="B159" s="9" t="s">
        <v>40</v>
      </c>
      <c r="C159" s="7" t="s">
        <v>438</v>
      </c>
    </row>
    <row r="160" spans="2:5" x14ac:dyDescent="0.2">
      <c r="B160" s="15">
        <v>-34</v>
      </c>
      <c r="C160" s="16" t="str" cm="1">
        <f t="array" ref="C160">int.str(B160)</f>
        <v>-34</v>
      </c>
    </row>
    <row r="163" spans="5:5" x14ac:dyDescent="0.2">
      <c r="E163" s="1" t="s">
        <v>448</v>
      </c>
    </row>
    <row r="164" spans="5:5" x14ac:dyDescent="0.2">
      <c r="E164" s="10" t="s">
        <v>449</v>
      </c>
    </row>
    <row r="165" spans="5:5" x14ac:dyDescent="0.2">
      <c r="E165" s="1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5" width="49.33203125" style="10" bestFit="1" customWidth="1"/>
    <col min="6" max="16384" width="10.83203125" style="10"/>
  </cols>
  <sheetData>
    <row r="3" spans="2:5" x14ac:dyDescent="0.2">
      <c r="B3" s="8" t="s">
        <v>424</v>
      </c>
    </row>
    <row r="5" spans="2:5" x14ac:dyDescent="0.2">
      <c r="B5" s="11" t="s">
        <v>459</v>
      </c>
    </row>
    <row r="6" spans="2:5" x14ac:dyDescent="0.2">
      <c r="B6" s="11" t="s">
        <v>462</v>
      </c>
    </row>
    <row r="7" spans="2:5" x14ac:dyDescent="0.2">
      <c r="B7" s="11" t="s">
        <v>463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200</v>
      </c>
    </row>
    <row r="11" spans="2:5" x14ac:dyDescent="0.2">
      <c r="B11" s="8"/>
      <c r="E11" s="10" t="s">
        <v>199</v>
      </c>
    </row>
    <row r="14" spans="2:5" x14ac:dyDescent="0.2">
      <c r="E14" s="1" t="s">
        <v>67</v>
      </c>
    </row>
    <row r="15" spans="2:5" ht="17" x14ac:dyDescent="0.2">
      <c r="B15" s="9" t="s">
        <v>40</v>
      </c>
      <c r="C15" s="7" t="s">
        <v>89</v>
      </c>
      <c r="E15" s="2" t="s">
        <v>425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469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473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68</v>
      </c>
    </row>
    <row r="26" spans="2:5" ht="17" x14ac:dyDescent="0.2">
      <c r="B26" s="9" t="s">
        <v>40</v>
      </c>
      <c r="C26" s="7" t="s">
        <v>95</v>
      </c>
      <c r="E26" s="2" t="s">
        <v>69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426</v>
      </c>
    </row>
    <row r="34" spans="2:5" ht="17" x14ac:dyDescent="0.2">
      <c r="B34" s="15">
        <v>-1.23</v>
      </c>
      <c r="C34" s="16" cm="1">
        <f t="array" ref="C34">float.int(B34)</f>
        <v>-1</v>
      </c>
      <c r="E34" s="2" t="s">
        <v>427</v>
      </c>
    </row>
    <row r="35" spans="2:5" ht="17" x14ac:dyDescent="0.2">
      <c r="B35" s="15">
        <v>0</v>
      </c>
      <c r="C35" s="16" cm="1">
        <f t="array" ref="C35">float.int(B35)</f>
        <v>0</v>
      </c>
      <c r="E35" s="2" t="s">
        <v>428</v>
      </c>
    </row>
    <row r="36" spans="2:5" x14ac:dyDescent="0.2">
      <c r="B36" s="15">
        <v>1.23</v>
      </c>
      <c r="C36" s="16" cm="1">
        <f t="array" ref="C36">float.int(B36)</f>
        <v>1</v>
      </c>
    </row>
    <row r="39" spans="2:5" x14ac:dyDescent="0.2">
      <c r="E39" s="1" t="s">
        <v>91</v>
      </c>
    </row>
    <row r="40" spans="2:5" ht="17" x14ac:dyDescent="0.2">
      <c r="B40" s="9" t="s">
        <v>40</v>
      </c>
      <c r="C40" s="7" t="s">
        <v>92</v>
      </c>
      <c r="E40" s="2" t="s">
        <v>425</v>
      </c>
    </row>
    <row r="41" spans="2:5" x14ac:dyDescent="0.2">
      <c r="B41" s="15">
        <v>-12</v>
      </c>
      <c r="C41" s="16" t="str" cm="1">
        <f t="array" ref="C41">_repr(float.repr(B41))</f>
        <v>'-12.0'</v>
      </c>
    </row>
    <row r="44" spans="2:5" x14ac:dyDescent="0.2">
      <c r="E44" s="1" t="s">
        <v>44</v>
      </c>
    </row>
    <row r="45" spans="2:5" ht="17" x14ac:dyDescent="0.2">
      <c r="E45" s="2" t="s">
        <v>425</v>
      </c>
    </row>
    <row r="46" spans="2:5" x14ac:dyDescent="0.2">
      <c r="B46" s="9" t="s">
        <v>40</v>
      </c>
      <c r="C46" s="7" t="s">
        <v>43</v>
      </c>
    </row>
    <row r="47" spans="2:5" x14ac:dyDescent="0.2">
      <c r="B47" s="15">
        <v>-34</v>
      </c>
      <c r="C47" s="16" t="str" cm="1">
        <f t="array" ref="C47">float.str(B47)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1:E16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5" width="54.83203125" style="10" bestFit="1" customWidth="1"/>
    <col min="6" max="16384" width="10.83203125" style="10"/>
  </cols>
  <sheetData>
    <row r="1" spans="2:5" x14ac:dyDescent="0.2">
      <c r="B1" s="8" t="s">
        <v>424</v>
      </c>
    </row>
    <row r="3" spans="2:5" x14ac:dyDescent="0.2">
      <c r="B3" s="11" t="s">
        <v>454</v>
      </c>
    </row>
    <row r="4" spans="2:5" x14ac:dyDescent="0.2">
      <c r="B4" s="11" t="s">
        <v>464</v>
      </c>
    </row>
    <row r="5" spans="2:5" x14ac:dyDescent="0.2">
      <c r="B5" s="8"/>
    </row>
    <row r="6" spans="2:5" x14ac:dyDescent="0.2">
      <c r="B6" s="8"/>
    </row>
    <row r="7" spans="2:5" x14ac:dyDescent="0.2">
      <c r="B7" s="8"/>
    </row>
    <row r="8" spans="2:5" x14ac:dyDescent="0.2">
      <c r="E8" s="1" t="s">
        <v>193</v>
      </c>
    </row>
    <row r="9" spans="2:5" x14ac:dyDescent="0.2">
      <c r="B9" s="9" t="s">
        <v>27</v>
      </c>
      <c r="C9" s="7" t="s">
        <v>139</v>
      </c>
      <c r="E9" s="22" t="s">
        <v>37</v>
      </c>
    </row>
    <row r="10" spans="2:5" x14ac:dyDescent="0.2">
      <c r="B10" s="21" t="s">
        <v>29</v>
      </c>
      <c r="C10" s="16" t="b" cm="1">
        <f t="array" ref="C10">str.bool(B10)</f>
        <v>0</v>
      </c>
      <c r="E10" s="3" t="s">
        <v>474</v>
      </c>
    </row>
    <row r="11" spans="2:5" x14ac:dyDescent="0.2">
      <c r="B11" s="21" t="s">
        <v>202</v>
      </c>
      <c r="C11" s="16" t="b" cm="1">
        <f t="array" ref="C11">str.bool(B11)</f>
        <v>1</v>
      </c>
      <c r="E11" s="3" t="s">
        <v>470</v>
      </c>
    </row>
    <row r="13" spans="2:5" x14ac:dyDescent="0.2">
      <c r="B13" s="8"/>
    </row>
    <row r="14" spans="2:5" x14ac:dyDescent="0.2">
      <c r="B14" s="8"/>
      <c r="E14" s="1" t="s">
        <v>138</v>
      </c>
    </row>
    <row r="15" spans="2:5" x14ac:dyDescent="0.2">
      <c r="B15" s="9" t="s">
        <v>27</v>
      </c>
      <c r="C15" s="7" t="s">
        <v>139</v>
      </c>
      <c r="E15" s="22" t="s">
        <v>37</v>
      </c>
    </row>
    <row r="16" spans="2:5" x14ac:dyDescent="0.2">
      <c r="B16" s="21" t="s">
        <v>29</v>
      </c>
      <c r="C16" s="16" t="b" cm="1">
        <f t="array" ref="C16">str.bool(B16)</f>
        <v>0</v>
      </c>
      <c r="E16" s="3" t="s">
        <v>474</v>
      </c>
    </row>
    <row r="17" spans="2:5" x14ac:dyDescent="0.2">
      <c r="B17" s="21" t="s">
        <v>202</v>
      </c>
      <c r="C17" s="16" t="b" cm="1">
        <f t="array" ref="C17">str.bool(B17)</f>
        <v>1</v>
      </c>
    </row>
    <row r="19" spans="2:5" x14ac:dyDescent="0.2">
      <c r="B19" s="21"/>
    </row>
    <row r="20" spans="2:5" x14ac:dyDescent="0.2">
      <c r="B20" s="10"/>
      <c r="C20" s="10"/>
      <c r="E20" s="1" t="s">
        <v>207</v>
      </c>
    </row>
    <row r="21" spans="2:5" ht="64" customHeight="1" x14ac:dyDescent="0.2">
      <c r="B21" s="9" t="s">
        <v>215</v>
      </c>
      <c r="C21" s="25" t="s">
        <v>214</v>
      </c>
      <c r="E21" s="2" t="s">
        <v>206</v>
      </c>
    </row>
    <row r="22" spans="2:5" x14ac:dyDescent="0.2">
      <c r="C22" s="26"/>
      <c r="E22" s="2"/>
    </row>
    <row r="23" spans="2:5" ht="17" x14ac:dyDescent="0.2">
      <c r="B23" s="21" t="s">
        <v>216</v>
      </c>
      <c r="C23" s="26" t="b" cm="1">
        <f t="array" ref="C23">str.endswith(B23,B24)</f>
        <v>1</v>
      </c>
      <c r="E23" s="2" t="s">
        <v>222</v>
      </c>
    </row>
    <row r="24" spans="2:5" x14ac:dyDescent="0.2">
      <c r="B24" s="21" t="s">
        <v>218</v>
      </c>
      <c r="C24" s="26"/>
      <c r="E24" s="2"/>
    </row>
    <row r="25" spans="2:5" x14ac:dyDescent="0.2">
      <c r="B25" s="21"/>
      <c r="C25" s="26"/>
      <c r="E25" s="2"/>
    </row>
    <row r="26" spans="2:5" ht="17" x14ac:dyDescent="0.2">
      <c r="B26" s="21" t="s">
        <v>216</v>
      </c>
      <c r="C26" s="26" t="b" cm="1">
        <f t="array" ref="C26">str.endswith(B26,B27)</f>
        <v>0</v>
      </c>
      <c r="E26" s="2" t="s">
        <v>221</v>
      </c>
    </row>
    <row r="27" spans="2:5" x14ac:dyDescent="0.2">
      <c r="B27" s="21" t="s">
        <v>217</v>
      </c>
      <c r="E27" s="2"/>
    </row>
    <row r="28" spans="2:5" x14ac:dyDescent="0.2">
      <c r="B28" s="21"/>
      <c r="C28" s="26"/>
      <c r="E28" s="2"/>
    </row>
    <row r="29" spans="2:5" ht="17" x14ac:dyDescent="0.2">
      <c r="B29" s="21" t="s">
        <v>216</v>
      </c>
      <c r="C29" s="26" t="b" cm="1">
        <f t="array" ref="C29">str.endswith(B29,B30)</f>
        <v>1</v>
      </c>
      <c r="E29" s="2" t="s">
        <v>220</v>
      </c>
    </row>
    <row r="30" spans="2:5" x14ac:dyDescent="0.2">
      <c r="B30" s="21" t="s">
        <v>29</v>
      </c>
      <c r="E30" s="3" t="s">
        <v>474</v>
      </c>
    </row>
    <row r="31" spans="2:5" x14ac:dyDescent="0.2">
      <c r="B31" s="21"/>
      <c r="E31" s="24"/>
    </row>
    <row r="32" spans="2:5" ht="17" x14ac:dyDescent="0.2">
      <c r="B32" s="21" t="s">
        <v>29</v>
      </c>
      <c r="C32" s="26" t="b" cm="1">
        <f t="array" ref="C32">str.endswith(B32,B33)</f>
        <v>1</v>
      </c>
      <c r="E32" s="24" t="s">
        <v>219</v>
      </c>
    </row>
    <row r="33" spans="2:5" x14ac:dyDescent="0.2">
      <c r="B33" s="21" t="s">
        <v>29</v>
      </c>
      <c r="E33" s="3" t="s">
        <v>474</v>
      </c>
    </row>
    <row r="34" spans="2:5" x14ac:dyDescent="0.2">
      <c r="B34" s="21"/>
    </row>
    <row r="35" spans="2:5" x14ac:dyDescent="0.2">
      <c r="B35" s="21"/>
    </row>
    <row r="36" spans="2:5" x14ac:dyDescent="0.2">
      <c r="E36" s="1" t="s">
        <v>33</v>
      </c>
    </row>
    <row r="37" spans="2:5" ht="192" customHeight="1" x14ac:dyDescent="0.2">
      <c r="B37" s="9" t="s">
        <v>27</v>
      </c>
      <c r="C37" s="7" t="s">
        <v>79</v>
      </c>
      <c r="E37" s="2" t="s">
        <v>175</v>
      </c>
    </row>
    <row r="38" spans="2:5" x14ac:dyDescent="0.2">
      <c r="E38" s="3" t="s">
        <v>475</v>
      </c>
    </row>
    <row r="39" spans="2:5" x14ac:dyDescent="0.2">
      <c r="B39" s="21" t="s">
        <v>34</v>
      </c>
      <c r="C39" s="16" t="str" cm="1">
        <f t="array" ref="C39">str.eval(B39)</f>
        <v/>
      </c>
      <c r="E39" s="3" t="s">
        <v>474</v>
      </c>
    </row>
    <row r="40" spans="2:5" x14ac:dyDescent="0.2">
      <c r="B40" s="21" t="s">
        <v>35</v>
      </c>
      <c r="C40" s="16" t="str" cm="1">
        <f t="array" ref="C40">str.eval(B40)</f>
        <v>abc</v>
      </c>
    </row>
    <row r="41" spans="2:5" x14ac:dyDescent="0.2">
      <c r="B41" s="15" t="s">
        <v>83</v>
      </c>
      <c r="C41" s="16" t="str" cm="1">
        <f t="array" ref="C41">str.eval(B41)</f>
        <v>ab\cd</v>
      </c>
    </row>
    <row r="42" spans="2:5" x14ac:dyDescent="0.2">
      <c r="B42" s="21" t="s">
        <v>36</v>
      </c>
      <c r="C42" s="16" t="str" cm="1">
        <f t="array" ref="C42">str.eval(B42)</f>
        <v>ab'cd</v>
      </c>
    </row>
    <row r="43" spans="2:5" x14ac:dyDescent="0.2">
      <c r="B43" s="21" t="s">
        <v>85</v>
      </c>
      <c r="C43" s="16" t="str" cm="1">
        <f t="array" ref="C43">str.eval(B43)</f>
        <v>ab"cd</v>
      </c>
    </row>
    <row r="44" spans="2:5" x14ac:dyDescent="0.2">
      <c r="B44" s="21" t="s">
        <v>39</v>
      </c>
      <c r="C44" s="16" t="str" cm="1">
        <f t="array" ref="C44">str.eval(B44)</f>
        <v>⌃⌥⇧⌘⎋⇥⋮</v>
      </c>
    </row>
    <row r="45" spans="2:5" x14ac:dyDescent="0.2">
      <c r="B45" s="21"/>
    </row>
    <row r="46" spans="2:5" x14ac:dyDescent="0.2">
      <c r="B46" s="15" t="s">
        <v>87</v>
      </c>
      <c r="C46" s="16" t="str" cm="1">
        <f t="array" ref="C46">str.eval(B46)</f>
        <v>ab'cd</v>
      </c>
      <c r="E46" s="10" t="s">
        <v>476</v>
      </c>
    </row>
    <row r="48" spans="2:5" x14ac:dyDescent="0.2">
      <c r="B48" s="21" t="s">
        <v>203</v>
      </c>
      <c r="C48" s="16" t="str" cm="1">
        <f t="array" ref="C48">str.eval(B48)</f>
        <v>bcde</v>
      </c>
      <c r="E48" s="10" t="s">
        <v>205</v>
      </c>
    </row>
    <row r="49" spans="2:5" x14ac:dyDescent="0.2">
      <c r="B49" s="21" t="s">
        <v>204</v>
      </c>
      <c r="C49" s="16" t="e" cm="1">
        <f t="array" ref="C49">str.eval(B49)</f>
        <v>#VALUE!</v>
      </c>
      <c r="E49" s="10" t="s">
        <v>477</v>
      </c>
    </row>
    <row r="52" spans="2:5" x14ac:dyDescent="0.2">
      <c r="E52" s="1" t="s">
        <v>153</v>
      </c>
    </row>
    <row r="53" spans="2:5" ht="176" customHeight="1" x14ac:dyDescent="0.2">
      <c r="B53" s="15" t="s">
        <v>27</v>
      </c>
      <c r="C53" s="16" t="s">
        <v>154</v>
      </c>
      <c r="E53" s="2" t="s">
        <v>160</v>
      </c>
    </row>
    <row r="54" spans="2:5" x14ac:dyDescent="0.2">
      <c r="E54" s="2"/>
    </row>
    <row r="55" spans="2:5" x14ac:dyDescent="0.2">
      <c r="B55" s="21" t="s">
        <v>157</v>
      </c>
      <c r="C55" s="16" cm="1">
        <f t="array" ref="C55">str.int(B55)</f>
        <v>0</v>
      </c>
      <c r="D55" s="10">
        <f>VALUE(B55)</f>
        <v>0</v>
      </c>
      <c r="E55" s="1"/>
    </row>
    <row r="56" spans="2:5" x14ac:dyDescent="0.2">
      <c r="B56" s="21" t="s">
        <v>155</v>
      </c>
      <c r="C56" s="16" cm="1">
        <f t="array" ref="C56">str.int(B56)</f>
        <v>123</v>
      </c>
      <c r="D56" s="10">
        <f>VALUE(B56)</f>
        <v>123</v>
      </c>
      <c r="E56" s="1"/>
    </row>
    <row r="57" spans="2:5" x14ac:dyDescent="0.2">
      <c r="B57" s="21" t="s">
        <v>158</v>
      </c>
      <c r="C57" s="16" cm="1">
        <f t="array" ref="C57">str.int(B57)</f>
        <v>-123</v>
      </c>
      <c r="D57" s="10">
        <f>VALUE(B57)</f>
        <v>-123</v>
      </c>
      <c r="E57" s="1"/>
    </row>
    <row r="58" spans="2:5" x14ac:dyDescent="0.2">
      <c r="B58" s="21" t="s">
        <v>159</v>
      </c>
      <c r="C58" s="16" cm="1">
        <f t="array" ref="C58">str.int(B58)</f>
        <v>123</v>
      </c>
      <c r="D58" s="10">
        <f>VALUE(B58)</f>
        <v>123</v>
      </c>
      <c r="E58" s="1"/>
    </row>
    <row r="59" spans="2:5" x14ac:dyDescent="0.2">
      <c r="B59" s="21"/>
      <c r="E59" s="1"/>
    </row>
    <row r="60" spans="2:5" x14ac:dyDescent="0.2">
      <c r="B60" s="21" t="s">
        <v>181</v>
      </c>
      <c r="C60" s="16" t="e" cm="1">
        <f t="array" ref="C60">str.int(B60)</f>
        <v>#NUM!</v>
      </c>
      <c r="E60" s="10" t="s">
        <v>444</v>
      </c>
    </row>
    <row r="61" spans="2:5" x14ac:dyDescent="0.2">
      <c r="B61" s="21" t="s">
        <v>180</v>
      </c>
      <c r="C61" s="16" t="e" cm="1">
        <f t="array" ref="C61">str.int(B61)</f>
        <v>#NUM!</v>
      </c>
      <c r="E61" s="10" t="s">
        <v>443</v>
      </c>
    </row>
    <row r="62" spans="2:5" x14ac:dyDescent="0.2">
      <c r="C62" s="16" t="e" cm="1">
        <f t="array" ref="C62">str.int(B62)</f>
        <v>#NUM!</v>
      </c>
      <c r="E62" s="10" t="s">
        <v>491</v>
      </c>
    </row>
    <row r="63" spans="2:5" x14ac:dyDescent="0.2">
      <c r="E63" s="10" t="s">
        <v>445</v>
      </c>
    </row>
    <row r="64" spans="2:5" x14ac:dyDescent="0.2">
      <c r="B64" s="10"/>
      <c r="C64" s="10"/>
      <c r="E64" s="10" t="s">
        <v>446</v>
      </c>
    </row>
    <row r="65" spans="2:5" x14ac:dyDescent="0.2">
      <c r="E65" s="3" t="s">
        <v>474</v>
      </c>
    </row>
    <row r="68" spans="2:5" x14ac:dyDescent="0.2">
      <c r="E68" s="1" t="s">
        <v>173</v>
      </c>
    </row>
    <row r="69" spans="2:5" x14ac:dyDescent="0.2">
      <c r="E69" s="10" t="s">
        <v>174</v>
      </c>
    </row>
    <row r="71" spans="2:5" x14ac:dyDescent="0.2">
      <c r="E71" s="1"/>
    </row>
    <row r="72" spans="2:5" x14ac:dyDescent="0.2">
      <c r="E72" s="1" t="s">
        <v>161</v>
      </c>
    </row>
    <row r="73" spans="2:5" ht="224" customHeight="1" x14ac:dyDescent="0.2">
      <c r="E73" s="2" t="s">
        <v>176</v>
      </c>
    </row>
    <row r="74" spans="2:5" x14ac:dyDescent="0.2">
      <c r="E74" s="2"/>
    </row>
    <row r="75" spans="2:5" x14ac:dyDescent="0.2">
      <c r="B75" s="15" t="s">
        <v>27</v>
      </c>
      <c r="C75" s="16" t="s">
        <v>162</v>
      </c>
    </row>
    <row r="77" spans="2:5" x14ac:dyDescent="0.2">
      <c r="B77" s="21" t="s">
        <v>157</v>
      </c>
      <c r="C77" s="16" cm="1">
        <f t="array" ref="C77">str.int_base_2(B77)</f>
        <v>0</v>
      </c>
      <c r="E77" s="1"/>
    </row>
    <row r="78" spans="2:5" x14ac:dyDescent="0.2">
      <c r="B78" s="21" t="s">
        <v>165</v>
      </c>
      <c r="C78" s="16" cm="1">
        <f t="array" ref="C78">str.int_base_2(B78)</f>
        <v>15</v>
      </c>
      <c r="E78" s="1"/>
    </row>
    <row r="79" spans="2:5" x14ac:dyDescent="0.2">
      <c r="B79" s="21"/>
      <c r="E79" s="1"/>
    </row>
    <row r="80" spans="2:5" x14ac:dyDescent="0.2">
      <c r="B80" s="21" t="s">
        <v>167</v>
      </c>
      <c r="C80" s="16" cm="1">
        <f t="array" ref="C80">str.int_base_2(B80)</f>
        <v>15</v>
      </c>
      <c r="E80" s="10" t="s">
        <v>478</v>
      </c>
    </row>
    <row r="81" spans="2:5" x14ac:dyDescent="0.2">
      <c r="B81" s="21" t="s">
        <v>164</v>
      </c>
      <c r="C81" s="16" cm="1">
        <f t="array" ref="C81">str.int_base_2(B81)</f>
        <v>-15</v>
      </c>
      <c r="E81" s="1"/>
    </row>
    <row r="82" spans="2:5" x14ac:dyDescent="0.2">
      <c r="B82" s="21" t="s">
        <v>163</v>
      </c>
      <c r="C82" s="16" cm="1">
        <f t="array" ref="C82">str.int_base_2(B82)</f>
        <v>15</v>
      </c>
      <c r="E82" s="1"/>
    </row>
    <row r="83" spans="2:5" x14ac:dyDescent="0.2">
      <c r="B83" s="21" t="s">
        <v>168</v>
      </c>
      <c r="C83" s="16" cm="1">
        <f t="array" ref="C83">str.int_base_2(B83)</f>
        <v>-15</v>
      </c>
      <c r="E83" s="1"/>
    </row>
    <row r="84" spans="2:5" x14ac:dyDescent="0.2">
      <c r="B84" s="21"/>
      <c r="E84" s="1"/>
    </row>
    <row r="85" spans="2:5" x14ac:dyDescent="0.2">
      <c r="B85" s="21" t="s">
        <v>177</v>
      </c>
      <c r="E85" s="1"/>
    </row>
    <row r="86" spans="2:5" x14ac:dyDescent="0.2">
      <c r="B86" s="21" t="str">
        <f>"0b10"&amp;"0000"&amp;"0000"</f>
        <v>0b1000000000</v>
      </c>
      <c r="C86" s="16" cm="1">
        <f t="array" ref="C86">str.int_base_2(B86)</f>
        <v>512</v>
      </c>
      <c r="E86" s="10" t="s">
        <v>479</v>
      </c>
    </row>
    <row r="87" spans="2:5" x14ac:dyDescent="0.2">
      <c r="B87" s="21"/>
      <c r="E87" s="1"/>
    </row>
    <row r="88" spans="2:5" x14ac:dyDescent="0.2">
      <c r="B88" s="21" t="s">
        <v>166</v>
      </c>
      <c r="C88" s="16" t="e" cm="1">
        <f t="array" ref="C88">str.int_base_2(B88)</f>
        <v>#NUM!</v>
      </c>
      <c r="E88" s="10" t="s">
        <v>480</v>
      </c>
    </row>
    <row r="89" spans="2:5" x14ac:dyDescent="0.2">
      <c r="C89" s="16" t="e" cm="1">
        <f t="array" ref="C89">str.int_base_2(B89)</f>
        <v>#NUM!</v>
      </c>
      <c r="E89" s="3" t="s">
        <v>474</v>
      </c>
    </row>
    <row r="92" spans="2:5" x14ac:dyDescent="0.2">
      <c r="E92" s="1" t="s">
        <v>169</v>
      </c>
    </row>
    <row r="93" spans="2:5" x14ac:dyDescent="0.2">
      <c r="E93" s="10" t="s">
        <v>481</v>
      </c>
    </row>
    <row r="95" spans="2:5" x14ac:dyDescent="0.2">
      <c r="E95" s="1" t="s">
        <v>170</v>
      </c>
    </row>
    <row r="96" spans="2:5" x14ac:dyDescent="0.2">
      <c r="E96" s="10" t="s">
        <v>482</v>
      </c>
    </row>
    <row r="98" spans="2:5" x14ac:dyDescent="0.2">
      <c r="E98" s="1" t="s">
        <v>172</v>
      </c>
    </row>
    <row r="99" spans="2:5" x14ac:dyDescent="0.2">
      <c r="E99" s="10" t="s">
        <v>483</v>
      </c>
    </row>
    <row r="101" spans="2:5" x14ac:dyDescent="0.2">
      <c r="B101" s="15" t="s">
        <v>486</v>
      </c>
      <c r="E101" s="1" t="s">
        <v>156</v>
      </c>
    </row>
    <row r="102" spans="2:5" ht="136" x14ac:dyDescent="0.2">
      <c r="E102" s="2" t="s">
        <v>171</v>
      </c>
    </row>
    <row r="103" spans="2:5" x14ac:dyDescent="0.2">
      <c r="E103" s="2"/>
    </row>
    <row r="104" spans="2:5" x14ac:dyDescent="0.2">
      <c r="E104" s="1"/>
    </row>
    <row r="105" spans="2:5" x14ac:dyDescent="0.2">
      <c r="B105" s="15" t="s">
        <v>486</v>
      </c>
      <c r="C105" s="10"/>
      <c r="E105" s="1" t="s">
        <v>484</v>
      </c>
    </row>
    <row r="106" spans="2:5" x14ac:dyDescent="0.2">
      <c r="B106" s="10"/>
      <c r="C106" s="10"/>
      <c r="E106" s="22" t="s">
        <v>485</v>
      </c>
    </row>
    <row r="107" spans="2:5" x14ac:dyDescent="0.2">
      <c r="B107" s="10"/>
      <c r="C107" s="10"/>
      <c r="E107" s="22"/>
    </row>
    <row r="108" spans="2:5" x14ac:dyDescent="0.2">
      <c r="B108" s="10"/>
      <c r="C108" s="10"/>
      <c r="E108" s="1"/>
    </row>
    <row r="109" spans="2:5" x14ac:dyDescent="0.2">
      <c r="E109" s="1" t="s">
        <v>190</v>
      </c>
    </row>
    <row r="110" spans="2:5" x14ac:dyDescent="0.2">
      <c r="E110" s="22" t="s">
        <v>273</v>
      </c>
    </row>
    <row r="111" spans="2:5" x14ac:dyDescent="0.2">
      <c r="B111" s="15" t="s">
        <v>28</v>
      </c>
      <c r="C111" s="16" t="s">
        <v>189</v>
      </c>
      <c r="E111" s="22"/>
    </row>
    <row r="112" spans="2:5" x14ac:dyDescent="0.2">
      <c r="E112" s="22"/>
    </row>
    <row r="113" spans="2:5" x14ac:dyDescent="0.2">
      <c r="B113" s="21" t="s">
        <v>93</v>
      </c>
      <c r="C113" s="16" cm="1">
        <f t="array" ref="C113">str.ord(B113)</f>
        <v>65</v>
      </c>
    </row>
    <row r="114" spans="2:5" x14ac:dyDescent="0.2">
      <c r="B114" s="15" t="s">
        <v>94</v>
      </c>
      <c r="C114" s="16" cm="1">
        <f t="array" ref="C114">str.ord(B114)</f>
        <v>8984</v>
      </c>
    </row>
    <row r="116" spans="2:5" x14ac:dyDescent="0.2">
      <c r="B116" s="21" t="s">
        <v>274</v>
      </c>
      <c r="C116" s="16" cm="1">
        <f t="array" ref="C116">str.ord(B116)</f>
        <v>97</v>
      </c>
    </row>
    <row r="117" spans="2:5" x14ac:dyDescent="0.2">
      <c r="B117" s="21"/>
    </row>
    <row r="118" spans="2:5" x14ac:dyDescent="0.2">
      <c r="B118" s="21"/>
    </row>
    <row r="119" spans="2:5" x14ac:dyDescent="0.2">
      <c r="B119" s="15" t="s">
        <v>486</v>
      </c>
      <c r="E119" s="1" t="s">
        <v>289</v>
      </c>
    </row>
    <row r="120" spans="2:5" x14ac:dyDescent="0.2">
      <c r="B120" s="21"/>
      <c r="E120" s="1"/>
    </row>
    <row r="121" spans="2:5" x14ac:dyDescent="0.2">
      <c r="B121" s="21"/>
      <c r="E121" s="1"/>
    </row>
    <row r="122" spans="2:5" x14ac:dyDescent="0.2">
      <c r="E122" s="4" t="s">
        <v>331</v>
      </c>
    </row>
    <row r="123" spans="2:5" ht="192" customHeight="1" x14ac:dyDescent="0.2">
      <c r="E123" s="2" t="s">
        <v>492</v>
      </c>
    </row>
    <row r="124" spans="2:5" x14ac:dyDescent="0.2">
      <c r="E124" s="2"/>
    </row>
    <row r="125" spans="2:5" x14ac:dyDescent="0.2">
      <c r="B125" s="22" t="s">
        <v>332</v>
      </c>
    </row>
    <row r="126" spans="2:5" x14ac:dyDescent="0.2">
      <c r="B126" s="10"/>
    </row>
    <row r="127" spans="2:5" x14ac:dyDescent="0.2">
      <c r="B127" s="22" t="str" cm="1">
        <f t="array" ref="B127:B129">str.partition("C:\My Documents\like-py.xlsx", "\")</f>
        <v>C:</v>
      </c>
    </row>
    <row r="128" spans="2:5" x14ac:dyDescent="0.2">
      <c r="B128" s="22" t="str">
        <v>\</v>
      </c>
    </row>
    <row r="129" spans="2:5" x14ac:dyDescent="0.2">
      <c r="B129" s="15" t="str">
        <v>My Documents\like-py.xlsx</v>
      </c>
      <c r="E129" s="22"/>
    </row>
    <row r="130" spans="2:5" x14ac:dyDescent="0.2">
      <c r="B130" s="21"/>
      <c r="E130" s="1"/>
    </row>
    <row r="131" spans="2:5" x14ac:dyDescent="0.2">
      <c r="B131" s="21"/>
      <c r="E131" s="1"/>
    </row>
    <row r="132" spans="2:5" x14ac:dyDescent="0.2">
      <c r="E132" s="1" t="s">
        <v>80</v>
      </c>
    </row>
    <row r="133" spans="2:5" ht="192" customHeight="1" x14ac:dyDescent="0.2">
      <c r="E133" s="2" t="s">
        <v>178</v>
      </c>
    </row>
    <row r="134" spans="2:5" x14ac:dyDescent="0.2">
      <c r="B134" s="15" t="s">
        <v>27</v>
      </c>
      <c r="C134" s="16" t="s">
        <v>81</v>
      </c>
      <c r="E134" s="2"/>
    </row>
    <row r="135" spans="2:5" x14ac:dyDescent="0.2">
      <c r="E135" s="2"/>
    </row>
    <row r="136" spans="2:5" x14ac:dyDescent="0.2">
      <c r="B136" s="21" t="s">
        <v>29</v>
      </c>
      <c r="C136" s="16" t="str" cm="1">
        <f t="array" ref="C136">str.repr(B136)</f>
        <v>''</v>
      </c>
      <c r="E136" s="10" t="s">
        <v>82</v>
      </c>
    </row>
    <row r="137" spans="2:5" x14ac:dyDescent="0.2">
      <c r="B137" s="15" t="s">
        <v>30</v>
      </c>
      <c r="C137" s="16" t="str" cm="1">
        <f t="array" ref="C137">str.repr(B137)</f>
        <v>'abc'</v>
      </c>
    </row>
    <row r="138" spans="2:5" x14ac:dyDescent="0.2">
      <c r="B138" s="15" t="s">
        <v>84</v>
      </c>
      <c r="C138" s="16" t="str" cm="1">
        <f t="array" ref="C138">str.repr(B138)</f>
        <v>'ab\\cd'</v>
      </c>
    </row>
    <row r="139" spans="2:5" x14ac:dyDescent="0.2">
      <c r="B139" s="15" t="s">
        <v>31</v>
      </c>
      <c r="C139" s="16" t="str" cm="1">
        <f t="array" ref="C139">str.repr(B139)</f>
        <v>'ab\'cd'</v>
      </c>
      <c r="E139" s="10" t="s">
        <v>179</v>
      </c>
    </row>
    <row r="140" spans="2:5" x14ac:dyDescent="0.2">
      <c r="B140" s="15" t="s">
        <v>86</v>
      </c>
      <c r="C140" s="16" t="str" cm="1">
        <f t="array" ref="C140">str.repr(B140)</f>
        <v>'ab\"cd'</v>
      </c>
    </row>
    <row r="141" spans="2:5" x14ac:dyDescent="0.2">
      <c r="B141" s="15" t="s">
        <v>38</v>
      </c>
      <c r="C141" s="16" t="str" cm="1">
        <f t="array" ref="C141">str.repr(B141)</f>
        <v>'⌃⌥⇧⌘⎋⇥⋮'</v>
      </c>
    </row>
    <row r="142" spans="2:5" x14ac:dyDescent="0.2">
      <c r="B142" s="17"/>
    </row>
    <row r="143" spans="2:5" x14ac:dyDescent="0.2">
      <c r="E143" s="22"/>
    </row>
    <row r="144" spans="2:5" x14ac:dyDescent="0.2">
      <c r="E144" s="4" t="s">
        <v>288</v>
      </c>
    </row>
    <row r="145" spans="2:5" x14ac:dyDescent="0.2">
      <c r="E145" s="22" t="s">
        <v>285</v>
      </c>
    </row>
    <row r="146" spans="2:5" x14ac:dyDescent="0.2">
      <c r="E146" s="22"/>
    </row>
    <row r="147" spans="2:5" x14ac:dyDescent="0.2">
      <c r="E147" s="4" t="s">
        <v>329</v>
      </c>
    </row>
    <row r="148" spans="2:5" ht="208" customHeight="1" x14ac:dyDescent="0.2">
      <c r="E148" s="2" t="s">
        <v>493</v>
      </c>
    </row>
    <row r="149" spans="2:5" x14ac:dyDescent="0.2">
      <c r="E149" s="2"/>
    </row>
    <row r="150" spans="2:5" x14ac:dyDescent="0.2">
      <c r="B150" s="22" t="s">
        <v>330</v>
      </c>
    </row>
    <row r="151" spans="2:5" x14ac:dyDescent="0.2">
      <c r="B151" s="10"/>
    </row>
    <row r="152" spans="2:5" x14ac:dyDescent="0.2">
      <c r="B152" s="22" t="str" cm="1">
        <f t="array" ref="B152:B154">str.rpartition("C:\My Documents\like-py.xlsx", "\")</f>
        <v>C:\My Documents</v>
      </c>
    </row>
    <row r="153" spans="2:5" x14ac:dyDescent="0.2">
      <c r="B153" s="22" t="str">
        <v>\</v>
      </c>
    </row>
    <row r="154" spans="2:5" x14ac:dyDescent="0.2">
      <c r="B154" s="15" t="str">
        <v>like-py.xlsx</v>
      </c>
      <c r="E154" s="22"/>
    </row>
    <row r="155" spans="2:5" x14ac:dyDescent="0.2">
      <c r="E155" s="22"/>
    </row>
    <row r="156" spans="2:5" x14ac:dyDescent="0.2">
      <c r="E156" s="22"/>
    </row>
    <row r="157" spans="2:5" x14ac:dyDescent="0.2">
      <c r="E157" s="4" t="s">
        <v>287</v>
      </c>
    </row>
    <row r="158" spans="2:5" x14ac:dyDescent="0.2">
      <c r="E158" s="22" t="s">
        <v>283</v>
      </c>
    </row>
    <row r="159" spans="2:5" x14ac:dyDescent="0.2">
      <c r="E159" s="22"/>
    </row>
    <row r="160" spans="2:5" x14ac:dyDescent="0.2">
      <c r="E160" s="4" t="s">
        <v>286</v>
      </c>
    </row>
    <row r="161" spans="5:5" x14ac:dyDescent="0.2">
      <c r="E161" s="22" t="s">
        <v>280</v>
      </c>
    </row>
    <row r="167" spans="5:5" x14ac:dyDescent="0.2">
      <c r="E167" s="10" t="s">
        <v>487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B3:E98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19.33203125" style="16" bestFit="1" customWidth="1"/>
    <col min="4" max="4" width="10.83203125" style="10"/>
    <col min="5" max="5" width="51.5" style="10" bestFit="1" customWidth="1"/>
    <col min="6" max="16384" width="10.83203125" style="10"/>
  </cols>
  <sheetData>
    <row r="3" spans="2:5" x14ac:dyDescent="0.2">
      <c r="B3" s="15" t="s">
        <v>201</v>
      </c>
    </row>
    <row r="5" spans="2:5" x14ac:dyDescent="0.2">
      <c r="B5" s="8" t="s">
        <v>136</v>
      </c>
    </row>
    <row r="6" spans="2:5" x14ac:dyDescent="0.2">
      <c r="B6" s="8" t="s">
        <v>137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2" t="s">
        <v>53</v>
      </c>
    </row>
    <row r="11" spans="2:5" x14ac:dyDescent="0.2">
      <c r="E11" s="22"/>
    </row>
    <row r="12" spans="2:5" x14ac:dyDescent="0.2">
      <c r="B12" s="21" t="s">
        <v>125</v>
      </c>
      <c r="E12" s="22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2"/>
    </row>
    <row r="14" spans="2:5" x14ac:dyDescent="0.2">
      <c r="E14" s="22"/>
    </row>
    <row r="15" spans="2:5" x14ac:dyDescent="0.2">
      <c r="B15" s="21" t="s">
        <v>58</v>
      </c>
    </row>
    <row r="16" spans="2:5" x14ac:dyDescent="0.2">
      <c r="B16" s="21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1" t="s">
        <v>59</v>
      </c>
    </row>
    <row r="21" spans="2:5" x14ac:dyDescent="0.2">
      <c r="B21" s="21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2" t="s">
        <v>57</v>
      </c>
    </row>
    <row r="28" spans="2:5" x14ac:dyDescent="0.2">
      <c r="E28" s="22"/>
    </row>
    <row r="29" spans="2:5" x14ac:dyDescent="0.2">
      <c r="B29" s="21" t="s">
        <v>195</v>
      </c>
      <c r="E29" s="22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2"/>
    </row>
    <row r="31" spans="2:5" x14ac:dyDescent="0.2">
      <c r="E31" s="22"/>
    </row>
    <row r="32" spans="2:5" x14ac:dyDescent="0.2">
      <c r="B32" s="21" t="s">
        <v>2</v>
      </c>
    </row>
    <row r="33" spans="2:5" x14ac:dyDescent="0.2">
      <c r="B33" s="21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1" t="s">
        <v>1</v>
      </c>
    </row>
    <row r="38" spans="2:5" x14ac:dyDescent="0.2">
      <c r="B38" s="21" cm="1">
        <f t="array" ref="B38:B40">{0;0;0}</f>
        <v>0</v>
      </c>
      <c r="C38" s="16" t="e" cm="1">
        <f t="array" aca="1" ref="C38" ca="1">bool.any(_xlfn.ANCHORARRAY(B38))</f>
        <v>#NAME?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149</v>
      </c>
    </row>
    <row r="44" spans="2:5" ht="17" x14ac:dyDescent="0.2">
      <c r="B44" s="30" t="s">
        <v>54</v>
      </c>
      <c r="C44" s="12" t="s">
        <v>142</v>
      </c>
      <c r="D44" s="3"/>
      <c r="E44" s="6" t="s">
        <v>141</v>
      </c>
    </row>
    <row r="45" spans="2:5" x14ac:dyDescent="0.2">
      <c r="B45" s="11"/>
      <c r="C45" s="13"/>
      <c r="D45" s="3"/>
      <c r="E45" s="3"/>
    </row>
    <row r="46" spans="2:5" x14ac:dyDescent="0.2">
      <c r="B46" s="18" t="s">
        <v>147</v>
      </c>
      <c r="C46" s="13" t="e" cm="1">
        <f t="array" ref="C46">list.bool(B46)</f>
        <v>#VALUE!</v>
      </c>
      <c r="D46" s="3"/>
      <c r="E46" s="3" t="s">
        <v>145</v>
      </c>
    </row>
    <row r="47" spans="2:5" x14ac:dyDescent="0.2">
      <c r="B47" s="18" cm="1">
        <f t="array" ref="B47:B48">{0;1}</f>
        <v>0</v>
      </c>
      <c r="C47" s="13"/>
      <c r="D47" s="3"/>
      <c r="E47" s="10" t="s">
        <v>305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8" t="s">
        <v>128</v>
      </c>
      <c r="C50" s="13"/>
      <c r="D50" s="3"/>
      <c r="E50" s="3" t="s">
        <v>129</v>
      </c>
    </row>
    <row r="51" spans="2:5" x14ac:dyDescent="0.2">
      <c r="B51" s="11" t="s">
        <v>140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8" t="s">
        <v>306</v>
      </c>
      <c r="C53" s="20" t="s">
        <v>144</v>
      </c>
      <c r="D53" s="3"/>
      <c r="E53" s="3" t="s">
        <v>148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8" t="s">
        <v>306</v>
      </c>
      <c r="C56" s="20" t="s">
        <v>307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8" t="s">
        <v>125</v>
      </c>
      <c r="C59" s="20" t="s">
        <v>144</v>
      </c>
      <c r="D59" s="3"/>
      <c r="E59" s="3"/>
    </row>
    <row r="60" spans="2:5" x14ac:dyDescent="0.2">
      <c r="B60" s="18" cm="1">
        <f t="array" ref="B60">{0}</f>
        <v>0</v>
      </c>
      <c r="C60" s="13">
        <f>TYPE(B60)</f>
        <v>1</v>
      </c>
      <c r="D60" s="3"/>
    </row>
    <row r="61" spans="2:5" x14ac:dyDescent="0.2">
      <c r="B61" s="18"/>
      <c r="C61" s="13"/>
      <c r="D61" s="3"/>
    </row>
    <row r="62" spans="2:5" x14ac:dyDescent="0.2">
      <c r="B62" s="18"/>
      <c r="C62" s="13"/>
      <c r="D62" s="3"/>
    </row>
    <row r="63" spans="2:5" x14ac:dyDescent="0.2">
      <c r="B63" s="18"/>
      <c r="C63" s="13"/>
      <c r="D63" s="3"/>
    </row>
    <row r="64" spans="2:5" x14ac:dyDescent="0.2">
      <c r="B64" s="11"/>
      <c r="C64" s="20" t="s">
        <v>143</v>
      </c>
      <c r="D64" s="3"/>
      <c r="E64" s="3"/>
    </row>
    <row r="65" spans="2:5" x14ac:dyDescent="0.2">
      <c r="B65" s="18"/>
      <c r="C65" s="13">
        <f>TYPE({0})</f>
        <v>64</v>
      </c>
      <c r="D65" s="3"/>
      <c r="E65" s="3"/>
    </row>
    <row r="66" spans="2:5" x14ac:dyDescent="0.2">
      <c r="B66" s="18"/>
      <c r="C66" s="13"/>
      <c r="D66" s="3"/>
    </row>
    <row r="67" spans="2:5" x14ac:dyDescent="0.2">
      <c r="B67" s="18"/>
      <c r="C67" s="13"/>
      <c r="D67" s="3"/>
    </row>
    <row r="68" spans="2:5" x14ac:dyDescent="0.2">
      <c r="E68" s="4" t="s">
        <v>247</v>
      </c>
    </row>
    <row r="69" spans="2:5" ht="80" customHeight="1" x14ac:dyDescent="0.2">
      <c r="B69" s="30" t="s">
        <v>54</v>
      </c>
      <c r="C69" s="12" t="s">
        <v>249</v>
      </c>
      <c r="E69" s="6" t="s">
        <v>250</v>
      </c>
    </row>
    <row r="70" spans="2:5" x14ac:dyDescent="0.2">
      <c r="B70" s="11"/>
      <c r="C70" s="13"/>
      <c r="E70" s="3"/>
    </row>
    <row r="71" spans="2:5" x14ac:dyDescent="0.2">
      <c r="B71" s="18" t="s">
        <v>248</v>
      </c>
      <c r="C71" s="13"/>
      <c r="E71" s="3"/>
    </row>
    <row r="72" spans="2:5" x14ac:dyDescent="0.2">
      <c r="B72" s="18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398</v>
      </c>
    </row>
    <row r="77" spans="2:5" ht="85" x14ac:dyDescent="0.2">
      <c r="B77" s="11"/>
      <c r="C77" s="13"/>
      <c r="E77" s="6" t="s">
        <v>400</v>
      </c>
    </row>
    <row r="78" spans="2:5" x14ac:dyDescent="0.2">
      <c r="B78" s="11"/>
      <c r="C78" s="13"/>
      <c r="E78" s="3"/>
    </row>
    <row r="79" spans="2:5" x14ac:dyDescent="0.2">
      <c r="B79" s="11"/>
      <c r="C79" s="13"/>
      <c r="E79" s="3"/>
    </row>
    <row r="80" spans="2:5" x14ac:dyDescent="0.2">
      <c r="B80" s="30"/>
      <c r="C80" s="12"/>
      <c r="E80" s="3"/>
    </row>
    <row r="81" spans="2:5" x14ac:dyDescent="0.2">
      <c r="E81" s="4" t="s">
        <v>261</v>
      </c>
    </row>
    <row r="82" spans="2:5" ht="51" x14ac:dyDescent="0.2">
      <c r="C82" s="32" t="s">
        <v>263</v>
      </c>
      <c r="E82" s="6" t="s">
        <v>262</v>
      </c>
    </row>
    <row r="83" spans="2:5" ht="17" x14ac:dyDescent="0.2">
      <c r="B83" s="15" t="str" cm="1">
        <f t="array" ref="B83:B88">{"abc";"acb";"bac";"bca";"cab";"cba"}</f>
        <v>abc</v>
      </c>
      <c r="C83" s="31" t="str" cm="1">
        <f t="array" ref="C83:C84">list.filter(_xlfn.LAMBDA(_xlpm.x, str.endswith(_xlpm.x, "a")),_xlfn.ANCHORARRAY(
B83))</f>
        <v>bca</v>
      </c>
      <c r="E83" s="3"/>
    </row>
    <row r="84" spans="2:5" x14ac:dyDescent="0.2">
      <c r="B84" s="15" t="str">
        <v>acb</v>
      </c>
      <c r="C84" s="16" t="str">
        <v>cba</v>
      </c>
      <c r="E84" s="3"/>
    </row>
    <row r="85" spans="2:5" x14ac:dyDescent="0.2">
      <c r="B85" s="15" t="str">
        <v>bac</v>
      </c>
      <c r="E85" s="3"/>
    </row>
    <row r="86" spans="2:5" x14ac:dyDescent="0.2">
      <c r="B86" s="15" t="str">
        <v>bca</v>
      </c>
      <c r="E86" s="3"/>
    </row>
    <row r="87" spans="2:5" x14ac:dyDescent="0.2">
      <c r="B87" s="15" t="str">
        <v>cab</v>
      </c>
      <c r="E87" s="3"/>
    </row>
    <row r="88" spans="2:5" x14ac:dyDescent="0.2">
      <c r="B88" s="15" t="str">
        <v>cba</v>
      </c>
      <c r="E88" s="3"/>
    </row>
    <row r="89" spans="2:5" x14ac:dyDescent="0.2">
      <c r="E89" s="3"/>
    </row>
    <row r="90" spans="2:5" x14ac:dyDescent="0.2">
      <c r="E90" s="3"/>
    </row>
    <row r="91" spans="2:5" x14ac:dyDescent="0.2">
      <c r="B91" s="11"/>
      <c r="C91" s="13"/>
      <c r="D91" s="3"/>
      <c r="E91" s="4" t="s">
        <v>133</v>
      </c>
    </row>
    <row r="92" spans="2:5" ht="128" customHeight="1" x14ac:dyDescent="0.2">
      <c r="B92" s="11"/>
      <c r="C92" s="13"/>
      <c r="D92" s="3"/>
      <c r="E92" s="6" t="s">
        <v>134</v>
      </c>
    </row>
    <row r="93" spans="2:5" x14ac:dyDescent="0.2">
      <c r="B93" s="30" t="s">
        <v>54</v>
      </c>
      <c r="C93" s="12" t="s">
        <v>135</v>
      </c>
      <c r="D93" s="3"/>
      <c r="E93" s="5"/>
    </row>
    <row r="95" spans="2:5" x14ac:dyDescent="0.2">
      <c r="B95" s="18" t="s">
        <v>132</v>
      </c>
    </row>
    <row r="96" spans="2:5" x14ac:dyDescent="0.2">
      <c r="B96" s="18" cm="1">
        <f t="array" ref="B96:B98">_xlfn.SEQUENCE(3)</f>
        <v>1</v>
      </c>
      <c r="C96" s="13" t="str" cm="1">
        <f t="array" ref="C96">list.repr(_xlfn.ANCHORARRAY(B96))</f>
        <v>[1, 2, 3]</v>
      </c>
    </row>
    <row r="97" spans="2:2" x14ac:dyDescent="0.2">
      <c r="B97" s="15">
        <v>2</v>
      </c>
    </row>
    <row r="98" spans="2:2" x14ac:dyDescent="0.2">
      <c r="B98" s="1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12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10.83203125" style="16"/>
    <col min="4" max="4" width="10.83203125" style="10"/>
    <col min="5" max="5" width="44.1640625" style="10" customWidth="1"/>
    <col min="6" max="16384" width="10.83203125" style="10"/>
  </cols>
  <sheetData>
    <row r="3" spans="2:5" x14ac:dyDescent="0.2">
      <c r="B3" s="15" t="s">
        <v>201</v>
      </c>
    </row>
    <row r="5" spans="2:5" x14ac:dyDescent="0.2">
      <c r="B5" s="8" t="s">
        <v>71</v>
      </c>
    </row>
    <row r="6" spans="2:5" x14ac:dyDescent="0.2">
      <c r="B6" s="8"/>
    </row>
    <row r="7" spans="2:5" x14ac:dyDescent="0.2">
      <c r="B7" s="8" t="s">
        <v>131</v>
      </c>
      <c r="C7" s="19"/>
    </row>
    <row r="8" spans="2:5" x14ac:dyDescent="0.2">
      <c r="B8" s="8" t="s">
        <v>73</v>
      </c>
    </row>
    <row r="9" spans="2:5" x14ac:dyDescent="0.2">
      <c r="B9" s="8" t="s">
        <v>72</v>
      </c>
    </row>
    <row r="10" spans="2:5" x14ac:dyDescent="0.2">
      <c r="B10" s="8" t="s">
        <v>74</v>
      </c>
    </row>
    <row r="11" spans="2:5" x14ac:dyDescent="0.2">
      <c r="B11" s="8" t="s">
        <v>75</v>
      </c>
    </row>
    <row r="12" spans="2:5" x14ac:dyDescent="0.2">
      <c r="C12" s="19"/>
    </row>
    <row r="13" spans="2:5" x14ac:dyDescent="0.2">
      <c r="C13" s="19"/>
    </row>
    <row r="14" spans="2:5" x14ac:dyDescent="0.2">
      <c r="C14" s="19"/>
      <c r="E14" s="4" t="s">
        <v>255</v>
      </c>
    </row>
    <row r="15" spans="2:5" x14ac:dyDescent="0.2">
      <c r="C15" s="19"/>
      <c r="E15" s="14" t="s">
        <v>254</v>
      </c>
    </row>
    <row r="16" spans="2:5" x14ac:dyDescent="0.2">
      <c r="C16" s="19"/>
      <c r="E16" s="14"/>
    </row>
    <row r="17" spans="2:5" x14ac:dyDescent="0.2">
      <c r="C17" s="19"/>
      <c r="E17" s="14"/>
    </row>
    <row r="18" spans="2:5" x14ac:dyDescent="0.2">
      <c r="C18" s="19"/>
      <c r="E18" s="4" t="s">
        <v>256</v>
      </c>
    </row>
    <row r="19" spans="2:5" ht="80" customHeight="1" x14ac:dyDescent="0.2">
      <c r="C19" s="19"/>
      <c r="E19" s="6" t="s">
        <v>192</v>
      </c>
    </row>
    <row r="20" spans="2:5" x14ac:dyDescent="0.2">
      <c r="C20" s="19"/>
      <c r="E20" s="14"/>
    </row>
    <row r="21" spans="2:5" x14ac:dyDescent="0.2">
      <c r="C21" s="19"/>
      <c r="E21" s="14"/>
    </row>
    <row r="22" spans="2:5" x14ac:dyDescent="0.2">
      <c r="C22" s="19"/>
      <c r="E22" s="4" t="s">
        <v>257</v>
      </c>
    </row>
    <row r="23" spans="2:5" ht="102" x14ac:dyDescent="0.2">
      <c r="E23" s="6" t="s">
        <v>191</v>
      </c>
    </row>
    <row r="24" spans="2:5" x14ac:dyDescent="0.2">
      <c r="B24" s="11" t="s">
        <v>45</v>
      </c>
      <c r="C24" s="13" t="s">
        <v>194</v>
      </c>
      <c r="E24" s="6"/>
    </row>
    <row r="25" spans="2:5" x14ac:dyDescent="0.2">
      <c r="B25" s="21" t="s">
        <v>29</v>
      </c>
      <c r="C25" s="16" t="b" cm="1">
        <f t="array" ref="C25">_any(B25)</f>
        <v>0</v>
      </c>
      <c r="E25" s="6"/>
    </row>
    <row r="26" spans="2:5" x14ac:dyDescent="0.2">
      <c r="B26" s="15" t="s">
        <v>146</v>
      </c>
      <c r="C26" s="16" t="b" cm="1">
        <f t="array" ref="C26">_any(B26)</f>
        <v>1</v>
      </c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4" t="s">
        <v>251</v>
      </c>
    </row>
    <row r="30" spans="2:5" x14ac:dyDescent="0.2">
      <c r="E30" s="3"/>
    </row>
    <row r="31" spans="2:5" x14ac:dyDescent="0.2">
      <c r="E31" s="3"/>
    </row>
    <row r="32" spans="2:5" x14ac:dyDescent="0.2">
      <c r="E32" s="4" t="s">
        <v>258</v>
      </c>
    </row>
    <row r="33" spans="2:5" x14ac:dyDescent="0.2">
      <c r="E33" s="3"/>
    </row>
    <row r="34" spans="2:5" x14ac:dyDescent="0.2">
      <c r="E34" s="3"/>
    </row>
    <row r="35" spans="2:5" x14ac:dyDescent="0.2">
      <c r="E35" s="4" t="s">
        <v>122</v>
      </c>
    </row>
    <row r="36" spans="2:5" ht="119" x14ac:dyDescent="0.2">
      <c r="E36" s="6" t="s">
        <v>259</v>
      </c>
    </row>
    <row r="37" spans="2:5" x14ac:dyDescent="0.2">
      <c r="B37" s="11" t="s">
        <v>45</v>
      </c>
      <c r="C37" s="13" t="s">
        <v>123</v>
      </c>
    </row>
    <row r="38" spans="2:5" x14ac:dyDescent="0.2">
      <c r="B38" s="11" t="b">
        <v>0</v>
      </c>
      <c r="C38" s="13" t="b" cm="1">
        <f t="array" ref="C38">_bool(B38)</f>
        <v>0</v>
      </c>
    </row>
    <row r="39" spans="2:5" x14ac:dyDescent="0.2">
      <c r="B39" s="11" t="b">
        <v>1</v>
      </c>
      <c r="C39" s="13" t="b" cm="1">
        <f t="array" ref="C39">_bool(B39)</f>
        <v>1</v>
      </c>
    </row>
    <row r="40" spans="2:5" x14ac:dyDescent="0.2">
      <c r="B40" s="11">
        <v>-1.23</v>
      </c>
      <c r="C40" s="13" t="b" cm="1">
        <f t="array" ref="C40">_bool(B40)</f>
        <v>1</v>
      </c>
    </row>
    <row r="41" spans="2:5" x14ac:dyDescent="0.2">
      <c r="B41" s="11">
        <v>0</v>
      </c>
      <c r="C41" s="13" t="b" cm="1">
        <f t="array" ref="C41">_bool(B41)</f>
        <v>0</v>
      </c>
    </row>
    <row r="42" spans="2:5" x14ac:dyDescent="0.2">
      <c r="B42" s="11">
        <v>1.23</v>
      </c>
      <c r="C42" s="13" t="b" cm="1">
        <f t="array" ref="C42">_bool(B42)</f>
        <v>1</v>
      </c>
    </row>
    <row r="43" spans="2:5" x14ac:dyDescent="0.2">
      <c r="B43" s="18" t="s">
        <v>29</v>
      </c>
      <c r="C43" s="13" t="b" cm="1">
        <f t="array" ref="C43">_bool(B43)</f>
        <v>0</v>
      </c>
    </row>
    <row r="44" spans="2:5" x14ac:dyDescent="0.2">
      <c r="B44" s="18" t="s">
        <v>124</v>
      </c>
      <c r="C44" s="13" t="b" cm="1">
        <f t="array" ref="C44">_bool(B44)</f>
        <v>1</v>
      </c>
    </row>
    <row r="45" spans="2:5" x14ac:dyDescent="0.2">
      <c r="B45" s="18"/>
      <c r="C45" s="13"/>
    </row>
    <row r="46" spans="2:5" x14ac:dyDescent="0.2">
      <c r="B46" s="18" t="s">
        <v>128</v>
      </c>
      <c r="C46" s="13"/>
    </row>
    <row r="47" spans="2:5" x14ac:dyDescent="0.2">
      <c r="B47" s="18" t="e" cm="1" vm="2">
        <f t="array" ref="B47">_xlfn.SEQUENCE(0)</f>
        <v>#VALUE!</v>
      </c>
      <c r="C47" s="13"/>
      <c r="E47" s="10" t="s">
        <v>129</v>
      </c>
    </row>
    <row r="48" spans="2:5" x14ac:dyDescent="0.2">
      <c r="B48" s="18"/>
      <c r="C48" s="13"/>
    </row>
    <row r="49" spans="2:5" x14ac:dyDescent="0.2">
      <c r="B49" s="18" t="s">
        <v>125</v>
      </c>
      <c r="C49" s="13"/>
    </row>
    <row r="50" spans="2:5" x14ac:dyDescent="0.2">
      <c r="B50" s="18" cm="1">
        <f t="array" ref="B50">{0}</f>
        <v>0</v>
      </c>
      <c r="C50" s="13" t="b" cm="1">
        <f t="array" ref="C50">_bool(B50)</f>
        <v>0</v>
      </c>
      <c r="E50" s="10" t="s">
        <v>127</v>
      </c>
    </row>
    <row r="51" spans="2:5" x14ac:dyDescent="0.2">
      <c r="B51" s="18"/>
      <c r="C51" s="13"/>
    </row>
    <row r="52" spans="2:5" x14ac:dyDescent="0.2">
      <c r="B52" s="18" t="s">
        <v>126</v>
      </c>
      <c r="C52" s="13"/>
    </row>
    <row r="53" spans="2:5" x14ac:dyDescent="0.2">
      <c r="B53" s="18" cm="1">
        <f t="array" ref="B53:B54">{0;0}</f>
        <v>0</v>
      </c>
      <c r="C53" s="13" t="e" cm="1">
        <f t="array" ref="C53">_bool(_xlfn.ANCHORARRAY(B53))</f>
        <v>#VALUE!</v>
      </c>
      <c r="E53" s="10" t="s">
        <v>130</v>
      </c>
    </row>
    <row r="54" spans="2:5" x14ac:dyDescent="0.2">
      <c r="B54" s="18">
        <v>0</v>
      </c>
      <c r="C54" s="13"/>
    </row>
    <row r="55" spans="2:5" x14ac:dyDescent="0.2">
      <c r="B55" s="18"/>
      <c r="C55" s="13"/>
    </row>
    <row r="56" spans="2:5" x14ac:dyDescent="0.2">
      <c r="B56" s="18"/>
      <c r="C56" s="13"/>
    </row>
    <row r="57" spans="2:5" x14ac:dyDescent="0.2">
      <c r="B57" s="18"/>
      <c r="C57" s="13"/>
    </row>
    <row r="58" spans="2:5" x14ac:dyDescent="0.2">
      <c r="B58" s="18"/>
      <c r="C58" s="13"/>
      <c r="E58" s="4" t="s">
        <v>253</v>
      </c>
    </row>
    <row r="59" spans="2:5" x14ac:dyDescent="0.2">
      <c r="B59" s="18"/>
      <c r="C59" s="13"/>
      <c r="E59" s="10" t="s">
        <v>185</v>
      </c>
    </row>
    <row r="60" spans="2:5" x14ac:dyDescent="0.2">
      <c r="B60" s="18"/>
      <c r="C60" s="13"/>
    </row>
    <row r="61" spans="2:5" x14ac:dyDescent="0.2">
      <c r="B61" s="18"/>
      <c r="C61" s="13"/>
      <c r="E61" s="4" t="s">
        <v>252</v>
      </c>
    </row>
    <row r="62" spans="2:5" x14ac:dyDescent="0.2">
      <c r="B62" s="18"/>
      <c r="C62" s="13"/>
      <c r="E62" s="3"/>
    </row>
    <row r="63" spans="2:5" x14ac:dyDescent="0.2">
      <c r="B63" s="18"/>
      <c r="C63" s="13"/>
      <c r="E63" s="4" t="s">
        <v>275</v>
      </c>
    </row>
    <row r="64" spans="2:5" x14ac:dyDescent="0.2">
      <c r="B64" s="18"/>
      <c r="C64" s="13"/>
    </row>
    <row r="65" spans="2:5" x14ac:dyDescent="0.2">
      <c r="B65" s="18"/>
      <c r="C65" s="13"/>
      <c r="E65" s="4" t="s">
        <v>260</v>
      </c>
    </row>
    <row r="66" spans="2:5" x14ac:dyDescent="0.2">
      <c r="B66" s="18"/>
      <c r="C66" s="13"/>
      <c r="E66" s="4"/>
    </row>
    <row r="67" spans="2:5" x14ac:dyDescent="0.2">
      <c r="B67" s="18"/>
      <c r="C67" s="13"/>
      <c r="E67" s="4" t="s">
        <v>184</v>
      </c>
    </row>
    <row r="68" spans="2:5" x14ac:dyDescent="0.2">
      <c r="B68" s="18"/>
      <c r="C68" s="13"/>
      <c r="E68" s="10" t="s">
        <v>186</v>
      </c>
    </row>
    <row r="69" spans="2:5" x14ac:dyDescent="0.2">
      <c r="B69" s="18"/>
      <c r="C69" s="13"/>
      <c r="E69" s="3"/>
    </row>
    <row r="70" spans="2:5" x14ac:dyDescent="0.2">
      <c r="B70" s="18"/>
      <c r="C70" s="13"/>
      <c r="E70" s="4" t="s">
        <v>264</v>
      </c>
    </row>
    <row r="71" spans="2:5" x14ac:dyDescent="0.2">
      <c r="B71" s="18"/>
      <c r="C71" s="13"/>
    </row>
    <row r="72" spans="2:5" x14ac:dyDescent="0.2">
      <c r="B72" s="18"/>
      <c r="C72" s="13"/>
      <c r="E72" s="4" t="s">
        <v>182</v>
      </c>
    </row>
    <row r="73" spans="2:5" ht="85" x14ac:dyDescent="0.2">
      <c r="B73" s="18"/>
      <c r="C73" s="13"/>
      <c r="E73" s="6" t="s">
        <v>183</v>
      </c>
    </row>
    <row r="74" spans="2:5" x14ac:dyDescent="0.2">
      <c r="B74" s="18"/>
      <c r="C74" s="13"/>
      <c r="E74" s="6"/>
    </row>
    <row r="75" spans="2:5" x14ac:dyDescent="0.2">
      <c r="B75" s="18"/>
      <c r="C75" s="13"/>
      <c r="E75" s="4" t="s">
        <v>265</v>
      </c>
    </row>
    <row r="76" spans="2:5" x14ac:dyDescent="0.2">
      <c r="B76" s="18"/>
      <c r="C76" s="13"/>
      <c r="E76" s="4"/>
    </row>
    <row r="77" spans="2:5" x14ac:dyDescent="0.2">
      <c r="B77" s="18"/>
      <c r="C77" s="13"/>
      <c r="E77" s="4" t="s">
        <v>182</v>
      </c>
    </row>
    <row r="78" spans="2:5" x14ac:dyDescent="0.2">
      <c r="B78" s="18"/>
      <c r="C78" s="13"/>
      <c r="E78" s="4"/>
    </row>
    <row r="79" spans="2:5" x14ac:dyDescent="0.2">
      <c r="B79" s="18"/>
      <c r="C79" s="13"/>
      <c r="E79" s="4" t="s">
        <v>266</v>
      </c>
    </row>
    <row r="80" spans="2:5" x14ac:dyDescent="0.2">
      <c r="B80" s="18"/>
      <c r="C80" s="13"/>
      <c r="E80" s="4"/>
    </row>
    <row r="81" spans="2:5" x14ac:dyDescent="0.2">
      <c r="B81" s="18"/>
      <c r="C81" s="13"/>
      <c r="E81" s="4" t="s">
        <v>267</v>
      </c>
    </row>
    <row r="82" spans="2:5" x14ac:dyDescent="0.2">
      <c r="B82" s="18"/>
      <c r="C82" s="13"/>
      <c r="E82" s="4"/>
    </row>
    <row r="83" spans="2:5" x14ac:dyDescent="0.2">
      <c r="B83" s="18"/>
      <c r="C83" s="13"/>
      <c r="E83" s="4" t="s">
        <v>268</v>
      </c>
    </row>
    <row r="84" spans="2:5" x14ac:dyDescent="0.2">
      <c r="B84" s="18"/>
      <c r="C84" s="13"/>
      <c r="E84" s="4"/>
    </row>
    <row r="85" spans="2:5" x14ac:dyDescent="0.2">
      <c r="B85" s="18"/>
      <c r="C85" s="13"/>
      <c r="E85" s="4" t="s">
        <v>269</v>
      </c>
    </row>
    <row r="86" spans="2:5" x14ac:dyDescent="0.2">
      <c r="B86" s="18"/>
      <c r="C86" s="13"/>
      <c r="E86" s="4"/>
    </row>
    <row r="87" spans="2:5" x14ac:dyDescent="0.2">
      <c r="B87" s="18"/>
      <c r="C87" s="13"/>
      <c r="E87" s="4" t="s">
        <v>270</v>
      </c>
    </row>
    <row r="88" spans="2:5" x14ac:dyDescent="0.2">
      <c r="B88" s="18"/>
      <c r="C88" s="13"/>
      <c r="E88" s="4"/>
    </row>
    <row r="89" spans="2:5" x14ac:dyDescent="0.2">
      <c r="B89" s="18"/>
      <c r="C89" s="13"/>
      <c r="E89" s="4" t="s">
        <v>271</v>
      </c>
    </row>
    <row r="90" spans="2:5" x14ac:dyDescent="0.2">
      <c r="B90" s="18"/>
      <c r="C90" s="13"/>
      <c r="E90" s="4"/>
    </row>
    <row r="91" spans="2:5" x14ac:dyDescent="0.2">
      <c r="B91" s="18"/>
      <c r="C91" s="13"/>
      <c r="E91" s="4" t="s">
        <v>272</v>
      </c>
    </row>
    <row r="92" spans="2:5" x14ac:dyDescent="0.2">
      <c r="B92" s="18"/>
      <c r="C92" s="13"/>
      <c r="E92" s="4"/>
    </row>
    <row r="93" spans="2:5" x14ac:dyDescent="0.2">
      <c r="B93" s="18"/>
      <c r="C93" s="13"/>
      <c r="E93" s="4" t="s">
        <v>276</v>
      </c>
    </row>
    <row r="94" spans="2:5" x14ac:dyDescent="0.2">
      <c r="B94" s="18"/>
      <c r="C94" s="13"/>
      <c r="E94" s="4" t="s">
        <v>278</v>
      </c>
    </row>
    <row r="95" spans="2:5" x14ac:dyDescent="0.2">
      <c r="B95" s="18"/>
      <c r="C95" s="13"/>
      <c r="E95" s="4" t="s">
        <v>277</v>
      </c>
    </row>
    <row r="96" spans="2:5" x14ac:dyDescent="0.2">
      <c r="B96" s="18"/>
      <c r="C96" s="13"/>
      <c r="E96" s="3"/>
    </row>
    <row r="97" spans="2:5" x14ac:dyDescent="0.2">
      <c r="B97" s="11"/>
      <c r="C97" s="13"/>
      <c r="D97" s="3"/>
      <c r="E97" s="4" t="s">
        <v>47</v>
      </c>
    </row>
    <row r="98" spans="2:5" ht="119" x14ac:dyDescent="0.2">
      <c r="B98" s="11"/>
      <c r="C98" s="13"/>
      <c r="D98" s="3"/>
      <c r="E98" s="6" t="s">
        <v>196</v>
      </c>
    </row>
    <row r="99" spans="2:5" x14ac:dyDescent="0.2">
      <c r="B99" s="11" t="s">
        <v>45</v>
      </c>
      <c r="C99" s="13" t="s">
        <v>46</v>
      </c>
      <c r="D99" s="3"/>
      <c r="E99" s="5"/>
    </row>
    <row r="100" spans="2:5" x14ac:dyDescent="0.2">
      <c r="B100" s="11"/>
      <c r="C100" s="13"/>
      <c r="D100" s="3"/>
      <c r="E100" s="5"/>
    </row>
    <row r="101" spans="2:5" x14ac:dyDescent="0.2">
      <c r="B101" s="11" t="b">
        <v>0</v>
      </c>
      <c r="C101" s="13" t="str" cm="1">
        <f t="array" ref="C101">_repr(B101)</f>
        <v>False</v>
      </c>
      <c r="D101" s="3"/>
      <c r="E101" s="5"/>
    </row>
    <row r="102" spans="2:5" x14ac:dyDescent="0.2">
      <c r="B102" s="11">
        <v>-1.23</v>
      </c>
      <c r="C102" s="13" t="str" cm="1">
        <f t="array" ref="C102">_repr(B102)</f>
        <v>-1.23</v>
      </c>
      <c r="D102" s="3"/>
      <c r="E102" s="5"/>
    </row>
    <row r="103" spans="2:5" ht="17" x14ac:dyDescent="0.2">
      <c r="B103" s="11">
        <v>9</v>
      </c>
      <c r="C103" s="13" t="str" cm="1">
        <f t="array" ref="C103">_repr(B103)</f>
        <v>9</v>
      </c>
      <c r="D103" s="3"/>
      <c r="E103" s="5" t="s">
        <v>439</v>
      </c>
    </row>
    <row r="104" spans="2:5" x14ac:dyDescent="0.2">
      <c r="B104" s="11" t="s">
        <v>32</v>
      </c>
      <c r="C104" s="13" t="str" cm="1">
        <f t="array" ref="C104">_repr(B104)</f>
        <v>'\"'</v>
      </c>
      <c r="D104" s="3"/>
      <c r="E104" s="3"/>
    </row>
    <row r="105" spans="2:5" x14ac:dyDescent="0.2">
      <c r="B105" s="11" t="s">
        <v>30</v>
      </c>
      <c r="C105" s="13" t="str" cm="1">
        <f t="array" ref="C105">_repr(B105)</f>
        <v>'abc'</v>
      </c>
      <c r="D105" s="3"/>
      <c r="E105" s="3"/>
    </row>
    <row r="106" spans="2:5" x14ac:dyDescent="0.2">
      <c r="B106" s="11" t="s">
        <v>31</v>
      </c>
      <c r="C106" s="13" t="str" cm="1">
        <f t="array" ref="C106">_repr(B106)</f>
        <v>'ab\'cd'</v>
      </c>
      <c r="D106" s="3"/>
      <c r="E106" s="3"/>
    </row>
    <row r="107" spans="2:5" x14ac:dyDescent="0.2">
      <c r="B107" s="17" t="s">
        <v>38</v>
      </c>
      <c r="C107" s="13" t="str" cm="1">
        <f t="array" ref="C107">_repr(B107)</f>
        <v>'⌃⌥⇧⌘⎋⇥⋮'</v>
      </c>
      <c r="D107" s="3"/>
      <c r="E107" s="3"/>
    </row>
    <row r="109" spans="2:5" x14ac:dyDescent="0.2">
      <c r="B109" s="18" t="s">
        <v>132</v>
      </c>
    </row>
    <row r="110" spans="2:5" x14ac:dyDescent="0.2">
      <c r="B110" s="18" cm="1">
        <f t="array" ref="B110:B112">_xlfn.SEQUENCE(3)</f>
        <v>1</v>
      </c>
      <c r="C110" s="13" t="str" cm="1">
        <f t="array" ref="C110">_repr(_xlfn.ANCHORARRAY(B110))</f>
        <v>[1, 2, 3]</v>
      </c>
    </row>
    <row r="111" spans="2:5" x14ac:dyDescent="0.2">
      <c r="B111" s="15">
        <v>2</v>
      </c>
    </row>
    <row r="112" spans="2:5" x14ac:dyDescent="0.2">
      <c r="B112" s="15">
        <v>3</v>
      </c>
    </row>
    <row r="113" spans="5:5" x14ac:dyDescent="0.2">
      <c r="E113" s="4" t="s">
        <v>279</v>
      </c>
    </row>
    <row r="114" spans="5:5" x14ac:dyDescent="0.2">
      <c r="E114" s="22" t="s">
        <v>280</v>
      </c>
    </row>
    <row r="115" spans="5:5" x14ac:dyDescent="0.2">
      <c r="E115" s="22"/>
    </row>
    <row r="116" spans="5:5" x14ac:dyDescent="0.2">
      <c r="E116" s="4" t="s">
        <v>282</v>
      </c>
    </row>
    <row r="117" spans="5:5" x14ac:dyDescent="0.2">
      <c r="E117" s="22" t="s">
        <v>283</v>
      </c>
    </row>
    <row r="118" spans="5:5" x14ac:dyDescent="0.2">
      <c r="E118" s="22"/>
    </row>
    <row r="119" spans="5:5" x14ac:dyDescent="0.2">
      <c r="E119" s="4" t="s">
        <v>281</v>
      </c>
    </row>
    <row r="120" spans="5:5" x14ac:dyDescent="0.2">
      <c r="E120" s="22" t="s">
        <v>280</v>
      </c>
    </row>
    <row r="121" spans="5:5" x14ac:dyDescent="0.2">
      <c r="E121" s="22"/>
    </row>
    <row r="122" spans="5:5" x14ac:dyDescent="0.2">
      <c r="E122" s="4" t="s">
        <v>187</v>
      </c>
    </row>
    <row r="123" spans="5:5" ht="102" x14ac:dyDescent="0.2">
      <c r="E123" s="6" t="s">
        <v>188</v>
      </c>
    </row>
    <row r="125" spans="5:5" x14ac:dyDescent="0.2">
      <c r="E125" s="4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24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63</v>
      </c>
    </row>
    <row r="4" spans="2:3" x14ac:dyDescent="0.2">
      <c r="B4" s="1" t="s">
        <v>64</v>
      </c>
    </row>
    <row r="5" spans="2:3" x14ac:dyDescent="0.2">
      <c r="B5" s="28" t="s">
        <v>65</v>
      </c>
      <c r="C5" s="28" t="s">
        <v>3</v>
      </c>
    </row>
    <row r="6" spans="2:3" x14ac:dyDescent="0.2">
      <c r="B6" s="28"/>
      <c r="C6" s="28"/>
    </row>
    <row r="7" spans="2:3" x14ac:dyDescent="0.2">
      <c r="B7" s="29"/>
    </row>
    <row r="8" spans="2:3" x14ac:dyDescent="0.2">
      <c r="B8" s="10" t="s">
        <v>4</v>
      </c>
      <c r="C8" s="10" t="s">
        <v>5</v>
      </c>
    </row>
    <row r="10" spans="2:3" x14ac:dyDescent="0.2">
      <c r="B10" s="10" t="s">
        <v>6</v>
      </c>
      <c r="C10" s="10" t="s">
        <v>7</v>
      </c>
    </row>
    <row r="12" spans="2:3" x14ac:dyDescent="0.2">
      <c r="B12" s="10" t="s">
        <v>8</v>
      </c>
      <c r="C12" s="10" t="s">
        <v>9</v>
      </c>
    </row>
    <row r="14" spans="2:3" x14ac:dyDescent="0.2">
      <c r="B14" s="10" t="s">
        <v>10</v>
      </c>
      <c r="C14" s="10" t="s">
        <v>11</v>
      </c>
    </row>
    <row r="16" spans="2:3" x14ac:dyDescent="0.2">
      <c r="B16" s="10" t="s">
        <v>12</v>
      </c>
      <c r="C16" s="10" t="s">
        <v>13</v>
      </c>
    </row>
    <row r="18" spans="2:3" x14ac:dyDescent="0.2">
      <c r="B18" s="10" t="s">
        <v>14</v>
      </c>
      <c r="C18" s="10" t="s">
        <v>15</v>
      </c>
    </row>
    <row r="20" spans="2:3" x14ac:dyDescent="0.2">
      <c r="B20" s="10" t="s">
        <v>16</v>
      </c>
      <c r="C20" s="10" t="s">
        <v>17</v>
      </c>
    </row>
    <row r="22" spans="2:3" x14ac:dyDescent="0.2">
      <c r="B22" s="10" t="s">
        <v>18</v>
      </c>
      <c r="C22" s="10" t="s">
        <v>19</v>
      </c>
    </row>
    <row r="24" spans="2:3" x14ac:dyDescent="0.2">
      <c r="B24" s="10" t="s">
        <v>20</v>
      </c>
      <c r="C24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2:G73"/>
  <sheetViews>
    <sheetView zoomScale="150" zoomScaleNormal="150" workbookViewId="0"/>
  </sheetViews>
  <sheetFormatPr baseColWidth="10" defaultRowHeight="16" x14ac:dyDescent="0.2"/>
  <sheetData>
    <row r="2" spans="2:5" x14ac:dyDescent="0.2">
      <c r="B2" s="1" t="s">
        <v>488</v>
      </c>
    </row>
    <row r="3" spans="2:5" x14ac:dyDescent="0.2">
      <c r="B3" s="1"/>
    </row>
    <row r="4" spans="2:5" x14ac:dyDescent="0.2">
      <c r="B4" s="10" t="s">
        <v>315</v>
      </c>
    </row>
    <row r="5" spans="2:5" x14ac:dyDescent="0.2">
      <c r="B5" s="1"/>
    </row>
    <row r="6" spans="2:5" x14ac:dyDescent="0.2">
      <c r="B6" s="10" t="s">
        <v>316</v>
      </c>
      <c r="D6" s="35" t="s">
        <v>328</v>
      </c>
      <c r="E6" s="10" t="s">
        <v>317</v>
      </c>
    </row>
    <row r="7" spans="2:5" x14ac:dyDescent="0.2">
      <c r="B7" s="10" t="s">
        <v>317</v>
      </c>
      <c r="E7" s="10" t="s">
        <v>323</v>
      </c>
    </row>
    <row r="8" spans="2:5" x14ac:dyDescent="0.2">
      <c r="B8" s="10" t="s">
        <v>318</v>
      </c>
      <c r="E8" s="10" t="s">
        <v>319</v>
      </c>
    </row>
    <row r="9" spans="2:5" x14ac:dyDescent="0.2">
      <c r="B9" s="10" t="s">
        <v>319</v>
      </c>
      <c r="E9" s="10" t="s">
        <v>327</v>
      </c>
    </row>
    <row r="10" spans="2:5" x14ac:dyDescent="0.2">
      <c r="B10" s="10" t="s">
        <v>320</v>
      </c>
      <c r="E10" s="10" t="s">
        <v>318</v>
      </c>
    </row>
    <row r="11" spans="2:5" x14ac:dyDescent="0.2">
      <c r="B11" s="10" t="s">
        <v>321</v>
      </c>
      <c r="E11" s="10" t="s">
        <v>325</v>
      </c>
    </row>
    <row r="12" spans="2:5" x14ac:dyDescent="0.2">
      <c r="B12" s="10" t="s">
        <v>322</v>
      </c>
      <c r="E12" s="10" t="s">
        <v>324</v>
      </c>
    </row>
    <row r="13" spans="2:5" x14ac:dyDescent="0.2">
      <c r="B13" s="10" t="s">
        <v>323</v>
      </c>
      <c r="E13" s="10" t="s">
        <v>322</v>
      </c>
    </row>
    <row r="14" spans="2:5" x14ac:dyDescent="0.2">
      <c r="B14" s="10" t="s">
        <v>295</v>
      </c>
      <c r="E14" s="10" t="s">
        <v>326</v>
      </c>
    </row>
    <row r="15" spans="2:5" x14ac:dyDescent="0.2">
      <c r="B15" s="10" t="s">
        <v>324</v>
      </c>
      <c r="E15" s="10" t="s">
        <v>320</v>
      </c>
    </row>
    <row r="16" spans="2:5" x14ac:dyDescent="0.2">
      <c r="B16" s="10" t="s">
        <v>325</v>
      </c>
      <c r="E16" s="10" t="s">
        <v>316</v>
      </c>
    </row>
    <row r="17" spans="2:7" x14ac:dyDescent="0.2">
      <c r="B17" s="10" t="s">
        <v>326</v>
      </c>
      <c r="E17" s="10" t="s">
        <v>321</v>
      </c>
    </row>
    <row r="18" spans="2:7" x14ac:dyDescent="0.2">
      <c r="B18" s="10" t="s">
        <v>327</v>
      </c>
      <c r="E18" s="10" t="s">
        <v>295</v>
      </c>
    </row>
    <row r="19" spans="2:7" x14ac:dyDescent="0.2">
      <c r="B19" s="1"/>
    </row>
    <row r="20" spans="2:7" x14ac:dyDescent="0.2">
      <c r="B20" s="1"/>
    </row>
    <row r="21" spans="2:7" x14ac:dyDescent="0.2">
      <c r="B21" s="1" t="s">
        <v>489</v>
      </c>
    </row>
    <row r="22" spans="2:7" x14ac:dyDescent="0.2">
      <c r="B22" s="1"/>
    </row>
    <row r="23" spans="2:7" x14ac:dyDescent="0.2">
      <c r="C23" s="9"/>
      <c r="D23" s="9" t="s">
        <v>308</v>
      </c>
    </row>
    <row r="24" spans="2:7" x14ac:dyDescent="0.2">
      <c r="B24" s="9" t="s">
        <v>290</v>
      </c>
      <c r="C24" s="9" t="s">
        <v>291</v>
      </c>
      <c r="D24" s="9" t="s">
        <v>291</v>
      </c>
      <c r="E24" s="33"/>
      <c r="F24" s="33"/>
      <c r="G24" s="9" t="s">
        <v>292</v>
      </c>
    </row>
    <row r="25" spans="2:7" x14ac:dyDescent="0.2">
      <c r="B25" s="33"/>
      <c r="C25" s="33"/>
      <c r="D25" s="33"/>
      <c r="E25" s="33"/>
      <c r="F25" s="33"/>
      <c r="G25" s="33"/>
    </row>
    <row r="26" spans="2:7" x14ac:dyDescent="0.2">
      <c r="B26" s="33">
        <v>0</v>
      </c>
      <c r="C26" s="33">
        <f>TYPE(B26)</f>
        <v>1</v>
      </c>
      <c r="D26" s="33"/>
      <c r="E26" s="34" t="s">
        <v>293</v>
      </c>
      <c r="F26" s="33"/>
      <c r="G26" s="33" t="s">
        <v>310</v>
      </c>
    </row>
    <row r="27" spans="2:7" x14ac:dyDescent="0.2">
      <c r="B27" s="33">
        <f>1.00000001</f>
        <v>1.0000000099999999</v>
      </c>
      <c r="C27" s="33">
        <f>TYPE(B27)</f>
        <v>1</v>
      </c>
      <c r="D27" s="33"/>
      <c r="E27" s="34" t="s">
        <v>293</v>
      </c>
      <c r="F27" s="33"/>
      <c r="G27" s="33" t="s">
        <v>309</v>
      </c>
    </row>
    <row r="28" spans="2:7" x14ac:dyDescent="0.2">
      <c r="B28" s="33"/>
      <c r="C28" s="33"/>
      <c r="D28" s="33"/>
      <c r="E28" s="34"/>
      <c r="F28" s="33"/>
      <c r="G28" s="33"/>
    </row>
    <row r="29" spans="2:7" x14ac:dyDescent="0.2">
      <c r="B29" s="34" t="s">
        <v>311</v>
      </c>
      <c r="C29" s="33"/>
      <c r="D29" s="33"/>
      <c r="E29" s="34"/>
      <c r="F29" s="33"/>
      <c r="G29" s="33"/>
    </row>
    <row r="30" spans="2:7" x14ac:dyDescent="0.2">
      <c r="B30" s="33">
        <f>1.000000001</f>
        <v>1.0000000010000001</v>
      </c>
      <c r="C30" s="33">
        <f>TYPE(B30)</f>
        <v>1</v>
      </c>
      <c r="D30" s="33"/>
      <c r="E30" s="34" t="s">
        <v>293</v>
      </c>
      <c r="F30" s="33"/>
      <c r="G30" s="33" t="s">
        <v>309</v>
      </c>
    </row>
    <row r="31" spans="2:7" x14ac:dyDescent="0.2">
      <c r="B31" s="33"/>
      <c r="C31" s="33"/>
      <c r="D31" s="33"/>
      <c r="E31" s="34"/>
      <c r="F31" s="33"/>
      <c r="G31" s="33"/>
    </row>
    <row r="32" spans="2:7" x14ac:dyDescent="0.2">
      <c r="B32" s="34" t="s">
        <v>125</v>
      </c>
      <c r="C32" s="33"/>
      <c r="D32" s="34" t="s">
        <v>143</v>
      </c>
      <c r="E32" s="34"/>
      <c r="F32" s="33"/>
      <c r="G32" s="33"/>
    </row>
    <row r="33" spans="2:7" x14ac:dyDescent="0.2">
      <c r="B33" s="34" cm="1">
        <f t="array" ref="B33">{0}</f>
        <v>0</v>
      </c>
      <c r="C33" s="33">
        <f>TYPE(B33)</f>
        <v>1</v>
      </c>
      <c r="D33" s="34">
        <f>TYPE({0})</f>
        <v>64</v>
      </c>
      <c r="E33" t="s">
        <v>304</v>
      </c>
      <c r="F33" s="33"/>
      <c r="G33" s="33" t="s">
        <v>303</v>
      </c>
    </row>
    <row r="34" spans="2:7" x14ac:dyDescent="0.2">
      <c r="B34" s="33"/>
      <c r="C34" s="33"/>
      <c r="D34" s="33"/>
      <c r="E34" s="34"/>
      <c r="F34" s="33"/>
      <c r="G34" s="33"/>
    </row>
    <row r="35" spans="2:7" x14ac:dyDescent="0.2">
      <c r="B35" s="34" t="s">
        <v>294</v>
      </c>
      <c r="C35" s="33">
        <f>TYPE(B35)</f>
        <v>2</v>
      </c>
      <c r="D35" s="33"/>
      <c r="E35" s="33" t="s">
        <v>295</v>
      </c>
      <c r="F35" s="33"/>
      <c r="G35" s="33" t="s">
        <v>296</v>
      </c>
    </row>
    <row r="36" spans="2:7" x14ac:dyDescent="0.2">
      <c r="B36" s="34"/>
      <c r="C36" s="33"/>
      <c r="D36" s="33"/>
      <c r="E36" s="33"/>
      <c r="F36" s="33"/>
      <c r="G36" s="33"/>
    </row>
    <row r="37" spans="2:7" x14ac:dyDescent="0.2">
      <c r="B37" s="33" t="b">
        <v>0</v>
      </c>
      <c r="C37" s="33">
        <f>TYPE(B37)</f>
        <v>4</v>
      </c>
      <c r="D37" s="33"/>
      <c r="E37" s="33" t="s">
        <v>297</v>
      </c>
      <c r="F37" s="33"/>
      <c r="G37" s="33" t="s">
        <v>298</v>
      </c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 t="e">
        <f>SUM(A924 A925)</f>
        <v>#NULL!</v>
      </c>
      <c r="C39" s="33">
        <f t="shared" ref="C39:C45" si="0">TYPE(B39)</f>
        <v>16</v>
      </c>
      <c r="D39" s="33">
        <f t="shared" ref="D39:D45" si="1">ERROR.TYPE(B39)</f>
        <v>1</v>
      </c>
      <c r="E39" s="33" t="s">
        <v>299</v>
      </c>
      <c r="F39" s="33"/>
      <c r="G39" s="33"/>
    </row>
    <row r="40" spans="2:7" x14ac:dyDescent="0.2">
      <c r="B40" s="33" t="e">
        <f>1/0</f>
        <v>#DIV/0!</v>
      </c>
      <c r="C40" s="33">
        <f t="shared" si="0"/>
        <v>16</v>
      </c>
      <c r="D40" s="33">
        <f t="shared" si="1"/>
        <v>2</v>
      </c>
      <c r="E40" s="33" t="s">
        <v>299</v>
      </c>
      <c r="F40" s="33"/>
      <c r="G40" s="33"/>
    </row>
    <row r="41" spans="2:7" x14ac:dyDescent="0.2">
      <c r="B41" s="33" t="e">
        <v>#VALUE!</v>
      </c>
      <c r="C41" s="33">
        <f t="shared" si="0"/>
        <v>16</v>
      </c>
      <c r="D41" s="33">
        <f t="shared" si="1"/>
        <v>3</v>
      </c>
      <c r="E41" s="33" t="s">
        <v>299</v>
      </c>
      <c r="F41" s="33"/>
      <c r="G41" s="33"/>
    </row>
    <row r="42" spans="2:7" x14ac:dyDescent="0.2">
      <c r="B42" s="33" t="e">
        <f>#REF!</f>
        <v>#REF!</v>
      </c>
      <c r="C42" s="33">
        <f t="shared" si="0"/>
        <v>16</v>
      </c>
      <c r="D42" s="33">
        <f t="shared" si="1"/>
        <v>4</v>
      </c>
      <c r="E42" s="33" t="s">
        <v>299</v>
      </c>
      <c r="F42" s="33"/>
      <c r="G42" s="33"/>
    </row>
    <row r="43" spans="2:7" x14ac:dyDescent="0.2">
      <c r="B43" s="33" t="e" cm="1">
        <f t="array" ref="B43">TYPES</f>
        <v>#NAME?</v>
      </c>
      <c r="C43" s="33">
        <f t="shared" si="0"/>
        <v>16</v>
      </c>
      <c r="D43" s="33">
        <f t="shared" si="1"/>
        <v>5</v>
      </c>
      <c r="E43" s="33" t="s">
        <v>299</v>
      </c>
      <c r="F43" s="33"/>
      <c r="G43" s="33"/>
    </row>
    <row r="44" spans="2:7" x14ac:dyDescent="0.2">
      <c r="B44" s="33" t="e">
        <f>SQRT(-1)</f>
        <v>#NUM!</v>
      </c>
      <c r="C44" s="33">
        <f t="shared" si="0"/>
        <v>16</v>
      </c>
      <c r="D44" s="33">
        <f t="shared" si="1"/>
        <v>6</v>
      </c>
      <c r="E44" s="33" t="s">
        <v>299</v>
      </c>
      <c r="F44" s="33"/>
      <c r="G44" s="33"/>
    </row>
    <row r="45" spans="2:7" x14ac:dyDescent="0.2">
      <c r="B45" s="33" t="e">
        <f>LOOKUP(0, _xlfn.SEQUENCE(3))</f>
        <v>#N/A</v>
      </c>
      <c r="C45" s="33">
        <f t="shared" si="0"/>
        <v>16</v>
      </c>
      <c r="D45" s="33">
        <f t="shared" si="1"/>
        <v>7</v>
      </c>
      <c r="E45" s="33" t="s">
        <v>299</v>
      </c>
      <c r="F45" s="33"/>
      <c r="G45" s="33"/>
    </row>
    <row r="46" spans="2:7" x14ac:dyDescent="0.2">
      <c r="B46" s="33"/>
      <c r="C46" s="33"/>
      <c r="D46" s="33">
        <v>8</v>
      </c>
      <c r="E46" s="33"/>
      <c r="F46" s="33"/>
      <c r="G46" s="33"/>
    </row>
    <row r="47" spans="2:7" x14ac:dyDescent="0.2">
      <c r="B47" s="33" t="e" cm="1" vm="3">
        <f t="array" aca="1" ref="B47" ca="1">_xlfn.SEQUENCE(999)</f>
        <v>#VALUE!</v>
      </c>
      <c r="C47" s="33">
        <f ca="1">TYPE(B47)</f>
        <v>16</v>
      </c>
      <c r="D47" s="33">
        <f ca="1">ERROR.TYPE(B47)</f>
        <v>9</v>
      </c>
      <c r="E47" s="33" t="s">
        <v>299</v>
      </c>
      <c r="F47" s="33"/>
      <c r="G47" s="33"/>
    </row>
    <row r="48" spans="2:7" x14ac:dyDescent="0.2">
      <c r="B48" s="33"/>
      <c r="C48" s="33"/>
      <c r="D48" s="33">
        <v>10</v>
      </c>
      <c r="E48" s="33"/>
      <c r="F48" s="33"/>
      <c r="G48" s="33"/>
    </row>
    <row r="49" spans="1:7" x14ac:dyDescent="0.2">
      <c r="B49" s="33"/>
      <c r="C49" s="33"/>
      <c r="D49" s="33">
        <v>11</v>
      </c>
      <c r="E49" s="33"/>
      <c r="F49" s="33"/>
      <c r="G49" s="33"/>
    </row>
    <row r="50" spans="1:7" x14ac:dyDescent="0.2">
      <c r="B50" s="33"/>
      <c r="C50" s="33"/>
      <c r="D50" s="33">
        <v>12</v>
      </c>
      <c r="E50" s="33"/>
      <c r="F50" s="33"/>
      <c r="G50" s="33"/>
    </row>
    <row r="51" spans="1:7" x14ac:dyDescent="0.2">
      <c r="B51" s="33" t="e" cm="1" vm="4">
        <f t="array" ref="B51">_FV(#REF!,"Attribute")</f>
        <v>#VALUE!</v>
      </c>
      <c r="C51" s="33">
        <f>TYPE(B51)</f>
        <v>16</v>
      </c>
      <c r="D51" s="33">
        <f>ERROR.TYPE(B51)</f>
        <v>13</v>
      </c>
      <c r="E51" s="33" t="s">
        <v>299</v>
      </c>
      <c r="F51" s="33"/>
      <c r="G51" s="33"/>
    </row>
    <row r="52" spans="1:7" x14ac:dyDescent="0.2">
      <c r="B52" s="33" t="e" cm="1" vm="2">
        <f t="array" ref="B52">_xlfn.SEQUENCE(0)</f>
        <v>#VALUE!</v>
      </c>
      <c r="C52" s="33">
        <f>TYPE(B52)</f>
        <v>16</v>
      </c>
      <c r="D52" s="33">
        <f>ERROR.TYPE(B52)</f>
        <v>14</v>
      </c>
      <c r="E52" s="33" t="s">
        <v>299</v>
      </c>
      <c r="F52" s="33"/>
      <c r="G52" s="33"/>
    </row>
    <row r="53" spans="1:7" x14ac:dyDescent="0.2">
      <c r="B53" s="34" t="s">
        <v>300</v>
      </c>
      <c r="C53" s="33">
        <v>16</v>
      </c>
      <c r="D53" s="33" t="e">
        <f>ERROR.TYPE(B53)</f>
        <v>#N/A</v>
      </c>
      <c r="E53" s="33" t="s">
        <v>299</v>
      </c>
      <c r="F53" s="33"/>
      <c r="G53" s="33"/>
    </row>
    <row r="54" spans="1:7" x14ac:dyDescent="0.2">
      <c r="F54" s="33"/>
      <c r="G54" s="33"/>
    </row>
    <row r="55" spans="1:7" x14ac:dyDescent="0.2">
      <c r="B55" s="33" cm="1">
        <f t="array" ref="B55:B57">_xlfn.SEQUENCE(3)</f>
        <v>1</v>
      </c>
      <c r="C55" s="33">
        <f>TYPE(_xlfn.ANCHORARRAY(B55))</f>
        <v>64</v>
      </c>
      <c r="D55" s="33"/>
      <c r="E55" s="33" t="s">
        <v>301</v>
      </c>
      <c r="F55" s="33"/>
      <c r="G55" s="33" t="s">
        <v>302</v>
      </c>
    </row>
    <row r="56" spans="1:7" x14ac:dyDescent="0.2">
      <c r="B56" s="33">
        <v>2</v>
      </c>
      <c r="C56" s="33"/>
      <c r="D56" s="33"/>
      <c r="E56" s="33"/>
      <c r="F56" s="33"/>
      <c r="G56" s="33"/>
    </row>
    <row r="57" spans="1:7" x14ac:dyDescent="0.2">
      <c r="B57" s="33">
        <v>3</v>
      </c>
      <c r="C57" s="33"/>
      <c r="D57" s="33"/>
      <c r="E57" s="33"/>
      <c r="F57" s="33"/>
      <c r="G57" s="33"/>
    </row>
    <row r="60" spans="1:7" x14ac:dyDescent="0.2">
      <c r="B60" s="1" t="s">
        <v>312</v>
      </c>
    </row>
    <row r="61" spans="1:7" x14ac:dyDescent="0.2">
      <c r="B61" s="1"/>
    </row>
    <row r="62" spans="1:7" x14ac:dyDescent="0.2">
      <c r="A62">
        <f>A61+1</f>
        <v>1</v>
      </c>
      <c r="B62" t="s">
        <v>60</v>
      </c>
    </row>
    <row r="63" spans="1:7" x14ac:dyDescent="0.2">
      <c r="A63">
        <f t="shared" ref="A63:A73" si="2">A62+1</f>
        <v>2</v>
      </c>
      <c r="B63" t="s">
        <v>61</v>
      </c>
    </row>
    <row r="64" spans="1:7" x14ac:dyDescent="0.2">
      <c r="A64">
        <f t="shared" si="2"/>
        <v>3</v>
      </c>
      <c r="B64" t="s">
        <v>228</v>
      </c>
    </row>
    <row r="65" spans="1:2" x14ac:dyDescent="0.2">
      <c r="A65">
        <f t="shared" si="2"/>
        <v>4</v>
      </c>
      <c r="B65" t="s">
        <v>229</v>
      </c>
    </row>
    <row r="66" spans="1:2" x14ac:dyDescent="0.2">
      <c r="A66">
        <f t="shared" si="2"/>
        <v>5</v>
      </c>
      <c r="B66" t="s">
        <v>62</v>
      </c>
    </row>
    <row r="67" spans="1:2" x14ac:dyDescent="0.2">
      <c r="A67">
        <f t="shared" si="2"/>
        <v>6</v>
      </c>
      <c r="B67" t="s">
        <v>230</v>
      </c>
    </row>
    <row r="68" spans="1:2" x14ac:dyDescent="0.2">
      <c r="A68">
        <f t="shared" si="2"/>
        <v>7</v>
      </c>
      <c r="B68" t="s">
        <v>233</v>
      </c>
    </row>
    <row r="69" spans="1:2" x14ac:dyDescent="0.2">
      <c r="A69">
        <f t="shared" si="2"/>
        <v>8</v>
      </c>
      <c r="B69" t="s">
        <v>234</v>
      </c>
    </row>
    <row r="70" spans="1:2" x14ac:dyDescent="0.2">
      <c r="A70">
        <f t="shared" si="2"/>
        <v>9</v>
      </c>
      <c r="B70" t="s">
        <v>235</v>
      </c>
    </row>
    <row r="71" spans="1:2" x14ac:dyDescent="0.2">
      <c r="A71">
        <f t="shared" si="2"/>
        <v>10</v>
      </c>
      <c r="B71" t="s">
        <v>241</v>
      </c>
    </row>
    <row r="72" spans="1:2" x14ac:dyDescent="0.2">
      <c r="A72">
        <f t="shared" si="2"/>
        <v>11</v>
      </c>
      <c r="B72" t="s">
        <v>313</v>
      </c>
    </row>
    <row r="73" spans="1:2" x14ac:dyDescent="0.2">
      <c r="A73">
        <f t="shared" si="2"/>
        <v>12</v>
      </c>
      <c r="B73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:E74"/>
  <sheetViews>
    <sheetView zoomScale="150" zoomScaleNormal="150" workbookViewId="0"/>
  </sheetViews>
  <sheetFormatPr baseColWidth="10" defaultRowHeight="16" x14ac:dyDescent="0.2"/>
  <sheetData>
    <row r="3" spans="2:5" x14ac:dyDescent="0.2">
      <c r="B3" s="15"/>
      <c r="C3" s="16"/>
      <c r="D3" s="10"/>
      <c r="E3" s="1" t="s">
        <v>208</v>
      </c>
    </row>
    <row r="4" spans="2:5" x14ac:dyDescent="0.2">
      <c r="B4" s="10"/>
      <c r="C4" s="10"/>
      <c r="D4" s="10"/>
      <c r="E4" s="22" t="s">
        <v>209</v>
      </c>
    </row>
    <row r="5" spans="2:5" x14ac:dyDescent="0.2">
      <c r="B5" s="10"/>
      <c r="C5" s="10"/>
      <c r="D5" s="10"/>
      <c r="E5" s="22"/>
    </row>
    <row r="6" spans="2:5" x14ac:dyDescent="0.2">
      <c r="B6" s="9" t="s">
        <v>0</v>
      </c>
      <c r="C6" s="7" t="s">
        <v>210</v>
      </c>
      <c r="D6" s="10"/>
      <c r="E6" s="22"/>
    </row>
    <row r="7" spans="2:5" x14ac:dyDescent="0.2">
      <c r="B7" s="15"/>
      <c r="C7" s="16"/>
      <c r="D7" s="10"/>
      <c r="E7" s="10"/>
    </row>
    <row r="8" spans="2:5" x14ac:dyDescent="0.2">
      <c r="B8" s="15" t="b">
        <f>FALSE</f>
        <v>0</v>
      </c>
      <c r="C8" s="16" cm="1">
        <f t="array" ref="C8:C9">bool.as_integer_ratio(B8)</f>
        <v>0</v>
      </c>
      <c r="D8" s="10"/>
      <c r="E8" s="10"/>
    </row>
    <row r="9" spans="2:5" x14ac:dyDescent="0.2">
      <c r="B9" s="15"/>
      <c r="C9" s="16">
        <v>1</v>
      </c>
      <c r="D9" s="10"/>
      <c r="E9" s="10"/>
    </row>
    <row r="10" spans="2:5" x14ac:dyDescent="0.2">
      <c r="B10" s="15"/>
      <c r="C10" s="16"/>
      <c r="D10" s="10"/>
      <c r="E10" s="10"/>
    </row>
    <row r="11" spans="2:5" x14ac:dyDescent="0.2">
      <c r="B11" s="15" t="b">
        <f>TRUE</f>
        <v>1</v>
      </c>
      <c r="C11" s="16" cm="1">
        <f t="array" ref="C11:C12">bool.as_integer_ratio(B11)</f>
        <v>1</v>
      </c>
      <c r="D11" s="10"/>
      <c r="E11" s="10"/>
    </row>
    <row r="12" spans="2:5" x14ac:dyDescent="0.2">
      <c r="B12" s="15"/>
      <c r="C12" s="16">
        <v>1</v>
      </c>
      <c r="D12" s="10"/>
      <c r="E12" s="10"/>
    </row>
    <row r="13" spans="2:5" x14ac:dyDescent="0.2">
      <c r="B13" s="15"/>
      <c r="C13" s="16"/>
      <c r="D13" s="10"/>
      <c r="E13" s="10"/>
    </row>
    <row r="15" spans="2:5" x14ac:dyDescent="0.2">
      <c r="B15" s="15"/>
      <c r="C15" s="16"/>
      <c r="D15" s="10"/>
      <c r="E15" s="1" t="s">
        <v>211</v>
      </c>
    </row>
    <row r="16" spans="2:5" ht="51" x14ac:dyDescent="0.2">
      <c r="B16" s="9" t="s">
        <v>0</v>
      </c>
      <c r="C16" s="7" t="s">
        <v>213</v>
      </c>
      <c r="D16" s="10"/>
      <c r="E16" s="2" t="s">
        <v>25</v>
      </c>
    </row>
    <row r="17" spans="2:5" x14ac:dyDescent="0.2">
      <c r="B17" s="15" t="b">
        <f>FALSE</f>
        <v>0</v>
      </c>
      <c r="C17" s="13" cm="1">
        <f t="array" ref="C17">bool.bit_length(B17)</f>
        <v>0</v>
      </c>
      <c r="D17" s="10"/>
      <c r="E17" s="10" t="s">
        <v>212</v>
      </c>
    </row>
    <row r="18" spans="2:5" x14ac:dyDescent="0.2">
      <c r="B18" s="15" t="b">
        <f>TRUE</f>
        <v>1</v>
      </c>
      <c r="C18" s="13" cm="1">
        <f t="array" ref="C18">bool.bit_length(B18)</f>
        <v>1</v>
      </c>
      <c r="D18" s="10"/>
      <c r="E18" s="10"/>
    </row>
    <row r="23" spans="2:5" x14ac:dyDescent="0.2">
      <c r="B23" s="10"/>
      <c r="C23" s="10"/>
      <c r="D23" s="22" t="s">
        <v>225</v>
      </c>
      <c r="E23" s="10"/>
    </row>
    <row r="24" spans="2:5" x14ac:dyDescent="0.2">
      <c r="B24" s="10">
        <v>0</v>
      </c>
      <c r="C24" s="10">
        <f t="shared" ref="C24:C55" si="0">2^B24-1</f>
        <v>0</v>
      </c>
      <c r="D24" s="22" cm="1">
        <f t="array" ref="D24">_xlfn.LAMBDA(_xlpm.I, INT(IF(_xlpm.I, LOG(ABS(_xlpm.I), 2) + 1)))(C24)</f>
        <v>0</v>
      </c>
      <c r="E24" s="10" t="b">
        <f t="shared" ref="E24:E55" si="1">D24=B24</f>
        <v>1</v>
      </c>
    </row>
    <row r="25" spans="2:5" x14ac:dyDescent="0.2">
      <c r="B25" s="10">
        <f t="shared" ref="B25:B56" si="2">B24+1</f>
        <v>1</v>
      </c>
      <c r="C25" s="10">
        <f t="shared" si="0"/>
        <v>1</v>
      </c>
      <c r="D25" s="22" cm="1">
        <f t="array" ref="D25">_xlfn.LAMBDA(_xlpm.I, INT(IF(_xlpm.I, LOG(ABS(_xlpm.I), 2) + 1)))(C25)</f>
        <v>1</v>
      </c>
      <c r="E25" s="10" t="b">
        <f t="shared" si="1"/>
        <v>1</v>
      </c>
    </row>
    <row r="26" spans="2:5" x14ac:dyDescent="0.2">
      <c r="B26" s="10">
        <f t="shared" si="2"/>
        <v>2</v>
      </c>
      <c r="C26" s="10">
        <f t="shared" si="0"/>
        <v>3</v>
      </c>
      <c r="D26" s="22" cm="1">
        <f t="array" ref="D26">_xlfn.LAMBDA(_xlpm.I, INT(IF(_xlpm.I, LOG(ABS(_xlpm.I), 2) + 1)))(C26)</f>
        <v>2</v>
      </c>
      <c r="E26" s="10" t="b">
        <f t="shared" si="1"/>
        <v>1</v>
      </c>
    </row>
    <row r="27" spans="2:5" x14ac:dyDescent="0.2">
      <c r="B27" s="10">
        <f t="shared" si="2"/>
        <v>3</v>
      </c>
      <c r="C27" s="10">
        <f t="shared" si="0"/>
        <v>7</v>
      </c>
      <c r="D27" s="22" cm="1">
        <f t="array" ref="D27">_xlfn.LAMBDA(_xlpm.I, INT(IF(_xlpm.I, LOG(ABS(_xlpm.I), 2) + 1)))(C27)</f>
        <v>3</v>
      </c>
      <c r="E27" s="10" t="b">
        <f t="shared" si="1"/>
        <v>1</v>
      </c>
    </row>
    <row r="28" spans="2:5" x14ac:dyDescent="0.2">
      <c r="B28" s="10">
        <f t="shared" si="2"/>
        <v>4</v>
      </c>
      <c r="C28" s="10">
        <f t="shared" si="0"/>
        <v>15</v>
      </c>
      <c r="D28" s="22" cm="1">
        <f t="array" ref="D28">_xlfn.LAMBDA(_xlpm.I, INT(IF(_xlpm.I, LOG(ABS(_xlpm.I), 2) + 1)))(C28)</f>
        <v>4</v>
      </c>
      <c r="E28" s="10" t="b">
        <f t="shared" si="1"/>
        <v>1</v>
      </c>
    </row>
    <row r="29" spans="2:5" x14ac:dyDescent="0.2">
      <c r="B29" s="10">
        <f t="shared" si="2"/>
        <v>5</v>
      </c>
      <c r="C29" s="10">
        <f t="shared" si="0"/>
        <v>31</v>
      </c>
      <c r="D29" s="22" cm="1">
        <f t="array" ref="D29">_xlfn.LAMBDA(_xlpm.I, INT(IF(_xlpm.I, LOG(ABS(_xlpm.I), 2) + 1)))(C29)</f>
        <v>5</v>
      </c>
      <c r="E29" s="10" t="b">
        <f t="shared" si="1"/>
        <v>1</v>
      </c>
    </row>
    <row r="30" spans="2:5" x14ac:dyDescent="0.2">
      <c r="B30" s="10">
        <f t="shared" si="2"/>
        <v>6</v>
      </c>
      <c r="C30" s="10">
        <f t="shared" si="0"/>
        <v>63</v>
      </c>
      <c r="D30" s="22" cm="1">
        <f t="array" ref="D30">_xlfn.LAMBDA(_xlpm.I, INT(IF(_xlpm.I, LOG(ABS(_xlpm.I), 2) + 1)))(C30)</f>
        <v>6</v>
      </c>
      <c r="E30" s="10" t="b">
        <f t="shared" si="1"/>
        <v>1</v>
      </c>
    </row>
    <row r="31" spans="2:5" x14ac:dyDescent="0.2">
      <c r="B31" s="10">
        <f t="shared" si="2"/>
        <v>7</v>
      </c>
      <c r="C31" s="10">
        <f t="shared" si="0"/>
        <v>127</v>
      </c>
      <c r="D31" s="22" cm="1">
        <f t="array" ref="D31">_xlfn.LAMBDA(_xlpm.I, INT(IF(_xlpm.I, LOG(ABS(_xlpm.I), 2) + 1)))(C31)</f>
        <v>7</v>
      </c>
      <c r="E31" s="10" t="b">
        <f t="shared" si="1"/>
        <v>1</v>
      </c>
    </row>
    <row r="32" spans="2:5" x14ac:dyDescent="0.2">
      <c r="B32" s="10">
        <f t="shared" si="2"/>
        <v>8</v>
      </c>
      <c r="C32" s="10">
        <f t="shared" si="0"/>
        <v>255</v>
      </c>
      <c r="D32" s="22" cm="1">
        <f t="array" ref="D32">_xlfn.LAMBDA(_xlpm.I, INT(IF(_xlpm.I, LOG(ABS(_xlpm.I), 2) + 1)))(C32)</f>
        <v>8</v>
      </c>
      <c r="E32" s="10" t="b">
        <f t="shared" si="1"/>
        <v>1</v>
      </c>
    </row>
    <row r="33" spans="2:5" x14ac:dyDescent="0.2">
      <c r="B33" s="10">
        <f t="shared" si="2"/>
        <v>9</v>
      </c>
      <c r="C33" s="10">
        <f t="shared" si="0"/>
        <v>511</v>
      </c>
      <c r="D33" s="22" cm="1">
        <f t="array" ref="D33">_xlfn.LAMBDA(_xlpm.I, INT(IF(_xlpm.I, LOG(ABS(_xlpm.I), 2) + 1)))(C33)</f>
        <v>9</v>
      </c>
      <c r="E33" s="10" t="b">
        <f t="shared" si="1"/>
        <v>1</v>
      </c>
    </row>
    <row r="34" spans="2:5" x14ac:dyDescent="0.2">
      <c r="B34" s="10">
        <f t="shared" si="2"/>
        <v>10</v>
      </c>
      <c r="C34" s="10">
        <f t="shared" si="0"/>
        <v>1023</v>
      </c>
      <c r="D34" s="22" cm="1">
        <f t="array" ref="D34">_xlfn.LAMBDA(_xlpm.I, INT(IF(_xlpm.I, LOG(ABS(_xlpm.I), 2) + 1)))(C34)</f>
        <v>10</v>
      </c>
      <c r="E34" s="10" t="b">
        <f t="shared" si="1"/>
        <v>1</v>
      </c>
    </row>
    <row r="35" spans="2:5" x14ac:dyDescent="0.2">
      <c r="B35" s="10">
        <f t="shared" si="2"/>
        <v>11</v>
      </c>
      <c r="C35" s="10">
        <f t="shared" si="0"/>
        <v>2047</v>
      </c>
      <c r="D35" s="22" cm="1">
        <f t="array" ref="D35">_xlfn.LAMBDA(_xlpm.I, INT(IF(_xlpm.I, LOG(ABS(_xlpm.I), 2) + 1)))(C35)</f>
        <v>11</v>
      </c>
      <c r="E35" s="10" t="b">
        <f t="shared" si="1"/>
        <v>1</v>
      </c>
    </row>
    <row r="36" spans="2:5" x14ac:dyDescent="0.2">
      <c r="B36" s="10">
        <f t="shared" si="2"/>
        <v>12</v>
      </c>
      <c r="C36" s="10">
        <f t="shared" si="0"/>
        <v>4095</v>
      </c>
      <c r="D36" s="22" cm="1">
        <f t="array" ref="D36">_xlfn.LAMBDA(_xlpm.I, INT(IF(_xlpm.I, LOG(ABS(_xlpm.I), 2) + 1)))(C36)</f>
        <v>12</v>
      </c>
      <c r="E36" s="10" t="b">
        <f t="shared" si="1"/>
        <v>1</v>
      </c>
    </row>
    <row r="37" spans="2:5" x14ac:dyDescent="0.2">
      <c r="B37" s="10">
        <f t="shared" si="2"/>
        <v>13</v>
      </c>
      <c r="C37" s="10">
        <f t="shared" si="0"/>
        <v>8191</v>
      </c>
      <c r="D37" s="22" cm="1">
        <f t="array" ref="D37">_xlfn.LAMBDA(_xlpm.I, INT(IF(_xlpm.I, LOG(ABS(_xlpm.I), 2) + 1)))(C37)</f>
        <v>13</v>
      </c>
      <c r="E37" s="10" t="b">
        <f t="shared" si="1"/>
        <v>1</v>
      </c>
    </row>
    <row r="38" spans="2:5" x14ac:dyDescent="0.2">
      <c r="B38" s="10">
        <f t="shared" si="2"/>
        <v>14</v>
      </c>
      <c r="C38" s="10">
        <f t="shared" si="0"/>
        <v>16383</v>
      </c>
      <c r="D38" s="22" cm="1">
        <f t="array" ref="D38">_xlfn.LAMBDA(_xlpm.I, INT(IF(_xlpm.I, LOG(ABS(_xlpm.I), 2) + 1)))(C38)</f>
        <v>14</v>
      </c>
      <c r="E38" s="10" t="b">
        <f t="shared" si="1"/>
        <v>1</v>
      </c>
    </row>
    <row r="39" spans="2:5" x14ac:dyDescent="0.2">
      <c r="B39" s="10">
        <f t="shared" si="2"/>
        <v>15</v>
      </c>
      <c r="C39" s="10">
        <f t="shared" si="0"/>
        <v>32767</v>
      </c>
      <c r="D39" s="22" cm="1">
        <f t="array" ref="D39">_xlfn.LAMBDA(_xlpm.I, INT(IF(_xlpm.I, LOG(ABS(_xlpm.I), 2) + 1)))(C39)</f>
        <v>15</v>
      </c>
      <c r="E39" s="10" t="b">
        <f t="shared" si="1"/>
        <v>1</v>
      </c>
    </row>
    <row r="40" spans="2:5" x14ac:dyDescent="0.2">
      <c r="B40" s="10">
        <f t="shared" si="2"/>
        <v>16</v>
      </c>
      <c r="C40" s="10">
        <f t="shared" si="0"/>
        <v>65535</v>
      </c>
      <c r="D40" s="22" cm="1">
        <f t="array" ref="D40">_xlfn.LAMBDA(_xlpm.I, INT(IF(_xlpm.I, LOG(ABS(_xlpm.I), 2) + 1)))(C40)</f>
        <v>16</v>
      </c>
      <c r="E40" s="10" t="b">
        <f t="shared" si="1"/>
        <v>1</v>
      </c>
    </row>
    <row r="41" spans="2:5" x14ac:dyDescent="0.2">
      <c r="B41" s="10">
        <f t="shared" si="2"/>
        <v>17</v>
      </c>
      <c r="C41" s="10">
        <f t="shared" si="0"/>
        <v>131071</v>
      </c>
      <c r="D41" s="22" cm="1">
        <f t="array" ref="D41">_xlfn.LAMBDA(_xlpm.I, INT(IF(_xlpm.I, LOG(ABS(_xlpm.I), 2) + 1)))(C41)</f>
        <v>17</v>
      </c>
      <c r="E41" s="10" t="b">
        <f t="shared" si="1"/>
        <v>1</v>
      </c>
    </row>
    <row r="42" spans="2:5" x14ac:dyDescent="0.2">
      <c r="B42" s="10">
        <f t="shared" si="2"/>
        <v>18</v>
      </c>
      <c r="C42" s="10">
        <f t="shared" si="0"/>
        <v>262143</v>
      </c>
      <c r="D42" s="22" cm="1">
        <f t="array" ref="D42">_xlfn.LAMBDA(_xlpm.I, INT(IF(_xlpm.I, LOG(ABS(_xlpm.I), 2) + 1)))(C42)</f>
        <v>18</v>
      </c>
      <c r="E42" s="10" t="b">
        <f t="shared" si="1"/>
        <v>1</v>
      </c>
    </row>
    <row r="43" spans="2:5" x14ac:dyDescent="0.2">
      <c r="B43" s="10">
        <f t="shared" si="2"/>
        <v>19</v>
      </c>
      <c r="C43" s="10">
        <f t="shared" si="0"/>
        <v>524287</v>
      </c>
      <c r="D43" s="22" cm="1">
        <f t="array" ref="D43">_xlfn.LAMBDA(_xlpm.I, INT(IF(_xlpm.I, LOG(ABS(_xlpm.I), 2) + 1)))(C43)</f>
        <v>19</v>
      </c>
      <c r="E43" s="10" t="b">
        <f t="shared" si="1"/>
        <v>1</v>
      </c>
    </row>
    <row r="44" spans="2:5" x14ac:dyDescent="0.2">
      <c r="B44" s="10">
        <f t="shared" si="2"/>
        <v>20</v>
      </c>
      <c r="C44" s="10">
        <f t="shared" si="0"/>
        <v>1048575</v>
      </c>
      <c r="D44" s="22" cm="1">
        <f t="array" ref="D44">_xlfn.LAMBDA(_xlpm.I, INT(IF(_xlpm.I, LOG(ABS(_xlpm.I), 2) + 1)))(C44)</f>
        <v>20</v>
      </c>
      <c r="E44" s="10" t="b">
        <f t="shared" si="1"/>
        <v>1</v>
      </c>
    </row>
    <row r="45" spans="2:5" x14ac:dyDescent="0.2">
      <c r="B45" s="10">
        <f t="shared" si="2"/>
        <v>21</v>
      </c>
      <c r="C45" s="10">
        <f t="shared" si="0"/>
        <v>2097151</v>
      </c>
      <c r="D45" s="22" cm="1">
        <f t="array" ref="D45">_xlfn.LAMBDA(_xlpm.I, INT(IF(_xlpm.I, LOG(ABS(_xlpm.I), 2) + 1)))(C45)</f>
        <v>21</v>
      </c>
      <c r="E45" s="10" t="b">
        <f t="shared" si="1"/>
        <v>1</v>
      </c>
    </row>
    <row r="46" spans="2:5" x14ac:dyDescent="0.2">
      <c r="B46" s="10">
        <f t="shared" si="2"/>
        <v>22</v>
      </c>
      <c r="C46" s="10">
        <f t="shared" si="0"/>
        <v>4194303</v>
      </c>
      <c r="D46" s="22" cm="1">
        <f t="array" ref="D46">_xlfn.LAMBDA(_xlpm.I, INT(IF(_xlpm.I, LOG(ABS(_xlpm.I), 2) + 1)))(C46)</f>
        <v>22</v>
      </c>
      <c r="E46" s="10" t="b">
        <f t="shared" si="1"/>
        <v>1</v>
      </c>
    </row>
    <row r="47" spans="2:5" x14ac:dyDescent="0.2">
      <c r="B47" s="10">
        <f t="shared" si="2"/>
        <v>23</v>
      </c>
      <c r="C47" s="10">
        <f t="shared" si="0"/>
        <v>8388607</v>
      </c>
      <c r="D47" s="22" cm="1">
        <f t="array" ref="D47">_xlfn.LAMBDA(_xlpm.I, INT(IF(_xlpm.I, LOG(ABS(_xlpm.I), 2) + 1)))(C47)</f>
        <v>23</v>
      </c>
      <c r="E47" s="10" t="b">
        <f t="shared" si="1"/>
        <v>1</v>
      </c>
    </row>
    <row r="48" spans="2:5" x14ac:dyDescent="0.2">
      <c r="B48" s="10">
        <f t="shared" si="2"/>
        <v>24</v>
      </c>
      <c r="C48" s="10">
        <f t="shared" si="0"/>
        <v>16777215</v>
      </c>
      <c r="D48" s="22" cm="1">
        <f t="array" ref="D48">_xlfn.LAMBDA(_xlpm.I, INT(IF(_xlpm.I, LOG(ABS(_xlpm.I), 2) + 1)))(C48)</f>
        <v>24</v>
      </c>
      <c r="E48" s="10" t="b">
        <f t="shared" si="1"/>
        <v>1</v>
      </c>
    </row>
    <row r="49" spans="2:5" x14ac:dyDescent="0.2">
      <c r="B49" s="10">
        <f t="shared" si="2"/>
        <v>25</v>
      </c>
      <c r="C49" s="10">
        <f t="shared" si="0"/>
        <v>33554431</v>
      </c>
      <c r="D49" s="22" cm="1">
        <f t="array" ref="D49">_xlfn.LAMBDA(_xlpm.I, INT(IF(_xlpm.I, LOG(ABS(_xlpm.I), 2) + 1)))(C49)</f>
        <v>25</v>
      </c>
      <c r="E49" s="10" t="b">
        <f t="shared" si="1"/>
        <v>1</v>
      </c>
    </row>
    <row r="50" spans="2:5" x14ac:dyDescent="0.2">
      <c r="B50" s="10">
        <f t="shared" si="2"/>
        <v>26</v>
      </c>
      <c r="C50" s="10">
        <f t="shared" si="0"/>
        <v>67108863</v>
      </c>
      <c r="D50" s="22" cm="1">
        <f t="array" ref="D50">_xlfn.LAMBDA(_xlpm.I, INT(IF(_xlpm.I, LOG(ABS(_xlpm.I), 2) + 1)))(C50)</f>
        <v>26</v>
      </c>
      <c r="E50" s="10" t="b">
        <f t="shared" si="1"/>
        <v>1</v>
      </c>
    </row>
    <row r="51" spans="2:5" x14ac:dyDescent="0.2">
      <c r="B51" s="10">
        <f t="shared" si="2"/>
        <v>27</v>
      </c>
      <c r="C51" s="10">
        <f t="shared" si="0"/>
        <v>134217727</v>
      </c>
      <c r="D51" s="22" cm="1">
        <f t="array" ref="D51">_xlfn.LAMBDA(_xlpm.I, INT(IF(_xlpm.I, LOG(ABS(_xlpm.I), 2) + 1)))(C51)</f>
        <v>27</v>
      </c>
      <c r="E51" s="10" t="b">
        <f t="shared" si="1"/>
        <v>1</v>
      </c>
    </row>
    <row r="52" spans="2:5" x14ac:dyDescent="0.2">
      <c r="B52" s="10">
        <f t="shared" si="2"/>
        <v>28</v>
      </c>
      <c r="C52" s="10">
        <f t="shared" si="0"/>
        <v>268435455</v>
      </c>
      <c r="D52" s="22" cm="1">
        <f t="array" ref="D52">_xlfn.LAMBDA(_xlpm.I, INT(IF(_xlpm.I, LOG(ABS(_xlpm.I), 2) + 1)))(C52)</f>
        <v>28</v>
      </c>
      <c r="E52" s="10" t="b">
        <f t="shared" si="1"/>
        <v>1</v>
      </c>
    </row>
    <row r="53" spans="2:5" x14ac:dyDescent="0.2">
      <c r="B53" s="10">
        <f t="shared" si="2"/>
        <v>29</v>
      </c>
      <c r="C53" s="10">
        <f t="shared" si="0"/>
        <v>536870911</v>
      </c>
      <c r="D53" s="22" cm="1">
        <f t="array" ref="D53">_xlfn.LAMBDA(_xlpm.I, INT(IF(_xlpm.I, LOG(ABS(_xlpm.I), 2) + 1)))(C53)</f>
        <v>29</v>
      </c>
      <c r="E53" s="10" t="b">
        <f t="shared" si="1"/>
        <v>1</v>
      </c>
    </row>
    <row r="54" spans="2:5" x14ac:dyDescent="0.2">
      <c r="B54" s="10">
        <f t="shared" si="2"/>
        <v>30</v>
      </c>
      <c r="C54" s="10">
        <f t="shared" si="0"/>
        <v>1073741823</v>
      </c>
      <c r="D54" s="22" cm="1">
        <f t="array" ref="D54">_xlfn.LAMBDA(_xlpm.I, INT(IF(_xlpm.I, LOG(ABS(_xlpm.I), 2) + 1)))(C54)</f>
        <v>30</v>
      </c>
      <c r="E54" s="10" t="b">
        <f t="shared" si="1"/>
        <v>1</v>
      </c>
    </row>
    <row r="55" spans="2:5" x14ac:dyDescent="0.2">
      <c r="B55" s="10">
        <f t="shared" si="2"/>
        <v>31</v>
      </c>
      <c r="C55" s="10">
        <f t="shared" si="0"/>
        <v>2147483647</v>
      </c>
      <c r="D55" s="22" cm="1">
        <f t="array" ref="D55">_xlfn.LAMBDA(_xlpm.I, INT(IF(_xlpm.I, LOG(ABS(_xlpm.I), 2) + 1)))(C55)</f>
        <v>31</v>
      </c>
      <c r="E55" s="10" t="b">
        <f t="shared" si="1"/>
        <v>1</v>
      </c>
    </row>
    <row r="56" spans="2:5" x14ac:dyDescent="0.2">
      <c r="B56" s="10">
        <f t="shared" si="2"/>
        <v>32</v>
      </c>
      <c r="C56" s="10">
        <f t="shared" ref="C56:C74" si="3">2^B56-1</f>
        <v>4294967295</v>
      </c>
      <c r="D56" s="22" cm="1">
        <f t="array" ref="D56">_xlfn.LAMBDA(_xlpm.I, INT(IF(_xlpm.I, LOG(ABS(_xlpm.I), 2) + 1)))(C56)</f>
        <v>32</v>
      </c>
      <c r="E56" s="10" t="b">
        <f t="shared" ref="E56:E74" si="4">D56=B56</f>
        <v>1</v>
      </c>
    </row>
    <row r="57" spans="2:5" x14ac:dyDescent="0.2">
      <c r="B57" s="10">
        <f t="shared" ref="B57:B74" si="5">B56+1</f>
        <v>33</v>
      </c>
      <c r="C57" s="10">
        <f t="shared" si="3"/>
        <v>8589934591</v>
      </c>
      <c r="D57" s="22" cm="1">
        <f t="array" ref="D57">_xlfn.LAMBDA(_xlpm.I, INT(IF(_xlpm.I, LOG(ABS(_xlpm.I), 2) + 1)))(C57)</f>
        <v>33</v>
      </c>
      <c r="E57" s="10" t="b">
        <f t="shared" si="4"/>
        <v>1</v>
      </c>
    </row>
    <row r="58" spans="2:5" x14ac:dyDescent="0.2">
      <c r="B58" s="10">
        <f t="shared" si="5"/>
        <v>34</v>
      </c>
      <c r="C58" s="10">
        <f t="shared" si="3"/>
        <v>17179869183</v>
      </c>
      <c r="D58" s="22" cm="1">
        <f t="array" ref="D58">_xlfn.LAMBDA(_xlpm.I, INT(IF(_xlpm.I, LOG(ABS(_xlpm.I), 2) + 1)))(C58)</f>
        <v>34</v>
      </c>
      <c r="E58" s="10" t="b">
        <f t="shared" si="4"/>
        <v>1</v>
      </c>
    </row>
    <row r="59" spans="2:5" x14ac:dyDescent="0.2">
      <c r="B59" s="10">
        <f t="shared" si="5"/>
        <v>35</v>
      </c>
      <c r="C59" s="10">
        <f t="shared" si="3"/>
        <v>34359738367</v>
      </c>
      <c r="D59" s="22" cm="1">
        <f t="array" ref="D59">_xlfn.LAMBDA(_xlpm.I, INT(IF(_xlpm.I, LOG(ABS(_xlpm.I), 2) + 1)))(C59)</f>
        <v>35</v>
      </c>
      <c r="E59" s="10" t="b">
        <f t="shared" si="4"/>
        <v>1</v>
      </c>
    </row>
    <row r="60" spans="2:5" x14ac:dyDescent="0.2">
      <c r="B60" s="10">
        <f t="shared" si="5"/>
        <v>36</v>
      </c>
      <c r="C60" s="10">
        <f t="shared" si="3"/>
        <v>68719476735</v>
      </c>
      <c r="D60" s="22" cm="1">
        <f t="array" ref="D60">_xlfn.LAMBDA(_xlpm.I, INT(IF(_xlpm.I, LOG(ABS(_xlpm.I), 2) + 1)))(C60)</f>
        <v>36</v>
      </c>
      <c r="E60" s="10" t="b">
        <f t="shared" si="4"/>
        <v>1</v>
      </c>
    </row>
    <row r="61" spans="2:5" x14ac:dyDescent="0.2">
      <c r="B61" s="10">
        <f t="shared" si="5"/>
        <v>37</v>
      </c>
      <c r="C61" s="10">
        <f t="shared" si="3"/>
        <v>137438953471</v>
      </c>
      <c r="D61" s="22" cm="1">
        <f t="array" ref="D61">_xlfn.LAMBDA(_xlpm.I, INT(IF(_xlpm.I, LOG(ABS(_xlpm.I), 2) + 1)))(C61)</f>
        <v>37</v>
      </c>
      <c r="E61" s="10" t="b">
        <f t="shared" si="4"/>
        <v>1</v>
      </c>
    </row>
    <row r="62" spans="2:5" x14ac:dyDescent="0.2">
      <c r="B62" s="10">
        <f t="shared" si="5"/>
        <v>38</v>
      </c>
      <c r="C62" s="10">
        <f t="shared" si="3"/>
        <v>274877906943</v>
      </c>
      <c r="D62" s="22" cm="1">
        <f t="array" ref="D62">_xlfn.LAMBDA(_xlpm.I, INT(IF(_xlpm.I, LOG(ABS(_xlpm.I), 2) + 1)))(C62)</f>
        <v>38</v>
      </c>
      <c r="E62" s="10" t="b">
        <f t="shared" si="4"/>
        <v>1</v>
      </c>
    </row>
    <row r="63" spans="2:5" x14ac:dyDescent="0.2">
      <c r="B63" s="10">
        <f t="shared" si="5"/>
        <v>39</v>
      </c>
      <c r="C63" s="10">
        <f t="shared" si="3"/>
        <v>549755813887</v>
      </c>
      <c r="D63" s="22" cm="1">
        <f t="array" ref="D63">_xlfn.LAMBDA(_xlpm.I, INT(IF(_xlpm.I, LOG(ABS(_xlpm.I), 2) + 1)))(C63)</f>
        <v>39</v>
      </c>
      <c r="E63" s="10" t="b">
        <f t="shared" si="4"/>
        <v>1</v>
      </c>
    </row>
    <row r="64" spans="2:5" x14ac:dyDescent="0.2">
      <c r="B64" s="10">
        <f t="shared" si="5"/>
        <v>40</v>
      </c>
      <c r="C64" s="10">
        <f t="shared" si="3"/>
        <v>1099511627775</v>
      </c>
      <c r="D64" s="22" cm="1">
        <f t="array" ref="D64">_xlfn.LAMBDA(_xlpm.I, INT(IF(_xlpm.I, LOG(ABS(_xlpm.I), 2) + 1)))(C64)</f>
        <v>40</v>
      </c>
      <c r="E64" s="10" t="b">
        <f t="shared" si="4"/>
        <v>1</v>
      </c>
    </row>
    <row r="65" spans="2:5" x14ac:dyDescent="0.2">
      <c r="B65" s="10">
        <f t="shared" si="5"/>
        <v>41</v>
      </c>
      <c r="C65" s="10">
        <f t="shared" si="3"/>
        <v>2199023255551</v>
      </c>
      <c r="D65" s="22" cm="1">
        <f t="array" ref="D65">_xlfn.LAMBDA(_xlpm.I, INT(IF(_xlpm.I, LOG(ABS(_xlpm.I), 2) + 1)))(C65)</f>
        <v>41</v>
      </c>
      <c r="E65" s="10" t="b">
        <f t="shared" si="4"/>
        <v>1</v>
      </c>
    </row>
    <row r="66" spans="2:5" x14ac:dyDescent="0.2">
      <c r="B66" s="10">
        <f t="shared" si="5"/>
        <v>42</v>
      </c>
      <c r="C66" s="10">
        <f t="shared" si="3"/>
        <v>4398046511103</v>
      </c>
      <c r="D66" s="22" cm="1">
        <f t="array" ref="D66">_xlfn.LAMBDA(_xlpm.I, INT(IF(_xlpm.I, LOG(ABS(_xlpm.I), 2) + 1)))(C66)</f>
        <v>42</v>
      </c>
      <c r="E66" s="10" t="b">
        <f t="shared" si="4"/>
        <v>1</v>
      </c>
    </row>
    <row r="67" spans="2:5" x14ac:dyDescent="0.2">
      <c r="B67" s="10">
        <f t="shared" si="5"/>
        <v>43</v>
      </c>
      <c r="C67" s="10">
        <f t="shared" si="3"/>
        <v>8796093022207</v>
      </c>
      <c r="D67" s="22" cm="1">
        <f t="array" ref="D67">_xlfn.LAMBDA(_xlpm.I, INT(IF(_xlpm.I, LOG(ABS(_xlpm.I), 2) + 1)))(C67)</f>
        <v>43</v>
      </c>
      <c r="E67" s="10" t="b">
        <f t="shared" si="4"/>
        <v>1</v>
      </c>
    </row>
    <row r="68" spans="2:5" x14ac:dyDescent="0.2">
      <c r="B68" s="10">
        <f t="shared" si="5"/>
        <v>44</v>
      </c>
      <c r="C68" s="10">
        <f t="shared" si="3"/>
        <v>17592186044415</v>
      </c>
      <c r="D68" s="22" cm="1">
        <f t="array" ref="D68">_xlfn.LAMBDA(_xlpm.I, INT(IF(_xlpm.I, LOG(ABS(_xlpm.I), 2) + 1)))(C68)</f>
        <v>44</v>
      </c>
      <c r="E68" s="10" t="b">
        <f t="shared" si="4"/>
        <v>1</v>
      </c>
    </row>
    <row r="69" spans="2:5" x14ac:dyDescent="0.2">
      <c r="B69" s="1">
        <f t="shared" si="5"/>
        <v>45</v>
      </c>
      <c r="C69" s="1">
        <f t="shared" si="3"/>
        <v>35184372088831</v>
      </c>
      <c r="D69" s="27" cm="1">
        <f t="array" ref="D69">_xlfn.LAMBDA(_xlpm.I, INT(IF(_xlpm.I, LOG(ABS(_xlpm.I), 2) + 1)))(C69)</f>
        <v>46</v>
      </c>
      <c r="E69" s="10" t="b">
        <f t="shared" si="4"/>
        <v>0</v>
      </c>
    </row>
    <row r="70" spans="2:5" x14ac:dyDescent="0.2">
      <c r="B70" s="10">
        <f t="shared" si="5"/>
        <v>46</v>
      </c>
      <c r="C70" s="10">
        <f t="shared" si="3"/>
        <v>70368744177663</v>
      </c>
      <c r="D70" s="22" cm="1">
        <f t="array" ref="D70">_xlfn.LAMBDA(_xlpm.I, INT(IF(_xlpm.I, LOG(ABS(_xlpm.I), 2) + 1)))(C70)</f>
        <v>47</v>
      </c>
      <c r="E70" s="10" t="b">
        <f t="shared" si="4"/>
        <v>0</v>
      </c>
    </row>
    <row r="71" spans="2:5" x14ac:dyDescent="0.2">
      <c r="B71" s="10">
        <f t="shared" si="5"/>
        <v>47</v>
      </c>
      <c r="C71" s="10">
        <f t="shared" si="3"/>
        <v>140737488355327</v>
      </c>
      <c r="D71" s="22" cm="1">
        <f t="array" ref="D71">_xlfn.LAMBDA(_xlpm.I, INT(IF(_xlpm.I, LOG(ABS(_xlpm.I), 2) + 1)))(C71)</f>
        <v>48</v>
      </c>
      <c r="E71" s="10" t="b">
        <f t="shared" si="4"/>
        <v>0</v>
      </c>
    </row>
    <row r="72" spans="2:5" x14ac:dyDescent="0.2">
      <c r="B72" s="10">
        <f t="shared" si="5"/>
        <v>48</v>
      </c>
      <c r="C72" s="10">
        <f t="shared" si="3"/>
        <v>281474976710655</v>
      </c>
      <c r="D72" s="22" cm="1">
        <f t="array" ref="D72">_xlfn.LAMBDA(_xlpm.I, INT(IF(_xlpm.I, LOG(ABS(_xlpm.I), 2) + 1)))(C72)</f>
        <v>49</v>
      </c>
      <c r="E72" s="10" t="b">
        <f t="shared" si="4"/>
        <v>0</v>
      </c>
    </row>
    <row r="73" spans="2:5" x14ac:dyDescent="0.2">
      <c r="B73" s="10">
        <f t="shared" si="5"/>
        <v>49</v>
      </c>
      <c r="C73" s="10">
        <f t="shared" si="3"/>
        <v>562949953421311</v>
      </c>
      <c r="D73" s="22" cm="1">
        <f t="array" ref="D73">_xlfn.LAMBDA(_xlpm.I, INT(IF(_xlpm.I, LOG(ABS(_xlpm.I), 2) + 1)))(C73)</f>
        <v>50</v>
      </c>
      <c r="E73" s="10" t="b">
        <f t="shared" si="4"/>
        <v>0</v>
      </c>
    </row>
    <row r="74" spans="2:5" x14ac:dyDescent="0.2">
      <c r="B74" s="10">
        <f t="shared" si="5"/>
        <v>50</v>
      </c>
      <c r="C74" s="10">
        <f t="shared" si="3"/>
        <v>1125899906842623</v>
      </c>
      <c r="D74" s="22" cm="1">
        <f t="array" ref="D74">_xlfn.LAMBDA(_xlpm.I, INT(IF(_xlpm.I, LOG(ABS(_xlpm.I), 2) + 1)))(C74)</f>
        <v>51</v>
      </c>
      <c r="E74" s="10" t="b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Welcome</vt:lpstr>
      <vt:lpstr>1 Bool</vt:lpstr>
      <vt:lpstr>2 Int</vt:lpstr>
      <vt:lpstr>3 Float</vt:lpstr>
      <vt:lpstr>4 Str</vt:lpstr>
      <vt:lpstr>5 List</vt:lpstr>
      <vt:lpstr>6 Object</vt:lpstr>
      <vt:lpstr>7 - Keystrokes</vt:lpstr>
      <vt:lpstr>8 - Etc</vt:lpstr>
      <vt:lpstr>9 -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2021-06-27T00:20:20Z</dcterms:modified>
</cp:coreProperties>
</file>