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varre/Public/like-py-xlsx/"/>
    </mc:Choice>
  </mc:AlternateContent>
  <xr:revisionPtr revIDLastSave="0" documentId="13_ncr:1_{6C2B9A86-7E14-1E4B-9DF5-74CC921A8AED}" xr6:coauthVersionLast="47" xr6:coauthVersionMax="47" xr10:uidLastSave="{00000000-0000-0000-0000-000000000000}"/>
  <bookViews>
    <workbookView xWindow="0" yWindow="0" windowWidth="28800" windowHeight="18000" xr2:uid="{995B5C66-FA72-074C-87BA-100299560140}"/>
  </bookViews>
  <sheets>
    <sheet name="0 Welcome" sheetId="13" r:id="rId1"/>
    <sheet name="1 Bool" sheetId="1" r:id="rId2"/>
    <sheet name="2 Int" sheetId="12" r:id="rId3"/>
    <sheet name="3 Float" sheetId="3" r:id="rId4"/>
    <sheet name="4 Str" sheetId="5" r:id="rId5"/>
    <sheet name="5 List" sheetId="9" r:id="rId6"/>
    <sheet name="6 Object" sheetId="7" r:id="rId7"/>
    <sheet name="7 Keystrokes" sheetId="2" r:id="rId8"/>
    <sheet name="8 Etc" sheetId="8" r:id="rId9"/>
    <sheet name="9 Scraps" sheetId="14" r:id="rId10"/>
  </sheets>
  <definedNames>
    <definedName name="_any">_xlfn.LAMBDA(_xlpm.obj,          _xlfn.SWITCH(TYPE(_xlpm.obj),              2, str.any(_xlpm.obj),              64, list.any(_xlpm.obj),              #VALUE!  ))</definedName>
    <definedName name="_bool">_xlfn.LAMBDA(_xlpm.obj,          _xlfn.SWITCH(TYPE(_xlpm.obj),              2, str.bool(_xlpm.obj),              64, list.bool(_xlpm.obj),              IF(_xlpm.obj, TRUE)  ))</definedName>
    <definedName name="_repr">_xlfn.LAMBDA(_xlpm.obj,          _xlfn.SWITCH(TYPE(_xlpm.obj),              2, str.repr(_xlpm.obj),              4, bool.repr(_xlpm.obj),              64, list.repr(_xlpm.obj),              "" &amp; _xlpm.obj  ))</definedName>
    <definedName name="bool.as_integer_ratio">_xlfn.LAMBDA(_xlpm.bit, IF(_xlpm.bit, {1;1}, {0;1}))</definedName>
    <definedName name="bool.ascii">_xlfn.LAMBDA(_xlpm.bit, IF(_xlpm.bit, "True", "False"))</definedName>
    <definedName name="bool.bit_length">_xlfn.LAMBDA(_xlpm.bit, INT(_xlpm.bit))</definedName>
    <definedName name="bool.float">_xlfn.LAMBDA(_xlpm.bit, INT(_xlpm.bit))</definedName>
    <definedName name="bool.int">_xlfn.LAMBDA(_xlpm.bit, INT(_xlpm.bit))</definedName>
    <definedName name="bool.repr">_xlfn.LAMBDA(_xlpm.bit, IF(_xlpm.bit, "True", "False"))</definedName>
    <definedName name="bool.str">_xlfn.LAMBDA(_xlpm.bit, IF(_xlpm.bit, "True", "False"))</definedName>
    <definedName name="float.ascii">_xlfn.LAMBDA(_xlpm.f, IF(_xlpm.f = INT(_xlpm.f), "" &amp; _xlpm.f &amp; ".0", "" &amp; _xlpm.f))</definedName>
    <definedName name="float.bool">_xlfn.LAMBDA(_xlpm.f, IF(_xlpm.f, TRUE))</definedName>
    <definedName name="float.int">_xlfn.LAMBDA(_xlpm.f, TRUNC(_xlpm.f))</definedName>
    <definedName name="float.repr">_xlfn.LAMBDA(_xlpm.f, IF(_xlpm.f = INT(_xlpm.f), "" &amp; _xlpm.f &amp; ".0", "" &amp; _xlpm.f))</definedName>
    <definedName name="float.str">_xlfn.LAMBDA(_xlpm.f, IF(_xlpm.f = INT(_xlpm.f), "" &amp; _xlpm.f &amp; ".0", "" &amp; _xlpm.f))</definedName>
    <definedName name="int.ascii">_xlfn.LAMBDA(_xlpm.i, "" &amp; _xlpm.i)</definedName>
    <definedName name="int.bin">_xlfn.LAMBDA(_xlpm.i, "0b" &amp; DEC2BIN(_xlpm.i))</definedName>
    <definedName name="int.bit_length">_xlfn.LAMBDA(_xlpm.i, INT(IF(_xlpm.i, LOG(ABS(_xlpm.i), 2) + 1)))</definedName>
    <definedName name="int.bool">_xlfn.LAMBDA(_xlpm.i, IF(_xlpm.i, TRUE))</definedName>
    <definedName name="int.chr">_xlfn.LAMBDA(_xlpm.i, _xlfn.UNICHAR(_xlpm.i))</definedName>
    <definedName name="int.float">_xlfn.LAMBDA(_xlpm.i, _xlpm.i)</definedName>
    <definedName name="int.hex">_xlfn.LAMBDA(_xlpm.i, "0x" &amp; DEC2HEX(_xlpm.i))</definedName>
    <definedName name="int.oct">_xlfn.LAMBDA(_xlpm.i, "0x" &amp; DEC2OCT(_xlpm.i))</definedName>
    <definedName name="int.range">_xlfn.LAMBDA(_xlpm.stop, _xlfn.SEQUENCE(IF(_xlpm.stop &gt;= 0, _xlpm.stop)) - 1)</definedName>
    <definedName name="int.range_stop">_xlfn.LAMBDA(_xlpm.start,_xlpm.stop,      IF(_xlpm.start &lt; _xlpm.stop,          _xlpm.start + _xlfn.SEQUENCE(_xlpm.stop - _xlpm.start) - 1,          _xlfn.SEQUENCE(0)  ))</definedName>
    <definedName name="int.range_stop_step">_xlfn.LAMBDA(_xlpm.start,_xlpm.stop,_xlpm.step,      IF(AND(_xlpm.start &lt; _xlpm.stop, _xlpm.step),          _xlpm.start + _xlpm.step * _xlfn.SEQUENCE((_xlpm.stop - _xlpm.start + _xlpm.step - 1) / _xlpm.step),          _xlfn.SEQUENCE(0)  ))</definedName>
    <definedName name="int.repr">_xlfn.LAMBDA(_xlpm.i, "" &amp; _xlpm.i)</definedName>
    <definedName name="int.str">_xlfn.LAMBDA(_xlpm.i, "" &amp; _xlpm.i)</definedName>
    <definedName name="list.all">_xlfn.LAMBDA(_xlpm.items, AND(_xlpm.items))</definedName>
    <definedName name="list.any">_xlfn.LAMBDA(_xlpm.items, OR(_xlpm.items))</definedName>
    <definedName name="list.bool">_xlfn.LAMBDA(_xlpm.items,#VALUE!)</definedName>
    <definedName name="list.enumerate">_xlfn.LAMBDA(_xlpm.items,      CHOOSE({1,2},          _xlfn.SEQUENCE(ROWS(_xlpm.items)) - 1,          _xlpm.items  ))</definedName>
    <definedName name="list.filter">_xlfn.LAMBDA(_xlpm.func,_xlpm.items,      _xlfn._xlws.FILTER(_xlpm.items, _xlpm.func(_xlpm.items), _xlfn.SEQUENCE(0))  )</definedName>
    <definedName name="list.item">_xlfn.LAMBDA(_xlpm.items,_xlpm.which,      IF(_xlpm.which &lt; 0,          INDEX(_xlpm.items, COLUMNS(_xlpm.items) + 1 + _xlpm.which),          INDEX(_xlpm.items, 1 + _xlpm.which)  ))</definedName>
    <definedName name="list.repr">_xlfn.LAMBDA(_xlpm.items,      _xlfn.LET(          _xlpm.ignore_empty, FALSE,          "[" &amp; _xlfn.TEXTJOIN(              ", ",              _xlpm.ignore_empty,              _xlpm.items) &amp; "]"  ))</definedName>
    <definedName name="str.any">_xlfn.LAMBDA(_xlpm.chars, IF(LEN(_xlpm.chars), TRUE))</definedName>
    <definedName name="str.bool">_xlfn.LAMBDA(_xlpm.chars, IF(LEN(_xlpm.chars), TRUE))</definedName>
    <definedName name="str.endswith">_xlfn.LAMBDA(_xlpm.chars,_xlpm.suffix,      IF(LEN(_xlpm.suffix) &lt;= LEN(_xlpm.chars),          MID(_xlpm.chars, LEN(_xlpm.chars) - LEN(_xlpm.suffix) + 1, LEN(_xlpm.suffix)) = _xlpm.suffix,          FALSE))</definedName>
    <definedName name="str.eval">_xlfn.LAMBDA(_xlpm.chars,      _xlfn.LET(          _xlpm.body, MID(_xlpm.chars, 2, LEN(_xlpm.chars) - 2),          _xlpm.stops, _xlfn.SEQUENCE(MAX(1, LEN(_xlpm.body))),          _xlpm.picks, MID(_xlpm.body, _xlpm.stops, 1),          _xlpm.pairs, MID(_xlpm.body, _xlpm.stops, 2),          _xlpm.cuts, IF(_xlpm.picks = "\", "", _xlpm.picks),          _xlpm.patches, IF(_xlpm.pairs = "\\", "\", _xlpm.cuts),          _xlpm.ignore_empty_eq_true, TRUE,          _xlpm.joined, _xlfn.TEXTJOIN("", _xlpm.ignore_empty_eq_true, _xlpm.patches),          _xlpm.joined  ))</definedName>
    <definedName name="str.int">_xlfn.LAMBDA(_xlpm.chars,      _xlfn.IFS(          LEN(_xlpm.chars) = 0,              #NUM!,          LEFT(_xlpm.chars, 1) = "+",              _xlfn.DECIMAL(MID(_xlpm.chars, 2, LEN(_xlpm.chars)), 10),          LEFT(_xlpm.chars, 1) = "-",              -_xlfn.DECIMAL(MID(_xlpm.chars, 2, LEN(_xlpm.chars)), 10),          TRUE,              _xlfn.DECIMAL(_xlpm.chars, 10)  ))</definedName>
    <definedName name="str.int_base">_xlfn.LAMBDA(_xlpm.chars,_xlpm.base,      _xlfn.LET(          _xlpm.ch, LEFT(_xlpm.chars, 1),          _xlpm.signed, IF(_xlpm.ch = "-", TRUE, IF(_xlpm.ch = "+", TRUE)),          _xlpm.digits, IF(_xlpm.signed,              MID(_xlpm.chars, 2, LEN(_xlpm.chars)),              _xlpm.chars),          _xlpm.eval1, IF(_xlpm.base &lt;&gt; 0,              _xlfn.DECIMAL(_xlpm.digits, _xlpm.base),              _xlfn.LET(                  _xlpm.lows, LOWER(_xlpm.digits),                  _xlfn.IFS(                      MID(_xlpm.lows, 1, 2) = "0b",                          BIN2DEC(MID(_xlpm.digits, 3, LEN(_xlpm.digits))),                      MID(_xlpm.lows, 1, 2) = "0o",                          OCT2DEC(MID(_xlpm.digits, 3, LEN(_xlpm.digits))),                      MID(_xlpm.lows, 1, 2) = "0x",                          HEX2DEC(MID(_xlpm.digits, 3, LEN(_xlpm.digits))),                      TRUE,                          _xlfn.DECIMAL(_xlpm.digits, 10)              ))),          _xlpm.sign, IF(_xlpm.ch = "-", -1, 1),          _xlpm.eval2, _xlpm.sign * _xlpm.eval1,          _xlpm.eval2  ))</definedName>
    <definedName name="str.int_base_2">_xlfn.LAMBDA(_xlpm.chars,      _xlfn.LET(          _xlpm.head, LEFT(_xlpm.chars, 1),          _xlpm.signed, OR(_xlpm.head = "-", _xlpm.head = "+"),          _xlpm.unsigned, RIGHT(_xlpm.chars, LEN(_xlpm.chars) - 1),          _xlpm.tail, IF(_xlpm.signed, _xlpm.unsigned, _xlpm.chars),          _xlpm.based, LEFT(_xlpm.tail, 2) = "0b",          _xlpm.unbased, RIGHT(_xlpm.tail, LEN(_xlpm.tail) - 2),          _xlpm.digits, IF(_xlpm.based, _xlpm.unbased, _xlpm.tail),          _xlpm.sign, IF(_xlpm.head = "-", -1, 1),          _xlpm.base, IF(_xlpm.head = "", 0, 2),          _xlpm.evalled, _xlpm.sign * _xlfn.DECIMAL(_xlpm.digits, _xlpm.base),          _xlpm.evalled  ))</definedName>
    <definedName name="str.ord">_xlfn.LAMBDA(_xlpm.chars, _xlfn.UNICODE(_xlpm.chars))</definedName>
    <definedName name="str.partition">_xlfn.LAMBDA(_xlpm.chars,_xlpm.sep,      _xlfn.LET(          _xlpm.stops, _xlfn.SEQUENCE(MAX(1, LEN(_xlpm.chars))),          _xlpm.picks, MID(_xlpm.chars, _xlpm.stops, LEN(_xlpm.sep)),          _xlpm.exact, 0,          _xlpm.last, _xlfn.XMATCH(TRUE, _xlpm.picks = _xlpm.sep, _xlpm.exact),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repr">_xlfn.LAMBDA(_xlpm.chars,      _xlfn.LET(          _xlpm.stops, _xlfn.SEQUENCE(MAX(1, LEN(_xlpm.chars))),          _xlpm.picks, MID(_xlpm.chars, _xlpm.stops, 1),          _xlpm.slashes, IF(_xlpm.picks = "\", "\\", _xlpm.picks),          _xlpm.ticks, IF(_xlpm.picks = "'", "\'", _xlpm.slashes),          _xlpm.doubles, IF(_xlpm.picks = """", "\""", _xlpm.ticks),          _xlpm.ignore_empty_eq_true, TRUE,          _xlpm.joined, _xlfn.TEXTJOIN("", _xlpm.ignore_empty_eq_true, _xlpm.doubles),          _xlpm.quoted, "'" &amp; _xlpm.joined &amp; "'",          _xlpm.quoted  ))</definedName>
    <definedName name="str.rpartition">_xlfn.LAMBDA(_xlpm.chars,_xlpm.sep,      _xlfn.LET(          _xlpm.stops, _xlfn.SEQUENCE(MAX(1, LEN(_xlpm.chars))),          _xlpm.picks, MID(_xlpm.chars, _xlpm.stops, LEN(_xlpm.sep)),          _xlpm.exact, 0,          _xlpm.reverse, -1,          _xlpm.last, _xlfn.XMATCH(TRUE, _xlpm.picks = _xlpm.sep, _xlpm.exact, _xlpm.reverse),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word">_xlfn.LAMBDA(_xlpm.chars,      LEFT(_xlpm.chars, FIND(" ",_xlpm.chars) - 1)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1" i="9" l="1" a="1"/>
  <c r="C111" i="9" s="1"/>
  <c r="B111" i="9" a="1"/>
  <c r="B111" i="9" s="1"/>
  <c r="C105" i="9" a="1"/>
  <c r="C105" i="9" s="1"/>
  <c r="B105" i="9" a="1"/>
  <c r="B105" i="9" s="1"/>
  <c r="C38" i="9" a="1"/>
  <c r="C38" i="9" s="1"/>
  <c r="E102" i="13" a="1"/>
  <c r="E102" i="13" s="1"/>
  <c r="E82" i="13" a="1"/>
  <c r="E82" i="13" s="1"/>
  <c r="E73" i="13" a="1"/>
  <c r="E73" i="13" s="1"/>
  <c r="E60" i="13"/>
  <c r="E63" i="13"/>
  <c r="C64" i="12" a="1"/>
  <c r="C64" i="12" s="1"/>
  <c r="C51" i="12" a="1"/>
  <c r="C51" i="12" s="1"/>
  <c r="C50" i="12" a="1"/>
  <c r="C50" i="12" s="1"/>
  <c r="C154" i="12" a="1"/>
  <c r="C154" i="12" s="1"/>
  <c r="C99" i="7" a="1"/>
  <c r="C99" i="7" s="1"/>
  <c r="C160" i="12" a="1"/>
  <c r="C160" i="12" s="1"/>
  <c r="C18" i="12" a="1"/>
  <c r="C18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36" i="3" a="1"/>
  <c r="C36" i="3" s="1"/>
  <c r="C35" i="3" a="1"/>
  <c r="C35" i="3" s="1"/>
  <c r="C34" i="3" a="1"/>
  <c r="C34" i="3" s="1"/>
  <c r="C18" i="3" a="1"/>
  <c r="C18" i="3" s="1"/>
  <c r="C20" i="3" a="1"/>
  <c r="C20" i="3" s="1"/>
  <c r="C147" i="12" a="1"/>
  <c r="C147" i="12" s="1"/>
  <c r="C132" i="12" a="1"/>
  <c r="C132" i="12" s="1"/>
  <c r="C109" i="12" a="1"/>
  <c r="C109" i="12" s="1"/>
  <c r="E127" i="13" a="1"/>
  <c r="E127" i="13" s="1"/>
  <c r="B129" i="5" a="1"/>
  <c r="B129" i="5" s="1"/>
  <c r="B154" i="5" a="1"/>
  <c r="B154" i="5" s="1"/>
  <c r="B31" i="8"/>
  <c r="C31" i="8" s="1"/>
  <c r="B28" i="8"/>
  <c r="C28" i="8" s="1"/>
  <c r="D34" i="8"/>
  <c r="B34" i="8" a="1"/>
  <c r="B34" i="8" s="1"/>
  <c r="C34" i="8" s="1"/>
  <c r="C27" i="8"/>
  <c r="B48" i="8" a="1"/>
  <c r="B48" i="8" s="1"/>
  <c r="B40" i="8"/>
  <c r="D42" i="8"/>
  <c r="D54" i="8"/>
  <c r="C57" i="9"/>
  <c r="B56" i="8" a="1"/>
  <c r="B56" i="8" s="1"/>
  <c r="C56" i="8" s="1"/>
  <c r="C42" i="8"/>
  <c r="B43" i="8"/>
  <c r="C43" i="8" s="1"/>
  <c r="B45" i="8"/>
  <c r="C45" i="8" s="1"/>
  <c r="B44" i="8" a="1"/>
  <c r="B44" i="8" s="1"/>
  <c r="C44" i="8" s="1"/>
  <c r="B46" i="8"/>
  <c r="C46" i="8" s="1"/>
  <c r="B52" i="8" a="1"/>
  <c r="B52" i="8" s="1"/>
  <c r="C52" i="8" s="1"/>
  <c r="B41" i="8"/>
  <c r="C41" i="8" s="1"/>
  <c r="B53" i="8" a="1"/>
  <c r="B53" i="8" s="1"/>
  <c r="C53" i="8" s="1"/>
  <c r="C38" i="8"/>
  <c r="C36" i="8"/>
  <c r="B83" i="9" a="1"/>
  <c r="B83" i="9" s="1"/>
  <c r="C83" i="9" s="1" a="1"/>
  <c r="C83" i="9" s="1"/>
  <c r="B72" i="9" a="1"/>
  <c r="B72" i="9" s="1"/>
  <c r="C72" i="9" s="1" a="1"/>
  <c r="C72" i="9" s="1"/>
  <c r="C143" i="12" a="1"/>
  <c r="C143" i="12" s="1"/>
  <c r="C139" i="12" a="1"/>
  <c r="C139" i="12" s="1"/>
  <c r="C127" i="12" a="1"/>
  <c r="C127" i="12" s="1"/>
  <c r="C123" i="12" a="1"/>
  <c r="C123" i="12" s="1"/>
  <c r="C120" i="12" a="1"/>
  <c r="C120" i="12" s="1"/>
  <c r="C114" i="12" a="1"/>
  <c r="C114" i="12" s="1"/>
  <c r="C113" i="12" a="1"/>
  <c r="C113" i="12" s="1"/>
  <c r="C105" i="12" a="1"/>
  <c r="C105" i="12" s="1"/>
  <c r="C103" i="12" a="1"/>
  <c r="C103" i="12" s="1"/>
  <c r="D52" i="8" l="1"/>
  <c r="D46" i="8"/>
  <c r="D44" i="8"/>
  <c r="D45" i="8"/>
  <c r="D43" i="8"/>
  <c r="D53" i="8"/>
  <c r="D41" i="8"/>
  <c r="C40" i="8"/>
  <c r="D40" i="8"/>
  <c r="C48" i="8"/>
  <c r="D48" i="8"/>
  <c r="A63" i="8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C40" i="12" a="1"/>
  <c r="C40" i="12" s="1"/>
  <c r="C41" i="12" a="1"/>
  <c r="C41" i="12" s="1"/>
  <c r="C42" i="12" a="1"/>
  <c r="C42" i="12" s="1"/>
  <c r="C43" i="12" a="1"/>
  <c r="C43" i="12" s="1"/>
  <c r="C44" i="12" a="1"/>
  <c r="C44" i="12" s="1"/>
  <c r="C45" i="12" a="1"/>
  <c r="C45" i="12" s="1"/>
  <c r="C39" i="12" a="1"/>
  <c r="C39" i="12" s="1"/>
  <c r="C34" i="5" a="1"/>
  <c r="C34" i="5" s="1"/>
  <c r="C28" i="5" a="1"/>
  <c r="C28" i="5" s="1"/>
  <c r="C31" i="5" a="1"/>
  <c r="C31" i="5" s="1"/>
  <c r="C25" i="5" a="1"/>
  <c r="C25" i="5" s="1"/>
  <c r="C51" i="5" a="1"/>
  <c r="C51" i="5" s="1"/>
  <c r="C50" i="5" a="1"/>
  <c r="C50" i="5" s="1"/>
  <c r="C13" i="5" a="1"/>
  <c r="C13" i="5" s="1"/>
  <c r="C12" i="5" a="1"/>
  <c r="C12" i="5" s="1"/>
  <c r="C21" i="3" a="1"/>
  <c r="C21" i="3" s="1"/>
  <c r="C17" i="3" a="1"/>
  <c r="C17" i="3" s="1"/>
  <c r="C92" i="12" a="1"/>
  <c r="C92" i="12" s="1"/>
  <c r="C91" i="12" a="1"/>
  <c r="C91" i="12" s="1"/>
  <c r="C76" i="12" a="1"/>
  <c r="C76" i="12" s="1"/>
  <c r="C75" i="12" a="1"/>
  <c r="C75" i="12" s="1"/>
  <c r="C29" i="12" a="1"/>
  <c r="C29" i="12" s="1"/>
  <c r="C28" i="12" a="1"/>
  <c r="C28" i="12" s="1"/>
  <c r="B13" i="9" a="1"/>
  <c r="B13" i="9" s="1"/>
  <c r="C13" i="9" s="1" a="1"/>
  <c r="C13" i="9" s="1"/>
  <c r="B30" i="9" a="1"/>
  <c r="B30" i="9" s="1"/>
  <c r="C30" i="9" s="1" a="1"/>
  <c r="C30" i="9" s="1"/>
  <c r="C22" i="7" a="1"/>
  <c r="C22" i="7" s="1"/>
  <c r="C21" i="7" a="1"/>
  <c r="C21" i="7" s="1"/>
  <c r="C118" i="5" a="1"/>
  <c r="C118" i="5" s="1"/>
  <c r="C116" i="5" a="1"/>
  <c r="C116" i="5" s="1"/>
  <c r="C115" i="5" a="1"/>
  <c r="C115" i="5" s="1"/>
  <c r="C63" i="5" a="1"/>
  <c r="C63" i="5" s="1"/>
  <c r="D60" i="5"/>
  <c r="D59" i="5"/>
  <c r="D58" i="5"/>
  <c r="D57" i="5"/>
  <c r="B88" i="5"/>
  <c r="C88" i="5" s="1" a="1"/>
  <c r="C88" i="5" s="1"/>
  <c r="C85" i="5" a="1"/>
  <c r="C85" i="5" s="1"/>
  <c r="C82" i="5" a="1"/>
  <c r="C82" i="5" s="1"/>
  <c r="C84" i="5" a="1"/>
  <c r="C84" i="5" s="1"/>
  <c r="C90" i="5" a="1"/>
  <c r="C90" i="5" s="1"/>
  <c r="C83" i="5" a="1"/>
  <c r="C83" i="5" s="1"/>
  <c r="C80" i="5" a="1"/>
  <c r="C80" i="5" s="1"/>
  <c r="C79" i="5" a="1"/>
  <c r="C79" i="5" s="1"/>
  <c r="C91" i="5" a="1"/>
  <c r="C91" i="5" s="1"/>
  <c r="C60" i="5" a="1"/>
  <c r="C60" i="5" s="1"/>
  <c r="C59" i="5" a="1"/>
  <c r="C59" i="5" s="1"/>
  <c r="C62" i="5" a="1"/>
  <c r="C62" i="5" s="1"/>
  <c r="C58" i="5" a="1"/>
  <c r="C58" i="5" s="1"/>
  <c r="C57" i="5" a="1"/>
  <c r="C57" i="5" s="1"/>
  <c r="C64" i="5" a="1"/>
  <c r="C64" i="5" s="1"/>
  <c r="B25" i="1"/>
  <c r="C25" i="1" s="1" a="1"/>
  <c r="C25" i="1" s="1"/>
  <c r="B24" i="1"/>
  <c r="C24" i="1" s="1" a="1"/>
  <c r="C24" i="1" s="1"/>
  <c r="C65" i="9"/>
  <c r="C54" i="9"/>
  <c r="B47" i="9" a="1"/>
  <c r="B47" i="9" s="1"/>
  <c r="B60" i="9" a="1"/>
  <c r="B60" i="9" s="1"/>
  <c r="C60" i="9" s="1"/>
  <c r="C46" i="9" a="1"/>
  <c r="C46" i="9" s="1"/>
  <c r="C19" i="5" a="1"/>
  <c r="C19" i="5" s="1"/>
  <c r="C18" i="5" a="1"/>
  <c r="C18" i="5" s="1"/>
  <c r="B100" i="9" a="1"/>
  <c r="B100" i="9" s="1"/>
  <c r="C100" i="9" s="1" a="1"/>
  <c r="C100" i="9" s="1"/>
  <c r="B106" i="7" a="1"/>
  <c r="B106" i="7" s="1"/>
  <c r="C106" i="7" s="1" a="1"/>
  <c r="C106" i="7" s="1"/>
  <c r="B43" i="7" a="1"/>
  <c r="B43" i="7" s="1"/>
  <c r="C34" i="7" a="1"/>
  <c r="C34" i="7" s="1"/>
  <c r="B46" i="7" a="1"/>
  <c r="B46" i="7" s="1"/>
  <c r="C46" i="7" s="1" a="1"/>
  <c r="C46" i="7" s="1"/>
  <c r="B49" i="7" a="1"/>
  <c r="B49" i="7" s="1"/>
  <c r="C49" i="7" s="1" a="1"/>
  <c r="C49" i="7" s="1"/>
  <c r="C40" i="7" a="1"/>
  <c r="C40" i="7" s="1"/>
  <c r="C39" i="7" a="1"/>
  <c r="C39" i="7" s="1"/>
  <c r="C38" i="7" a="1"/>
  <c r="C38" i="7" s="1"/>
  <c r="C37" i="7" a="1"/>
  <c r="C37" i="7" s="1"/>
  <c r="C36" i="7" a="1"/>
  <c r="C36" i="7" s="1"/>
  <c r="C35" i="7" a="1"/>
  <c r="C35" i="7" s="1"/>
  <c r="B97" i="12"/>
  <c r="C97" i="12" s="1" a="1"/>
  <c r="C97" i="12" s="1"/>
  <c r="C95" i="12" a="1"/>
  <c r="C95" i="12" s="1"/>
  <c r="B94" i="12"/>
  <c r="C94" i="12" s="1" a="1"/>
  <c r="C94" i="12" s="1"/>
  <c r="B34" i="12"/>
  <c r="C34" i="12" s="1" a="1"/>
  <c r="C34" i="12" s="1"/>
  <c r="B31" i="12"/>
  <c r="C31" i="12" s="1" a="1"/>
  <c r="C31" i="12" s="1"/>
  <c r="C96" i="12" a="1"/>
  <c r="C96" i="12" s="1"/>
  <c r="C88" i="12" a="1"/>
  <c r="C88" i="12" s="1"/>
  <c r="C87" i="12" a="1"/>
  <c r="C87" i="12" s="1"/>
  <c r="C89" i="12" a="1"/>
  <c r="C89" i="12" s="1"/>
  <c r="B79" i="12"/>
  <c r="C79" i="12" s="1" a="1"/>
  <c r="C79" i="12" s="1"/>
  <c r="B80" i="12"/>
  <c r="B81" i="12" s="1"/>
  <c r="C81" i="12" s="1" a="1"/>
  <c r="C81" i="12" s="1"/>
  <c r="C72" i="12" a="1"/>
  <c r="C72" i="12" s="1"/>
  <c r="C71" i="12" a="1"/>
  <c r="C71" i="12" s="1"/>
  <c r="C73" i="12" a="1"/>
  <c r="C73" i="12" s="1"/>
  <c r="C32" i="12" a="1"/>
  <c r="C32" i="12" s="1"/>
  <c r="C33" i="12" a="1"/>
  <c r="C33" i="12" s="1"/>
  <c r="C26" i="12" a="1"/>
  <c r="C26" i="12" s="1"/>
  <c r="C24" i="12" a="1"/>
  <c r="C24" i="12" s="1"/>
  <c r="C25" i="12" a="1"/>
  <c r="C25" i="12" s="1"/>
  <c r="C60" i="12" a="1"/>
  <c r="C60" i="12" s="1"/>
  <c r="C58" i="12" a="1"/>
  <c r="C58" i="12" s="1"/>
  <c r="C57" i="12" a="1"/>
  <c r="C57" i="12" s="1"/>
  <c r="C29" i="3" a="1"/>
  <c r="C29" i="3" s="1"/>
  <c r="C28" i="3" a="1"/>
  <c r="C28" i="3" s="1"/>
  <c r="C27" i="3" a="1"/>
  <c r="C27" i="3" s="1"/>
  <c r="C47" i="3" a="1"/>
  <c r="C47" i="3" s="1"/>
  <c r="C41" i="3" a="1"/>
  <c r="C41" i="3" s="1"/>
  <c r="C48" i="5" a="1"/>
  <c r="C48" i="5" s="1"/>
  <c r="C143" i="5" a="1"/>
  <c r="C143" i="5" s="1"/>
  <c r="C142" i="5" a="1"/>
  <c r="C142" i="5" s="1"/>
  <c r="C141" i="5" a="1"/>
  <c r="C141" i="5" s="1"/>
  <c r="C140" i="5" a="1"/>
  <c r="C140" i="5" s="1"/>
  <c r="C139" i="5" a="1"/>
  <c r="C139" i="5" s="1"/>
  <c r="C44" i="5" a="1"/>
  <c r="C44" i="5" s="1"/>
  <c r="C138" i="5" a="1"/>
  <c r="C138" i="5" s="1"/>
  <c r="C46" i="5" a="1"/>
  <c r="C46" i="5" s="1"/>
  <c r="C45" i="5" a="1"/>
  <c r="C45" i="5" s="1"/>
  <c r="C43" i="5" a="1"/>
  <c r="C43" i="5" s="1"/>
  <c r="C41" i="5" a="1"/>
  <c r="C41" i="5" s="1"/>
  <c r="C42" i="5" a="1"/>
  <c r="C42" i="5" s="1"/>
  <c r="B37" i="1"/>
  <c r="C37" i="1" s="1" a="1"/>
  <c r="C37" i="1" s="1"/>
  <c r="B36" i="1"/>
  <c r="C36" i="1" s="1" a="1"/>
  <c r="C36" i="1" s="1"/>
  <c r="B21" i="9" a="1"/>
  <c r="B21" i="9" s="1"/>
  <c r="C21" i="9" s="1" a="1"/>
  <c r="C21" i="9" s="1"/>
  <c r="B16" i="9" a="1"/>
  <c r="B16" i="9" s="1"/>
  <c r="C16" i="9" s="1" a="1"/>
  <c r="C16" i="9" s="1"/>
  <c r="B38" i="9" a="1"/>
  <c r="B38" i="9" s="1"/>
  <c r="B33" i="9" a="1"/>
  <c r="B33" i="9" s="1"/>
  <c r="C33" i="9" s="1" a="1"/>
  <c r="C33" i="9" s="1"/>
  <c r="B31" i="1"/>
  <c r="C31" i="1" s="1" a="1"/>
  <c r="C31" i="1" s="1"/>
  <c r="B30" i="1"/>
  <c r="C30" i="1" s="1" a="1"/>
  <c r="C30" i="1" s="1"/>
  <c r="C98" i="7" a="1"/>
  <c r="C98" i="7" s="1"/>
  <c r="C97" i="7" a="1"/>
  <c r="C97" i="7" s="1"/>
  <c r="C100" i="7" a="1"/>
  <c r="C100" i="7" s="1"/>
  <c r="C101" i="7" a="1"/>
  <c r="C101" i="7" s="1"/>
  <c r="C102" i="7" a="1"/>
  <c r="C102" i="7" s="1"/>
  <c r="C103" i="7" a="1"/>
  <c r="C103" i="7" s="1"/>
  <c r="C22" i="3" a="1"/>
  <c r="C22" i="3" s="1"/>
  <c r="C19" i="3" a="1"/>
  <c r="C19" i="3" s="1"/>
  <c r="C16" i="3" a="1"/>
  <c r="C16" i="3" s="1"/>
  <c r="B19" i="1"/>
  <c r="C19" i="1" s="1" a="1"/>
  <c r="C19" i="1" s="1"/>
  <c r="B18" i="1"/>
  <c r="C18" i="1" s="1" a="1"/>
  <c r="C18" i="1" s="1"/>
  <c r="B13" i="1"/>
  <c r="C13" i="1" s="1" a="1"/>
  <c r="C13" i="1" s="1"/>
  <c r="B12" i="1"/>
  <c r="C12" i="1" s="1" a="1"/>
  <c r="C12" i="1" s="1"/>
  <c r="B78" i="12" l="1"/>
  <c r="C78" i="12" s="1" a="1"/>
  <c r="C78" i="12" s="1"/>
  <c r="C80" i="12" a="1"/>
  <c r="C80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<sst xmlns="http://schemas.openxmlformats.org/spreadsheetml/2006/main" count="616" uniqueCount="515">
  <si>
    <t>bit</t>
  </si>
  <si>
    <t>={0;0;0}</t>
  </si>
  <si>
    <t>={0;1;0}</t>
  </si>
  <si>
    <t>Meaning</t>
  </si>
  <si>
    <t>⌃  Return</t>
  </si>
  <si>
    <t>Run cell and do Not step away from it</t>
  </si>
  <si>
    <t>⌃ ⌥  Return</t>
  </si>
  <si>
    <t>Insert line break</t>
  </si>
  <si>
    <t>⇧ Space</t>
  </si>
  <si>
    <t>Select row</t>
  </si>
  <si>
    <t>⌃ Space</t>
  </si>
  <si>
    <t>Select column</t>
  </si>
  <si>
    <t>⌘ +</t>
  </si>
  <si>
    <t>Insert selection</t>
  </si>
  <si>
    <t>⌘ -</t>
  </si>
  <si>
    <t>Delete selection</t>
  </si>
  <si>
    <t>⌃ U</t>
  </si>
  <si>
    <t>Reopen formula (aka F2)</t>
  </si>
  <si>
    <t>fx</t>
  </si>
  <si>
    <t>Open Formula Builder</t>
  </si>
  <si>
    <t>⌃ `</t>
  </si>
  <si>
    <t>Toggle Formula &gt; Show Formulas</t>
  </si>
  <si>
    <t>def bool.ascii(bit)</t>
  </si>
  <si>
    <t>i</t>
  </si>
  <si>
    <t>bool.int(bit)</t>
  </si>
  <si>
    <t>=LAMBDA(bit, INT(bit))</t>
  </si>
  <si>
    <t>def bool.int(bit)</t>
  </si>
  <si>
    <t>chars</t>
  </si>
  <si>
    <t>ch</t>
  </si>
  <si>
    <t/>
  </si>
  <si>
    <t>abc</t>
  </si>
  <si>
    <t>ab'cd</t>
  </si>
  <si>
    <t>"</t>
  </si>
  <si>
    <t>def str.eval(chars)</t>
  </si>
  <si>
    <t>''</t>
  </si>
  <si>
    <t>'abc'</t>
  </si>
  <si>
    <t>'ab\'cd'</t>
  </si>
  <si>
    <t>=LAMBDA(chars, IF(LEN(chars), TRUE))</t>
  </si>
  <si>
    <t>⌃⌥⇧⌘⎋⇥⋮</t>
  </si>
  <si>
    <t>'⌃⌥⇧⌘⎋⇥⋮'</t>
  </si>
  <si>
    <t>f</t>
  </si>
  <si>
    <t>def float.int(f)</t>
  </si>
  <si>
    <t>float.int(f)</t>
  </si>
  <si>
    <t>float.str(f)</t>
  </si>
  <si>
    <t>def float.str(f)</t>
  </si>
  <si>
    <t>obj</t>
  </si>
  <si>
    <t>_repr(obj)</t>
  </si>
  <si>
    <t>def _repr(obj)</t>
  </si>
  <si>
    <t>def bool.repr(bit)</t>
  </si>
  <si>
    <t>=LAMBDA(bit, IF(bit, "'True'", "'False'"))</t>
  </si>
  <si>
    <t>list.all(items)</t>
  </si>
  <si>
    <t>list</t>
  </si>
  <si>
    <t>def list.all(items)</t>
  </si>
  <si>
    <t>=LAMBDA(items, AND(items))</t>
  </si>
  <si>
    <t>items</t>
  </si>
  <si>
    <t>list.any(items)</t>
  </si>
  <si>
    <t>def list.any(items)</t>
  </si>
  <si>
    <t>=LAMBDA(items, OR(items))</t>
  </si>
  <si>
    <t>={-1;0.0;+1}</t>
  </si>
  <si>
    <t>={1.23;TRUE;"abc"}</t>
  </si>
  <si>
    <t>left justify inputs</t>
  </si>
  <si>
    <t>right justify outputs</t>
  </si>
  <si>
    <t>one or more source lines per name</t>
  </si>
  <si>
    <t>Mac</t>
  </si>
  <si>
    <t>Keyboard</t>
  </si>
  <si>
    <t>Shortcuts</t>
  </si>
  <si>
    <t>=LAMBDA(bit, IF(bit, "True", "False"))</t>
  </si>
  <si>
    <t>def float.ascii(f)</t>
  </si>
  <si>
    <t>def float.bool(f)</t>
  </si>
  <si>
    <t>=LAMBDA(f, IF(f, TRUE))</t>
  </si>
  <si>
    <t>bool.str(bit)</t>
  </si>
  <si>
    <t>def bool.str(bit)</t>
  </si>
  <si>
    <t>bool.float(bit)</t>
  </si>
  <si>
    <t>def bool.float(bit)</t>
  </si>
  <si>
    <t>str.eval(chars)</t>
  </si>
  <si>
    <t>def str.repr(chars)</t>
  </si>
  <si>
    <t>str.repr(chars)</t>
  </si>
  <si>
    <t># Excel renders empty str like empty cell</t>
  </si>
  <si>
    <t>'ab\\cd'</t>
  </si>
  <si>
    <t>ab\cd</t>
  </si>
  <si>
    <t>'ab\"cd'</t>
  </si>
  <si>
    <t>ab"cd</t>
  </si>
  <si>
    <t>"ab'cd"</t>
  </si>
  <si>
    <t>bool.ascii(bit)</t>
  </si>
  <si>
    <t>float.ascii(f)</t>
  </si>
  <si>
    <t>_repr(bool.repr(bit))</t>
  </si>
  <si>
    <t>def float.repr(f)</t>
  </si>
  <si>
    <t>_repr(float.repr(f))</t>
  </si>
  <si>
    <t>A</t>
  </si>
  <si>
    <t>⌘</t>
  </si>
  <si>
    <t>float.bool(f)</t>
  </si>
  <si>
    <t>int.chr(i)</t>
  </si>
  <si>
    <t>def int.chr(i)</t>
  </si>
  <si>
    <t>=LAMBDA(i, UNICHAR(i))</t>
  </si>
  <si>
    <t># Excel raises ValueError to block working with \u0000</t>
  </si>
  <si>
    <t>def int.hex(i)</t>
  </si>
  <si>
    <t>def int.bin(i)</t>
  </si>
  <si>
    <t>=LAMBDA(i, "0b" &amp; DEC2BIN(i))</t>
  </si>
  <si>
    <t># Excel raises NumError to block i &lt; -0b10_0000_0000</t>
  </si>
  <si>
    <t># aka 0b10_0000_0000</t>
  </si>
  <si>
    <t># aka 0b01_1111_1111</t>
  </si>
  <si>
    <t># Excel raises NumError to block i &gt; +0b01_1111_1111</t>
  </si>
  <si>
    <t># aka 0b_101_1010</t>
  </si>
  <si>
    <t>=LAMBDA(i, "0x" &amp; DEC2HEX(i))</t>
  </si>
  <si>
    <t># aka 0x7F_FFFF_FFFF</t>
  </si>
  <si>
    <t># aka 0x80_0000_0000</t>
  </si>
  <si>
    <t># Excel raises NumError to block i &lt; -0x80_0000_0000</t>
  </si>
  <si>
    <t># Excel raises NumError to block i &gt; +0x7F_FFFF_FFFF</t>
  </si>
  <si>
    <t># aka 0xFF_FFFF_FFFF, because Excel sees negative as 10 nybbles</t>
  </si>
  <si>
    <t># aka 0b11_1111_1111, because Excel sees negative as 10 bits</t>
  </si>
  <si>
    <t>def int.oct(i)</t>
  </si>
  <si>
    <t>=LAMBDA(i, "0x" &amp; DEC2OCT(i))</t>
  </si>
  <si>
    <t># aka 0o3_777_777_777</t>
  </si>
  <si>
    <t># aka 0o4_000_000_000</t>
  </si>
  <si>
    <t># Excel raises NumError to block i &lt; -0o4_000_000_000</t>
  </si>
  <si>
    <t># Excel raises NumError to block i &gt; +0o3_777_777_777</t>
  </si>
  <si>
    <t># aka 0o7_777_777_777, because Excel sees negative as 10 triples</t>
  </si>
  <si>
    <t>def _bool(obj)</t>
  </si>
  <si>
    <t>_bool(obj)</t>
  </si>
  <si>
    <t>.</t>
  </si>
  <si>
    <t>={0}</t>
  </si>
  <si>
    <t>={0;0}</t>
  </si>
  <si>
    <t># Excel collapses lists of one item</t>
  </si>
  <si>
    <t>=SEQUENCE(0)</t>
  </si>
  <si>
    <t># Excel raises CalcError to block lists of zero items</t>
  </si>
  <si>
    <t># Bool of lists of &gt;= 2 items would be always True</t>
  </si>
  <si>
    <t>SEQUENCE(3)</t>
  </si>
  <si>
    <t>def list.repr(items)</t>
  </si>
  <si>
    <t>list.repr(items)</t>
  </si>
  <si>
    <t>def str.bool(chars)</t>
  </si>
  <si>
    <t>str.bool(chars)</t>
  </si>
  <si>
    <t>#CALC!</t>
  </si>
  <si>
    <t>=LAMBDA(items,#VALUE!)</t>
  </si>
  <si>
    <t>list.bool(items)</t>
  </si>
  <si>
    <t>=TYPE({0})</t>
  </si>
  <si>
    <t>=TYPE(items)</t>
  </si>
  <si>
    <t># Our Bool of List is ValueError</t>
  </si>
  <si>
    <t>{0;0}</t>
  </si>
  <si>
    <t>={0;1}</t>
  </si>
  <si>
    <t># Excel often doesn't distinguish an Int from a List of one Int</t>
  </si>
  <si>
    <t>def list.bool(items)</t>
  </si>
  <si>
    <t>int.bin(i)</t>
  </si>
  <si>
    <t>int.oct(i)</t>
  </si>
  <si>
    <t>int.hex(i)</t>
  </si>
  <si>
    <t>def str.int(chars)</t>
  </si>
  <si>
    <t>str.int(chars)</t>
  </si>
  <si>
    <t>123</t>
  </si>
  <si>
    <t>def str.int_base(chars, base)</t>
  </si>
  <si>
    <t>0</t>
  </si>
  <si>
    <t>-123</t>
  </si>
  <si>
    <t>+123</t>
  </si>
  <si>
    <t>=LAMBDA(chars,
    IFS(
        LEN(chars) = 0,
            #NUM!,
        LEFT(chars, 1) = "+",
            DECIMAL(MID(chars, 2, LEN(chars)), 10),
        LEFT(chars, 1) = "-",
            -DECIMAL(MID(chars, 2, LEN(chars)), 10),
        TRUE,
            DECIMAL(chars, 10)
))</t>
  </si>
  <si>
    <t>def str.int_base_2(chars)</t>
  </si>
  <si>
    <t>str.int_base_2(chars)</t>
  </si>
  <si>
    <t>+1111</t>
  </si>
  <si>
    <t>-1111</t>
  </si>
  <si>
    <t>1111</t>
  </si>
  <si>
    <t>1.111</t>
  </si>
  <si>
    <t>0b1111</t>
  </si>
  <si>
    <t>-0B1111</t>
  </si>
  <si>
    <t>def str.int_base_8(chars)</t>
  </si>
  <si>
    <t>def str.int_base_16(chars)</t>
  </si>
  <si>
    <t>=LAMBDA(chars, base,
    SWITCH(base,
        0, str.int_base_0(chars),
        2, str.int_base_2(chars),
        8, str.int_base_8(chars),
        16, str.int_base_16(chars),
        str.int_base_base(chars, base),
))</t>
  </si>
  <si>
    <t>def str.int_base_base(chars, base)</t>
  </si>
  <si>
    <t>def str.int_base_0(chars)</t>
  </si>
  <si>
    <t>switch on basehint past + -: 0b 0o 0x else str.int</t>
  </si>
  <si>
    <t>=LAMBDA(chars,
    LET(
        head, LEFT(chars, 1),
        signed, OR(head = "-", head = "+"),
        unsigned, RIGHT(chars, LEN(chars) - 1),
        tail, IF(signed, unsigned, chars),
        based, LEFT(tail, 2) = "0b",
        unbased, RIGHT(tail, LEN(tail) - 2),
        digits, IF(based, unbased, tail),
        sign, IF(head = "-", -1, 1),
        base, IF(head = "", 0, 2),
        evalled, sign * DECIMAL(digits, base),
        evalled
))</t>
  </si>
  <si>
    <t>="0b10"&amp;"0000"&amp;"0000"</t>
  </si>
  <si>
    <t># Python "repr" encloses even single quotes in single quotes</t>
  </si>
  <si>
    <t>1e0</t>
  </si>
  <si>
    <t>1.00</t>
  </si>
  <si>
    <t>def _int(obj)</t>
  </si>
  <si>
    <t>=LAMBDA(obj,
        SWITCH(TYPE(obj),
            2, str.int(obj),
            INT(obj)
))</t>
  </si>
  <si>
    <t>def _float(obj)</t>
  </si>
  <si>
    <t>int.chr</t>
  </si>
  <si>
    <t>str.float</t>
  </si>
  <si>
    <t>def _str(obj)</t>
  </si>
  <si>
    <t>=LAMBDA(obj,
        SWITCH(TYPE(obj),
            2, bool.str(obj),
            64, list.str(obj),
            ""&amp;obj
))</t>
  </si>
  <si>
    <t>chr.int(ch)</t>
  </si>
  <si>
    <t>def str.ord(chars)</t>
  </si>
  <si>
    <t>=LAMBDA(obj,
        SWITCH(TYPE(obj),
            2, str.any(obj),
            64, list.any(obj),
            #VALUE!
))</t>
  </si>
  <si>
    <t>=LAMBDA(obj,
        SWITCH(TYPE(obj),
            2, TRUE,
            64, list.all(obj),
            #VALUE!
))</t>
  </si>
  <si>
    <t>def str.any(chars)</t>
  </si>
  <si>
    <t>_any(obj)</t>
  </si>
  <si>
    <t>={1}</t>
  </si>
  <si>
    <t>=LAMBDA(obj,
        SWITCH(TYPE(obj),
            2, str.repr(obj),
            4, bool.repr(obj),
            64, list.repr(obj),
            "" &amp; obj
))</t>
  </si>
  <si>
    <t>https://github.com/pelavarre/like-py-xlsx/</t>
  </si>
  <si>
    <t>GitHub Like-Py-Xlsx</t>
  </si>
  <si>
    <t># TODO: here disclose precisely what float is, inside Excel</t>
  </si>
  <si>
    <t>def float.as_integer_ratio(f)</t>
  </si>
  <si>
    <t>@</t>
  </si>
  <si>
    <t>abcdef</t>
  </si>
  <si>
    <t>a</t>
  </si>
  <si>
    <t># TODO: require starts and ends with same quote mark</t>
  </si>
  <si>
    <t>=LAMBDA(chars, suffix,
    IF(LEN(suffix) &lt;= LEN(chars),
        MID(chars, LEN(chars) - LEN(suffix) + 1, LEN(suffix)) = suffix,
        FALSE))</t>
  </si>
  <si>
    <t>def str.endswith(chars, suffix)</t>
  </si>
  <si>
    <t>str.endswith(
chars, suffix
)</t>
  </si>
  <si>
    <t>chars, suffix</t>
  </si>
  <si>
    <t>http://ieee.org</t>
  </si>
  <si>
    <t>.com</t>
  </si>
  <si>
    <t>.org</t>
  </si>
  <si>
    <t># empty ends with empty</t>
  </si>
  <si>
    <t># everything ends with empty</t>
  </si>
  <si>
    <t># does Not end with ".com"</t>
  </si>
  <si>
    <t># does end with ".org"</t>
  </si>
  <si>
    <t>def int.bit_length(i)</t>
  </si>
  <si>
    <t>int.bit_length(i)</t>
  </si>
  <si>
    <t>=LAMBDA(i, INT(IF(i, LOG(ABS(i), 2) + 1)))</t>
  </si>
  <si>
    <t># Python codes it differently to work for larger i such as 2^48 - 1</t>
  </si>
  <si>
    <t>same columns across sheets</t>
  </si>
  <si>
    <t>independent column widths</t>
  </si>
  <si>
    <t>end with a line of one or more closing parentheses</t>
  </si>
  <si>
    <t>def int.range(stop)</t>
  </si>
  <si>
    <t>=LAMBDA(stop, SEQUENCE(IF(stop &gt;= 0, stop)) - 1)</t>
  </si>
  <si>
    <t>test column names in same row as code</t>
  </si>
  <si>
    <t>test column names in same paragraph when just 1 paragraph of test data rows</t>
  </si>
  <si>
    <t>yes polymorphic dispatch, but no type checking</t>
  </si>
  <si>
    <t>def int.range_stop(start, stop)</t>
  </si>
  <si>
    <t>int.range(stop)</t>
  </si>
  <si>
    <t>stop</t>
  </si>
  <si>
    <t>start, stop</t>
  </si>
  <si>
    <t>int.range_stop(
start, stop
)</t>
  </si>
  <si>
    <t>sixteen row height units per source line</t>
  </si>
  <si>
    <t>start, stop, step</t>
  </si>
  <si>
    <t>=LAMBDA(start, stop,
    IF(start &lt; stop,
        start + SEQUENCE(stop - start) - 1,
        SEQUENCE(0)
))</t>
  </si>
  <si>
    <t>def int.range_step(start, stop, step)</t>
  </si>
  <si>
    <t>=LAMBDA(start, stop, step,
    IF(AND(start &lt; stop, step),
        start + step * SEQUENCE((stop - start + step - 1) / step),
        SEQUENCE(0)
))</t>
  </si>
  <si>
    <t>int.range_step(
start, stop, step
)</t>
  </si>
  <si>
    <t>def list.enumerate(items)</t>
  </si>
  <si>
    <t>={"abc";"def"}</t>
  </si>
  <si>
    <t>list.enumerate(items)</t>
  </si>
  <si>
    <t>=LAMBDA(items,
    CHOOSE({1,2},
        SEQUENCE(ROWS(items)) - 1,
        items
))</t>
  </si>
  <si>
    <t>def _ascii(obj)</t>
  </si>
  <si>
    <t>def _enumerate(items)</t>
  </si>
  <si>
    <t>def _chr(int)</t>
  </si>
  <si>
    <t>=LAMBDA(f, ABS(f))</t>
  </si>
  <si>
    <t>def _abs(f)</t>
  </si>
  <si>
    <t>def _all(items)</t>
  </si>
  <si>
    <t>def _any(items)</t>
  </si>
  <si>
    <t>def _bin(i)</t>
  </si>
  <si>
    <t>=LAMBDA(obj,
        SWITCH(TYPE(obj),
            1, IF(obj, TRUE),
            2, str.bool(obj),
            4, obj,
            #VALUE!
))</t>
  </si>
  <si>
    <t>def _filter(func, items)</t>
  </si>
  <si>
    <t>def list.filter(func, items)</t>
  </si>
  <si>
    <t>=LAMBDA(func, items,
    FILTER(items, func(items), SEQUENCE(0))
)</t>
  </si>
  <si>
    <t>=list.filter(LAMBDA(x, str.endswith(x, "a")),
items)</t>
  </si>
  <si>
    <t>def _format(obj)</t>
  </si>
  <si>
    <t>def _hex(i)</t>
  </si>
  <si>
    <t>def _len(obj)</t>
  </si>
  <si>
    <t>def _list(items)</t>
  </si>
  <si>
    <t>def _map(items)</t>
  </si>
  <si>
    <t>def _max(items)</t>
  </si>
  <si>
    <t>def _min(items)</t>
  </si>
  <si>
    <t>def _oct(i)</t>
  </si>
  <si>
    <t>def _ord(chars)</t>
  </si>
  <si>
    <t>=LAMBDA(chars, UNICODE(chars))</t>
  </si>
  <si>
    <t>ab</t>
  </si>
  <si>
    <t>def _eval(chars)</t>
  </si>
  <si>
    <t>def _range(stop)</t>
  </si>
  <si>
    <t>def _range_step(start, stop, step)</t>
  </si>
  <si>
    <t>def _range_stop(start, stop)</t>
  </si>
  <si>
    <t>def _reversed(obj)</t>
  </si>
  <si>
    <t>=LAMBDA items or chars</t>
  </si>
  <si>
    <t>def _sorted(obj)</t>
  </si>
  <si>
    <t>def _set(obj)</t>
  </si>
  <si>
    <t>=sort uniq of items or chars</t>
  </si>
  <si>
    <t>def _zip(lists)</t>
  </si>
  <si>
    <t>reversed chars</t>
  </si>
  <si>
    <t>def str.sorted(chars)</t>
  </si>
  <si>
    <t>def str.set(chars)</t>
  </si>
  <si>
    <t>def str.reversed(chars)</t>
  </si>
  <si>
    <t>def str.join(sep, items)</t>
  </si>
  <si>
    <t>Instance</t>
  </si>
  <si>
    <t>Type Code</t>
  </si>
  <si>
    <t>Py</t>
  </si>
  <si>
    <t>Number</t>
  </si>
  <si>
    <t>ab cd ef</t>
  </si>
  <si>
    <t>Text</t>
  </si>
  <si>
    <t>str</t>
  </si>
  <si>
    <t>Logical Value</t>
  </si>
  <si>
    <t>bool</t>
  </si>
  <si>
    <t>Error Value</t>
  </si>
  <si>
    <t>#UNKNOWN!</t>
  </si>
  <si>
    <t>Array</t>
  </si>
  <si>
    <t>list or set (or tuple or frozenset) of two or more items</t>
  </si>
  <si>
    <t>list or set (or tuple or frozenset) of one item</t>
  </si>
  <si>
    <t>Array of 1 Cell</t>
  </si>
  <si>
    <t># because Bools of Lists of &gt;= 1 Items would all be True</t>
  </si>
  <si>
    <t>=0</t>
  </si>
  <si>
    <t>=ROWS(items)</t>
  </si>
  <si>
    <t>Error</t>
  </si>
  <si>
    <t>float</t>
  </si>
  <si>
    <t>int</t>
  </si>
  <si>
    <t>=1.000000001</t>
  </si>
  <si>
    <t>Notes on the consistencies found in the styling of Excel code near here</t>
  </si>
  <si>
    <t>don't yield to Excel cutting spaces out of Lambda argument lists</t>
  </si>
  <si>
    <t>tag overloaded function names with last arg name (eg, "range" and "range_stop" and "range_step")</t>
  </si>
  <si>
    <t>the Excel Formula Builder divides the Functions of Excel into</t>
  </si>
  <si>
    <t>Most Recently Used</t>
  </si>
  <si>
    <t>All</t>
  </si>
  <si>
    <t>Financial</t>
  </si>
  <si>
    <t>Date Time</t>
  </si>
  <si>
    <t>Math Trig</t>
  </si>
  <si>
    <t>Statistical</t>
  </si>
  <si>
    <t>Lookup Reference</t>
  </si>
  <si>
    <t>Database</t>
  </si>
  <si>
    <t>Logical</t>
  </si>
  <si>
    <t>Information</t>
  </si>
  <si>
    <t>Macro Control</t>
  </si>
  <si>
    <t>Engineering</t>
  </si>
  <si>
    <t>=&gt;</t>
  </si>
  <si>
    <t>def str.rpartition(chars, sep)</t>
  </si>
  <si>
    <t>=str.rpartition("C:\My Documents\like-py.xlsx", "\")</t>
  </si>
  <si>
    <t>def str.partition(chars, sep)</t>
  </si>
  <si>
    <t>=str.partition("C:\My Documents\like-py.xlsx", "\")</t>
  </si>
  <si>
    <t>Contents</t>
  </si>
  <si>
    <t>Lisp in Excel is a thing</t>
  </si>
  <si>
    <t>## 5 As smooth as Python</t>
  </si>
  <si>
    <t>Let's get moving?</t>
  </si>
  <si>
    <t>We can drop copies of these Define Name Lambda Let things into a small Xlsx, download and go</t>
  </si>
  <si>
    <t>## 6 As light as 1 function</t>
  </si>
  <si>
    <t>Got some other piece of Python you like?</t>
  </si>
  <si>
    <t>Tell us about it, like come find me at https://twitter.com/pelavarre</t>
  </si>
  <si>
    <t>## 7 Please help us</t>
  </si>
  <si>
    <t>Do you love our "like-py.xlsx" like you love pie?</t>
  </si>
  <si>
    <t>Please tell a friend</t>
  </si>
  <si>
    <t>## 8 Contributors</t>
  </si>
  <si>
    <t>1 Welcome</t>
  </si>
  <si>
    <t>2 Give short names to large values</t>
  </si>
  <si>
    <t>3 Speak code before values</t>
  </si>
  <si>
    <t>4 Name your own code</t>
  </si>
  <si>
    <t>5 As smooth as Python</t>
  </si>
  <si>
    <t>6 As light as 1 function</t>
  </si>
  <si>
    <t>7 Please help us</t>
  </si>
  <si>
    <r>
      <rPr>
        <b/>
        <sz val="12"/>
        <color theme="1"/>
        <rFont val="Calibri"/>
        <family val="2"/>
        <scheme val="minor"/>
      </rPr>
      <t>1.1 Microsoft added a Lisp into Excel</t>
    </r>
    <r>
      <rPr>
        <sz val="12"/>
        <color theme="1"/>
        <rFont val="Calibri"/>
        <family val="2"/>
        <scheme val="minor"/>
      </rPr>
      <t>, since late 2020 at Beta Channel Office 365 Excel</t>
    </r>
  </si>
  <si>
    <t>1.2 Your Excel already has this Lisp in it,</t>
  </si>
  <si>
    <t>triggers Excel to help you insert those functions, or</t>
  </si>
  <si>
    <t>opens up the Formula Builder pane on the far right</t>
  </si>
  <si>
    <t>with a Search that finds</t>
  </si>
  <si>
    <t>to launch the Microsoft AutoUpdate app, and then</t>
  </si>
  <si>
    <t>switch focus to that app, and then click through</t>
  </si>
  <si>
    <t>take enough updates</t>
  </si>
  <si>
    <t>Microsoft Excel for Mac, Version "16.51 (21062020)"</t>
  </si>
  <si>
    <r>
      <t xml:space="preserve">if they pay often for </t>
    </r>
    <r>
      <rPr>
        <b/>
        <sz val="12"/>
        <color theme="1"/>
        <rFont val="Calibri"/>
        <family val="2"/>
        <scheme val="minor"/>
      </rPr>
      <t>an Office 365 Subscription</t>
    </r>
    <r>
      <rPr>
        <sz val="12"/>
        <color theme="1"/>
        <rFont val="Calibri"/>
        <family val="2"/>
        <scheme val="minor"/>
      </rPr>
      <t xml:space="preserve"> and</t>
    </r>
  </si>
  <si>
    <r>
      <t xml:space="preserve">click through </t>
    </r>
    <r>
      <rPr>
        <b/>
        <sz val="12"/>
        <color theme="1"/>
        <rFont val="Calibri"/>
        <family val="2"/>
        <scheme val="minor"/>
      </rPr>
      <t>Help &gt; Check For Updates</t>
    </r>
  </si>
  <si>
    <r>
      <rPr>
        <b/>
        <sz val="12"/>
        <color theme="1"/>
        <rFont val="Calibri"/>
        <family val="2"/>
        <scheme val="minor"/>
      </rPr>
      <t>Advanced &gt; Update Channel = Beta Channel</t>
    </r>
    <r>
      <rPr>
        <sz val="12"/>
        <color theme="1"/>
        <rFont val="Calibri"/>
        <family val="2"/>
        <scheme val="minor"/>
      </rPr>
      <t>, and then</t>
    </r>
  </si>
  <si>
    <t>The "=LET(" Function in Excel lets you give your own meaningful short names to large values,</t>
  </si>
  <si>
    <t>not just take the A1 B2 C3 cell names that Excel shoves at you</t>
  </si>
  <si>
    <t>Like you can mention a string just once, and keep working with it</t>
  </si>
  <si>
    <t>You don't have to type it all out over again, as often as you need it</t>
  </si>
  <si>
    <t>1.3 Your friends have got this Lisp bundled inside their Excel too,</t>
  </si>
  <si>
    <t>The "=LAMBDA(" Function in Excel lets you show us your code as itself: abstract, precise, &amp; complete</t>
  </si>
  <si>
    <t>You can begin your work by writing and reading the code</t>
  </si>
  <si>
    <t>You can wait to give the code concrete, specific, values to work till after you write the code</t>
  </si>
  <si>
    <t>## 1 Welcome ##</t>
  </si>
  <si>
    <t>## 2 Give short names to large values  ##</t>
  </si>
  <si>
    <t>## 3 Speak code before values ##</t>
  </si>
  <si>
    <t>## 4 Name your own code  #</t>
  </si>
  <si>
    <t>Fair enough, if ever you do call out just the code without giving it specific values to work with, then</t>
  </si>
  <si>
    <t>even today's Excel will still rudely stop you cold, shouting a CalcError at you</t>
  </si>
  <si>
    <t>What's new is now Excel offers you a workaround</t>
  </si>
  <si>
    <t>Excel lets you give your own meaningful short name to a large pile of code</t>
  </si>
  <si>
    <r>
      <t xml:space="preserve">+ if typing </t>
    </r>
    <r>
      <rPr>
        <b/>
        <sz val="12"/>
        <color theme="1"/>
        <rFont val="Calibri"/>
        <family val="2"/>
        <scheme val="minor"/>
      </rPr>
      <t xml:space="preserve">"=LET(" or "=LAMBDA(" </t>
    </r>
    <r>
      <rPr>
        <sz val="12"/>
        <color theme="1"/>
        <rFont val="Calibri"/>
        <family val="2"/>
        <scheme val="minor"/>
      </rPr>
      <t>into a cell of your Excel</t>
    </r>
  </si>
  <si>
    <r>
      <t xml:space="preserve">+ if clicking through </t>
    </r>
    <r>
      <rPr>
        <b/>
        <sz val="12"/>
        <color theme="1"/>
        <rFont val="Calibri"/>
        <family val="2"/>
        <scheme val="minor"/>
      </rPr>
      <t>the "fx" button</t>
    </r>
    <r>
      <rPr>
        <sz val="12"/>
        <color theme="1"/>
        <rFont val="Calibri"/>
        <family val="2"/>
        <scheme val="minor"/>
      </rPr>
      <t xml:space="preserve"> at the left of the Excel Formula Bar</t>
    </r>
  </si>
  <si>
    <t>Excel &gt; Tab Formulas &gt; Define Name</t>
  </si>
  <si>
    <t>Enter a name for the data range:</t>
  </si>
  <si>
    <t>str.word</t>
  </si>
  <si>
    <t>Select the range of cells:</t>
  </si>
  <si>
    <t>Beware the placement of spaces</t>
  </si>
  <si>
    <t>then Excel will give you a vague #REF! error,</t>
  </si>
  <si>
    <t>which in this situation means to say please drop the leading spaces</t>
  </si>
  <si>
    <t>Like if you put spaces into the Range Of Cells before the "=LAMBDA" piece,</t>
  </si>
  <si>
    <t>We can crowd-source translations of the Python libraries for working</t>
  </si>
  <si>
    <t>with bools, chars, ints, floats, strings, lists, dicts, and so on and on</t>
  </si>
  <si>
    <t>You can start with a copy of our small Xlsx, add what else you please, and</t>
  </si>
  <si>
    <t>all along the way think in Python but write in Excel</t>
  </si>
  <si>
    <t>For instance, you can easily split apart the Microsoft Windows path name of a file</t>
  </si>
  <si>
    <t>def list.item(items, which)</t>
  </si>
  <si>
    <t>=list.item(str.rpartition("C:\My Documents\like-py.xlsx", "\"), -1)</t>
  </si>
  <si>
    <t>=LAMBDA(items, which,
    IF(which &lt; 0,
        INDEX(items, COLUMNS(items) + 1 + which),
        INDEX(items, 1 + which)
))</t>
  </si>
  <si>
    <t>As you glance through our Excel Lisp source here,</t>
  </si>
  <si>
    <t>you'll see we made a point of translating each Python function completely</t>
  </si>
  <si>
    <t>We translated all the way to Excel from Python</t>
  </si>
  <si>
    <t>We didn't translate from Python to just a mix of Python and Excel</t>
  </si>
  <si>
    <t>You don't have to copy all or nothing</t>
  </si>
  <si>
    <t>You can copy out single functions when you need them</t>
  </si>
  <si>
    <t>These are our early days, not much here yet</t>
  </si>
  <si>
    <t>If you surprise this code with new test cases, it will betray you today</t>
  </si>
  <si>
    <t>Please tell us what's missing</t>
  </si>
  <si>
    <t>Thanks to Charlotte Sands "Nothing's Even Wrong" 2021</t>
  </si>
  <si>
    <t>for speaking the lyric line "do you love me like that",</t>
  </si>
  <si>
    <t>TL;DR: Call Python from inside Msft Beta Channel Office 365 Excel - Small Quick Xlsx Download - All Source No Binary</t>
  </si>
  <si>
    <t>1.4 Me personally,</t>
  </si>
  <si>
    <t># We raise CalcError, where Excel raises ValueError, to reject negative lengths</t>
  </si>
  <si>
    <t># Excel raises CalcError to reject empty lists</t>
  </si>
  <si>
    <t>Bool</t>
  </si>
  <si>
    <t>Int</t>
  </si>
  <si>
    <t># Excel truncates Float to make Int</t>
  </si>
  <si>
    <t># Excel truncates one Float to make List of Int</t>
  </si>
  <si>
    <t>Float</t>
  </si>
  <si>
    <t>=LAMBDA(f, IF(f = INT(f), "" &amp; f &amp; ".0", "" &amp; f))</t>
  </si>
  <si>
    <t>=LAMBDA(f, TRUNC(f))</t>
  </si>
  <si>
    <t># Python "int" is Excel TRUNC</t>
  </si>
  <si>
    <t># Excel INT is Python "math.floor"</t>
  </si>
  <si>
    <t>int.ascii(i)</t>
  </si>
  <si>
    <t># Excel does not truncate Float to make Str of Int</t>
  </si>
  <si>
    <t># Excel does Not truncate 2 Floats to make List of Ints</t>
  </si>
  <si>
    <t># Excel does Not truncate 3 Floats to make List of Ints</t>
  </si>
  <si>
    <t>def int.str(i)</t>
  </si>
  <si>
    <t>def int.repr(i)</t>
  </si>
  <si>
    <t>def int.ascii(i)</t>
  </si>
  <si>
    <t>=LAMBDA(i, "" &amp; i)</t>
  </si>
  <si>
    <t>_repr(int.repr(i))</t>
  </si>
  <si>
    <t>int.str(f)</t>
  </si>
  <si>
    <t># int.repr(9) is '9', whereas float.repr(9) is '9.0'</t>
  </si>
  <si>
    <t>def int.bool(i)</t>
  </si>
  <si>
    <t>int.bool(i)</t>
  </si>
  <si>
    <t>=LAMBDA(i, IF(i, TRUE))</t>
  </si>
  <si>
    <t># Excel DECIMAL raises NumError to reject exponents</t>
  </si>
  <si>
    <t># Excel DECIMAL raises NumError to reject decimal points</t>
  </si>
  <si>
    <t># Excel VALUE accepts decimal points and exponents to make Floats</t>
  </si>
  <si>
    <t># Excel VALUE raises ValueError to reject empty String</t>
  </si>
  <si>
    <t># TODO: solve for larger i such as 2^45-1 that Excel gets wrong here</t>
  </si>
  <si>
    <t>def int.str_base(i, base)</t>
  </si>
  <si>
    <t># TODO: solve the larger i that Excel leaves unsolved, like to =&gt;</t>
  </si>
  <si>
    <t>def int.float(i)</t>
  </si>
  <si>
    <t>int.float(i)</t>
  </si>
  <si>
    <t>=LAMBDA(i, i)</t>
  </si>
  <si>
    <t># Excel does Not distinguish Floats of integers from Ints of integers</t>
  </si>
  <si>
    <t>but you want Str, Float, or Int</t>
  </si>
  <si>
    <t>except do remember Excel lets you call Int and Float methods on Bools</t>
  </si>
  <si>
    <t>but you want Str, Bit Length, Bool, Char, or List of Ints</t>
  </si>
  <si>
    <t>except do remember Excel lets you call Bool and Float methods on Ints</t>
  </si>
  <si>
    <r>
      <t>for when you have one</t>
    </r>
    <r>
      <rPr>
        <b/>
        <sz val="12"/>
        <color theme="1"/>
        <rFont val="Calibri"/>
        <family val="2"/>
        <scheme val="minor"/>
      </rPr>
      <t xml:space="preserve"> Bit of Bool</t>
    </r>
  </si>
  <si>
    <t>but you want Str, Bit Length, Char, or List of Ints</t>
  </si>
  <si>
    <t>except do remember Excel lets you call Bool and Int methods on Floats</t>
  </si>
  <si>
    <t># same code for:  def bool.ascii/ .repr/ .str</t>
  </si>
  <si>
    <t># same code for:  def bool.float/ .int</t>
  </si>
  <si>
    <t># same code for:  def int.ascii/ .repr/ .str</t>
  </si>
  <si>
    <t># same code for def:  int.bool/ float.bool</t>
  </si>
  <si>
    <t># same code for:  def float.ascii/ .repr/ .str</t>
  </si>
  <si>
    <t># same code for:  def str.bool/ any</t>
  </si>
  <si>
    <t># Excel renders Titlecase Str differently than Uppercase Bool</t>
  </si>
  <si>
    <t># Excel renders Str of Int same as Int</t>
  </si>
  <si>
    <t># Excel renders Str of Float same as Float</t>
  </si>
  <si>
    <t># Excel renders Empty Str same as Empty Cell</t>
  </si>
  <si>
    <t># Python Eval pretty much undoes Python Repr</t>
  </si>
  <si>
    <t># Python Eval interprets some Str never returned by Python Repr</t>
  </si>
  <si>
    <t># we raise ValueError to reject &lt; 2 chars</t>
  </si>
  <si>
    <t># We accept many corners rejected by Excel BIN2DEC</t>
  </si>
  <si>
    <t># Excel DECIMAL 2 doesn't choke above 511, whereas Excel DEC2BIN does</t>
  </si>
  <si>
    <t># Excel DECIMAL raises NumError to reject the Floats which aren't Ints</t>
  </si>
  <si>
    <t># TODO: _8 a la _2</t>
  </si>
  <si>
    <t># TODO: _16 a la _2</t>
  </si>
  <si>
    <t># TODO: _base a la base 10 at str.int but for choice of base</t>
  </si>
  <si>
    <t>def str.list(chars)</t>
  </si>
  <si>
    <t>=LAMBDA(chars, MID(1, SEQUENCE(LEN(chars)), 1))</t>
  </si>
  <si>
    <t># TODO</t>
  </si>
  <si>
    <t>`</t>
  </si>
  <si>
    <t>Default Xlsx Imports</t>
  </si>
  <si>
    <t>Declared Xlsx Types</t>
  </si>
  <si>
    <t># TODO: catch and solve NumError's above inside Bin/ Hex/ Oct</t>
  </si>
  <si>
    <t># Excel DECIMAL raises NumError to reject empty String</t>
  </si>
  <si>
    <t>=LAMBDA(chars, sep,
    LET(
        stops, SEQUENCE(MAX(1, LEN(chars))),
        picks, MID(chars, stops, LEN(sep)),
        exact, 0,
        last, XMATCH(TRUE, picks = sep, exact),
        CHOOSE(
            {1;2;3},
            IFERROR(MID(chars, 1, last - 1), chars),
            IFERROR(MID(chars, last, LEN(sep)), ""),
            IFERROR(MID(chars, last + LEN(sep), LEN(chars)), "")
)))</t>
  </si>
  <si>
    <t>=LAMBDA(chars, sep,
    LET(
        stops, SEQUENCE(MAX(1, LEN(chars))),
        picks, MID(chars, stops, LEN(sep)),
        exact, 0,
        reverse, -1,
        last, XMATCH(TRUE, picks = sep, exact, reverse),
        CHOOSE(
            {1;2;3},
            IFERROR(MID(chars, 1, last - 1), chars),
            IFERROR(MID(chars, last, LEN(sep)), ""),
            IFERROR(MID(chars, last + LEN(sep), LEN(chars)), "")
)))</t>
  </si>
  <si>
    <t>the LAMBDA and LET functions explained poorly inside</t>
  </si>
  <si>
    <t>You no longer have to type your code all out over again,</t>
  </si>
  <si>
    <t>as often you need your own code to come work with you again,</t>
  </si>
  <si>
    <t>You can name it and you can call it by name</t>
  </si>
  <si>
    <t>(or has Microsoft even opened up web spaces somewhere, as welcoming as Google Sheets?)</t>
  </si>
  <si>
    <t>If you look for something difficult, you won't find here</t>
  </si>
  <si>
    <t>Thanks to my friends for encouraging me to share our "like-py.xlsx" with you</t>
  </si>
  <si>
    <t>such that I misheard this line as "do you love me like Pie?", which is a line I like lots : -)</t>
  </si>
  <si>
    <t>I launched "pelavarre/like-py-xlsx" back when they sold me</t>
  </si>
  <si>
    <t>=LEFT(
    "Hello Xlsx Like Py",
    FIND(" ", "Hello Xlsx Like Py") - 1
)</t>
  </si>
  <si>
    <t>=LET(
    chars, "Hello Xlsx Like Py",
    LEFT(
        chars,
        FIND(" ", chars) - 1)
)</t>
  </si>
  <si>
    <t>=LAMBDA(chars,
    LEFT(
        chars,
        FIND(" ", chars) - 1)
)("Hello Xlsx Like Py")</t>
  </si>
  <si>
    <t>=LAMBDA(chars,
    LEFT(
        chars,
        FIND(" ", chars) - 1)
)</t>
  </si>
  <si>
    <t>=LAMBDA(chars,
    LEFT(chars, FIND(" ",chars) - 1)
)</t>
  </si>
  <si>
    <t>= "'" &amp; str.word("Hello Xlsx Like Py") &amp; "'"</t>
  </si>
  <si>
    <t>Str</t>
  </si>
  <si>
    <t>List</t>
  </si>
  <si>
    <r>
      <t>for when you have one</t>
    </r>
    <r>
      <rPr>
        <b/>
        <sz val="12"/>
        <color rgb="FF000000"/>
        <rFont val="Calibri"/>
        <family val="2"/>
        <scheme val="minor"/>
      </rPr>
      <t xml:space="preserve"> I of Int</t>
    </r>
  </si>
  <si>
    <r>
      <t xml:space="preserve">for when you have one </t>
    </r>
    <r>
      <rPr>
        <b/>
        <sz val="12"/>
        <color rgb="FF000000"/>
        <rFont val="Calibri"/>
        <family val="2"/>
        <scheme val="minor"/>
      </rPr>
      <t>F of Float</t>
    </r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</si>
  <si>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Str of Chars</t>
    </r>
  </si>
  <si>
    <t>but you want Bool, Int, Float, List, or more Str's of Chars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</si>
  <si>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List of Item's</t>
    </r>
  </si>
  <si>
    <t>but you want Bool, Int, Str, or more List's of Item's</t>
  </si>
  <si>
    <t>def list.len(items)</t>
  </si>
  <si>
    <t># TODO: implement list.len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</si>
  <si>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Object</t>
    </r>
  </si>
  <si>
    <t>tagged by some Excel Type Code such as 4 Bool, 1 Int or Float, 16 Exception, 64 List, or 2 Str</t>
  </si>
  <si>
    <t>(and probably not tagged by the poorly doc'ed Excel Type Codes of 0, 8, 32, and 128)</t>
  </si>
  <si>
    <t>Object</t>
  </si>
  <si>
    <t>Next Sheet</t>
  </si>
  <si>
    <t>⌥ →</t>
  </si>
  <si>
    <t>⌥ ←</t>
  </si>
  <si>
    <t>Previous Sheet</t>
  </si>
  <si>
    <t>⌃ ⌘ Space</t>
  </si>
  <si>
    <t>macOS Character Viewer Favorites</t>
  </si>
  <si>
    <t>⌘ ↑</t>
  </si>
  <si>
    <t>Move cursor to home left of line</t>
  </si>
  <si>
    <t>⌘ ↓</t>
  </si>
  <si>
    <t>Move cursor to right end of line</t>
  </si>
  <si>
    <t>⇧ ⌘ ↑</t>
  </si>
  <si>
    <t>⇧ ⌘ ↓</t>
  </si>
  <si>
    <t>Extend selection to home left of line</t>
  </si>
  <si>
    <t>Extend selection to right end of line</t>
  </si>
  <si>
    <t>Collect Trash</t>
  </si>
  <si>
    <t>=LAMBDA(chars,
    LET(
        body, MID(chars, 2, LEN(chars) - 2),
        stops, SEQUENCE(MAX(1, LEN(body))),
        picks, MID(body, stops, 1),
        pairs, MID(body, stops, 2),
        cuts, IF(picks = "\", "", picks),
        patches, IF(pairs = "\\", "\", cuts),
        ignore_empty_eq_true, TRUE,
        joined, TEXTJOIN("", ignore_empty_eq_true, patches),
        joined
))("'abc\\def\""ghi\'kjl'")</t>
  </si>
  <si>
    <t>=LAMBDA(chars,
    LET(
        stops, SEQUENCE(MAX(1, LEN(chars))),
        picks, MID(chars, stops, 1),
        slashes, IF(picks = "\", "\\", picks),
        ticks, IF(picks = "'", "\'", slashes),
        doubles, IF(picks = """", "\""", ticks),
        ignore_empty_eq_true, TRUE,
        joined, TEXTJOIN("", ignore_empty_eq_true, doubles),
        quoted, "'" &amp; joined &amp; "'",
        quoted
))</t>
  </si>
  <si>
    <t>=LAMBDA(items,
    LET(
        ignore_empty_eq_false, FALSE,
        "[" &amp; TEXTJOIN(
            ", ",
            ignore_empty_eq_false,
            items) &amp; "]"
))</t>
  </si>
  <si>
    <t>=CHOOSE({1;2;3},"aa","bb","cc")</t>
  </si>
  <si>
    <t>str.repr(items)</t>
  </si>
  <si>
    <t># TODO: wrong answer</t>
  </si>
  <si>
    <t># TODO: #N/A is a fair answer here, but can we solve list.repr?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</si>
</sst>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u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quotePrefix="1" applyFont="1" applyAlignment="1">
      <alignment wrapText="1"/>
    </xf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quotePrefix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0" fontId="0" fillId="0" borderId="0" xfId="0" quotePrefix="1" applyFont="1" applyAlignment="1">
      <alignment horizontal="left"/>
    </xf>
    <xf numFmtId="0" fontId="0" fillId="0" borderId="0" xfId="0" quotePrefix="1" applyFont="1"/>
    <xf numFmtId="1" fontId="0" fillId="0" borderId="0" xfId="0" applyNumberFormat="1" applyFont="1" applyAlignment="1">
      <alignment horizontal="left"/>
    </xf>
    <xf numFmtId="0" fontId="0" fillId="0" borderId="0" xfId="0" quotePrefix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1" fillId="0" borderId="0" xfId="0" quotePrefix="1" applyFont="1"/>
    <xf numFmtId="0" fontId="8" fillId="0" borderId="0" xfId="0" applyFont="1"/>
    <xf numFmtId="0" fontId="3" fillId="0" borderId="0" xfId="1" applyFont="1"/>
    <xf numFmtId="0" fontId="5" fillId="0" borderId="0" xfId="0" applyFont="1" applyAlignment="1">
      <alignment horizontal="left"/>
    </xf>
    <xf numFmtId="0" fontId="0" fillId="0" borderId="0" xfId="0" quotePrefix="1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/>
    <xf numFmtId="0" fontId="9" fillId="0" borderId="0" xfId="1" applyFont="1"/>
    <xf numFmtId="0" fontId="1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13</v>
    <v>7</v>
  </rv>
  <rv s="0">
    <v>13</v>
    <v>3</v>
  </rv>
  <rv s="1">
    <v>0</v>
    <v>8</v>
    <v>998</v>
    <v>1</v>
  </rv>
  <rv s="2">
    <v>12</v>
    <v>Attribute</v>
    <v>0</v>
  </rv>
</rvData>
</file>

<file path=xl/richData/rdrichvaluestructure.xml><?xml version="1.0" encoding="utf-8"?>
<rvStructures xmlns="http://schemas.microsoft.com/office/spreadsheetml/2017/richdata" count="3">
  <s t="_error">
    <k n="errorType" t="i"/>
    <k n="subType" t="i"/>
  </s>
  <s t="_error">
    <k n="colOffset" t="i"/>
    <k n="errorType" t="i"/>
    <k n="rwOffset" t="i"/>
    <k n="subType" t="i"/>
  </s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lavarre/like-py-xls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FC20-DDAA-7A41-A85E-ED9D5B318B48}">
  <dimension ref="B3:G165"/>
  <sheetViews>
    <sheetView tabSelected="1" zoomScale="150" zoomScaleNormal="150" workbookViewId="0"/>
  </sheetViews>
  <sheetFormatPr baseColWidth="10" defaultRowHeight="16" x14ac:dyDescent="0.2"/>
  <cols>
    <col min="5" max="5" width="35.1640625" customWidth="1"/>
  </cols>
  <sheetData>
    <row r="3" spans="2:7" x14ac:dyDescent="0.2">
      <c r="B3" s="1" t="s">
        <v>187</v>
      </c>
    </row>
    <row r="4" spans="2:7" x14ac:dyDescent="0.2">
      <c r="B4" s="37" t="s">
        <v>186</v>
      </c>
    </row>
    <row r="5" spans="2:7" x14ac:dyDescent="0.2">
      <c r="B5" s="37"/>
    </row>
    <row r="7" spans="2:7" x14ac:dyDescent="0.2">
      <c r="B7" s="1" t="s">
        <v>390</v>
      </c>
    </row>
    <row r="9" spans="2:7" x14ac:dyDescent="0.2">
      <c r="B9" t="s">
        <v>314</v>
      </c>
    </row>
    <row r="11" spans="2:7" x14ac:dyDescent="0.2">
      <c r="B11" s="1" t="s">
        <v>326</v>
      </c>
      <c r="G11" s="36"/>
    </row>
    <row r="12" spans="2:7" x14ac:dyDescent="0.2">
      <c r="B12" s="1" t="s">
        <v>327</v>
      </c>
      <c r="G12" s="36"/>
    </row>
    <row r="13" spans="2:7" x14ac:dyDescent="0.2">
      <c r="B13" s="1" t="s">
        <v>328</v>
      </c>
      <c r="G13" s="36"/>
    </row>
    <row r="14" spans="2:7" x14ac:dyDescent="0.2">
      <c r="B14" s="1" t="s">
        <v>329</v>
      </c>
      <c r="G14" s="36"/>
    </row>
    <row r="15" spans="2:7" x14ac:dyDescent="0.2">
      <c r="B15" s="1" t="s">
        <v>330</v>
      </c>
      <c r="G15" s="36"/>
    </row>
    <row r="16" spans="2:7" x14ac:dyDescent="0.2">
      <c r="B16" s="1" t="s">
        <v>331</v>
      </c>
      <c r="G16" s="36"/>
    </row>
    <row r="17" spans="2:7" x14ac:dyDescent="0.2">
      <c r="B17" s="1" t="s">
        <v>332</v>
      </c>
      <c r="G17" s="36"/>
    </row>
    <row r="18" spans="2:7" x14ac:dyDescent="0.2">
      <c r="B18" s="1"/>
      <c r="G18" s="36"/>
    </row>
    <row r="20" spans="2:7" x14ac:dyDescent="0.2">
      <c r="B20" s="1" t="s">
        <v>353</v>
      </c>
    </row>
    <row r="22" spans="2:7" x14ac:dyDescent="0.2">
      <c r="C22" t="s">
        <v>315</v>
      </c>
    </row>
    <row r="24" spans="2:7" x14ac:dyDescent="0.2">
      <c r="C24" t="s">
        <v>333</v>
      </c>
    </row>
    <row r="26" spans="2:7" x14ac:dyDescent="0.2">
      <c r="C26" s="1" t="s">
        <v>334</v>
      </c>
      <c r="D26" s="1"/>
    </row>
    <row r="28" spans="2:7" x14ac:dyDescent="0.2">
      <c r="D28" s="35" t="s">
        <v>361</v>
      </c>
    </row>
    <row r="29" spans="2:7" x14ac:dyDescent="0.2">
      <c r="D29" t="s">
        <v>335</v>
      </c>
    </row>
    <row r="31" spans="2:7" x14ac:dyDescent="0.2">
      <c r="D31" s="35" t="s">
        <v>362</v>
      </c>
    </row>
    <row r="32" spans="2:7" x14ac:dyDescent="0.2">
      <c r="D32" t="s">
        <v>336</v>
      </c>
    </row>
    <row r="33" spans="3:4" x14ac:dyDescent="0.2">
      <c r="D33" t="s">
        <v>337</v>
      </c>
    </row>
    <row r="34" spans="3:4" x14ac:dyDescent="0.2">
      <c r="D34" t="s">
        <v>464</v>
      </c>
    </row>
    <row r="36" spans="3:4" x14ac:dyDescent="0.2">
      <c r="C36" s="1" t="s">
        <v>349</v>
      </c>
      <c r="D36" s="1"/>
    </row>
    <row r="38" spans="3:4" x14ac:dyDescent="0.2">
      <c r="D38" t="s">
        <v>342</v>
      </c>
    </row>
    <row r="39" spans="3:4" x14ac:dyDescent="0.2">
      <c r="D39" t="s">
        <v>343</v>
      </c>
    </row>
    <row r="40" spans="3:4" x14ac:dyDescent="0.2">
      <c r="D40" t="s">
        <v>338</v>
      </c>
    </row>
    <row r="41" spans="3:4" x14ac:dyDescent="0.2">
      <c r="D41" t="s">
        <v>339</v>
      </c>
    </row>
    <row r="42" spans="3:4" x14ac:dyDescent="0.2">
      <c r="D42" t="s">
        <v>344</v>
      </c>
    </row>
    <row r="43" spans="3:4" x14ac:dyDescent="0.2">
      <c r="D43" t="s">
        <v>340</v>
      </c>
    </row>
    <row r="45" spans="3:4" x14ac:dyDescent="0.2">
      <c r="C45" s="1" t="s">
        <v>391</v>
      </c>
    </row>
    <row r="46" spans="3:4" x14ac:dyDescent="0.2">
      <c r="C46" s="1"/>
    </row>
    <row r="47" spans="3:4" x14ac:dyDescent="0.2">
      <c r="D47" t="s">
        <v>472</v>
      </c>
    </row>
    <row r="48" spans="3:4" x14ac:dyDescent="0.2">
      <c r="D48" t="s">
        <v>341</v>
      </c>
    </row>
    <row r="51" spans="2:5" x14ac:dyDescent="0.2">
      <c r="B51" s="1" t="s">
        <v>354</v>
      </c>
    </row>
    <row r="53" spans="2:5" x14ac:dyDescent="0.2">
      <c r="C53" t="s">
        <v>345</v>
      </c>
    </row>
    <row r="54" spans="2:5" x14ac:dyDescent="0.2">
      <c r="C54" t="s">
        <v>346</v>
      </c>
    </row>
    <row r="56" spans="2:5" x14ac:dyDescent="0.2">
      <c r="C56" t="s">
        <v>347</v>
      </c>
    </row>
    <row r="57" spans="2:5" x14ac:dyDescent="0.2">
      <c r="C57" s="10" t="s">
        <v>348</v>
      </c>
      <c r="D57" s="10"/>
    </row>
    <row r="58" spans="2:5" x14ac:dyDescent="0.2">
      <c r="C58" s="10"/>
      <c r="D58" s="10"/>
    </row>
    <row r="59" spans="2:5" ht="64" customHeight="1" x14ac:dyDescent="0.2">
      <c r="E59" s="38" t="s">
        <v>473</v>
      </c>
    </row>
    <row r="60" spans="2:5" ht="17" x14ac:dyDescent="0.2">
      <c r="E60" s="2" t="str">
        <f>LEFT(
    "Hello Xlsx Like Py",
    FIND(" ", "Hello Xlsx Like Py") - 1
)</f>
        <v>Hello</v>
      </c>
    </row>
    <row r="61" spans="2:5" x14ac:dyDescent="0.2">
      <c r="E61" s="10"/>
    </row>
    <row r="62" spans="2:5" ht="96" customHeight="1" x14ac:dyDescent="0.2">
      <c r="E62" s="38" t="s">
        <v>474</v>
      </c>
    </row>
    <row r="63" spans="2:5" ht="17" x14ac:dyDescent="0.2">
      <c r="E63" s="2" t="str">
        <f>_xlfn.LET(
    _xlpm.chars, "Hello Xlsx Like Py",
    LEFT(
        _xlpm.chars,
        FIND(" ", _xlpm.chars) - 1)
)</f>
        <v>Hello</v>
      </c>
    </row>
    <row r="64" spans="2:5" x14ac:dyDescent="0.2">
      <c r="C64" s="10"/>
      <c r="D64" s="10"/>
    </row>
    <row r="65" spans="2:5" x14ac:dyDescent="0.2">
      <c r="C65" s="10"/>
      <c r="D65" s="10"/>
    </row>
    <row r="66" spans="2:5" x14ac:dyDescent="0.2">
      <c r="B66" s="1" t="s">
        <v>355</v>
      </c>
    </row>
    <row r="68" spans="2:5" x14ac:dyDescent="0.2">
      <c r="C68" t="s">
        <v>350</v>
      </c>
    </row>
    <row r="69" spans="2:5" x14ac:dyDescent="0.2">
      <c r="C69" t="s">
        <v>351</v>
      </c>
    </row>
    <row r="70" spans="2:5" x14ac:dyDescent="0.2">
      <c r="C70" t="s">
        <v>352</v>
      </c>
    </row>
    <row r="72" spans="2:5" ht="80" customHeight="1" x14ac:dyDescent="0.2">
      <c r="E72" s="38" t="s">
        <v>475</v>
      </c>
    </row>
    <row r="73" spans="2:5" ht="17" x14ac:dyDescent="0.2">
      <c r="E73" s="2" t="str" cm="1">
        <f t="array" ref="E73">_xlfn.LAMBDA(_xlpm.chars,
    LEFT(
        _xlpm.chars,
        FIND(" ", _xlpm.chars) - 1)
)("Hello Xlsx Like Py")</f>
        <v>Hello</v>
      </c>
    </row>
    <row r="76" spans="2:5" x14ac:dyDescent="0.2">
      <c r="B76" s="1" t="s">
        <v>356</v>
      </c>
    </row>
    <row r="78" spans="2:5" x14ac:dyDescent="0.2">
      <c r="C78" t="s">
        <v>357</v>
      </c>
    </row>
    <row r="79" spans="2:5" x14ac:dyDescent="0.2">
      <c r="C79" t="s">
        <v>358</v>
      </c>
    </row>
    <row r="81" spans="3:5" ht="85" x14ac:dyDescent="0.2">
      <c r="E81" s="38" t="s">
        <v>476</v>
      </c>
    </row>
    <row r="82" spans="3:5" x14ac:dyDescent="0.2">
      <c r="E82" s="2" t="e" cm="1" vm="1">
        <f t="array" ref="E82">_xlfn.LAMBDA(_xlpm.chars,
    LEFT(
        _xlpm.chars,
        FIND(" ", _xlpm.chars) - 1)
)</f>
        <v>#VALUE!</v>
      </c>
    </row>
    <row r="83" spans="3:5" x14ac:dyDescent="0.2">
      <c r="E83" s="22"/>
    </row>
    <row r="84" spans="3:5" x14ac:dyDescent="0.2">
      <c r="C84" t="s">
        <v>359</v>
      </c>
    </row>
    <row r="85" spans="3:5" x14ac:dyDescent="0.2">
      <c r="C85" s="36" t="s">
        <v>360</v>
      </c>
      <c r="D85" s="36"/>
    </row>
    <row r="86" spans="3:5" x14ac:dyDescent="0.2">
      <c r="C86" s="36" t="s">
        <v>465</v>
      </c>
      <c r="D86" s="36"/>
    </row>
    <row r="87" spans="3:5" x14ac:dyDescent="0.2">
      <c r="C87" s="36" t="s">
        <v>466</v>
      </c>
      <c r="D87" s="36"/>
    </row>
    <row r="88" spans="3:5" x14ac:dyDescent="0.2">
      <c r="C88" s="36"/>
      <c r="D88" s="36"/>
    </row>
    <row r="89" spans="3:5" x14ac:dyDescent="0.2">
      <c r="D89" t="s">
        <v>363</v>
      </c>
    </row>
    <row r="91" spans="3:5" x14ac:dyDescent="0.2">
      <c r="D91" t="s">
        <v>364</v>
      </c>
    </row>
    <row r="93" spans="3:5" x14ac:dyDescent="0.2">
      <c r="E93" s="1" t="s">
        <v>365</v>
      </c>
    </row>
    <row r="95" spans="3:5" x14ac:dyDescent="0.2">
      <c r="D95" t="s">
        <v>366</v>
      </c>
    </row>
    <row r="97" spans="2:5" ht="51" x14ac:dyDescent="0.2">
      <c r="E97" s="38" t="s">
        <v>477</v>
      </c>
    </row>
    <row r="99" spans="2:5" x14ac:dyDescent="0.2">
      <c r="C99" t="s">
        <v>467</v>
      </c>
    </row>
    <row r="101" spans="2:5" x14ac:dyDescent="0.2">
      <c r="E101" s="27" t="s">
        <v>478</v>
      </c>
    </row>
    <row r="102" spans="2:5" x14ac:dyDescent="0.2">
      <c r="E102" s="27" t="str" cm="1">
        <f t="array" ref="E102" xml:space="preserve"> "'" &amp; str.word("Hello Xlsx Like Py") &amp; "'"</f>
        <v>'Hello'</v>
      </c>
    </row>
    <row r="104" spans="2:5" x14ac:dyDescent="0.2">
      <c r="C104" t="s">
        <v>367</v>
      </c>
    </row>
    <row r="106" spans="2:5" x14ac:dyDescent="0.2">
      <c r="D106" t="s">
        <v>370</v>
      </c>
    </row>
    <row r="107" spans="2:5" x14ac:dyDescent="0.2">
      <c r="D107" t="s">
        <v>368</v>
      </c>
    </row>
    <row r="108" spans="2:5" x14ac:dyDescent="0.2">
      <c r="D108" t="s">
        <v>369</v>
      </c>
    </row>
    <row r="111" spans="2:5" x14ac:dyDescent="0.2">
      <c r="B111" s="1" t="s">
        <v>316</v>
      </c>
    </row>
    <row r="113" spans="3:5" x14ac:dyDescent="0.2">
      <c r="C113" t="s">
        <v>317</v>
      </c>
    </row>
    <row r="115" spans="3:5" x14ac:dyDescent="0.2">
      <c r="C115" t="s">
        <v>371</v>
      </c>
    </row>
    <row r="116" spans="3:5" x14ac:dyDescent="0.2">
      <c r="C116" t="s">
        <v>372</v>
      </c>
    </row>
    <row r="118" spans="3:5" x14ac:dyDescent="0.2">
      <c r="C118" t="s">
        <v>318</v>
      </c>
    </row>
    <row r="119" spans="3:5" x14ac:dyDescent="0.2">
      <c r="C119" t="s">
        <v>468</v>
      </c>
    </row>
    <row r="121" spans="3:5" x14ac:dyDescent="0.2">
      <c r="C121" t="s">
        <v>373</v>
      </c>
    </row>
    <row r="122" spans="3:5" x14ac:dyDescent="0.2">
      <c r="C122" t="s">
        <v>374</v>
      </c>
    </row>
    <row r="124" spans="3:5" x14ac:dyDescent="0.2">
      <c r="C124" t="s">
        <v>375</v>
      </c>
    </row>
    <row r="126" spans="3:5" x14ac:dyDescent="0.2">
      <c r="E126" s="27" t="s">
        <v>377</v>
      </c>
    </row>
    <row r="127" spans="3:5" x14ac:dyDescent="0.2">
      <c r="E127" t="str" cm="1">
        <f t="array" ref="E127">list.item(str.rpartition("C:\My Documents\like-py.xlsx", "\"), -1)</f>
        <v>C:\My Documents</v>
      </c>
    </row>
    <row r="130" spans="2:4" x14ac:dyDescent="0.2">
      <c r="B130" t="s">
        <v>319</v>
      </c>
    </row>
    <row r="132" spans="2:4" x14ac:dyDescent="0.2">
      <c r="C132" t="s">
        <v>379</v>
      </c>
    </row>
    <row r="133" spans="2:4" x14ac:dyDescent="0.2">
      <c r="C133" t="s">
        <v>380</v>
      </c>
    </row>
    <row r="135" spans="2:4" x14ac:dyDescent="0.2">
      <c r="C135" s="35" t="s">
        <v>381</v>
      </c>
    </row>
    <row r="136" spans="2:4" x14ac:dyDescent="0.2">
      <c r="C136" s="35"/>
    </row>
    <row r="137" spans="2:4" x14ac:dyDescent="0.2">
      <c r="D137" t="s">
        <v>382</v>
      </c>
    </row>
    <row r="138" spans="2:4" x14ac:dyDescent="0.2">
      <c r="D138" t="s">
        <v>384</v>
      </c>
    </row>
    <row r="139" spans="2:4" x14ac:dyDescent="0.2">
      <c r="D139" t="s">
        <v>383</v>
      </c>
    </row>
    <row r="142" spans="2:4" x14ac:dyDescent="0.2">
      <c r="B142" s="1" t="s">
        <v>322</v>
      </c>
    </row>
    <row r="144" spans="2:4" x14ac:dyDescent="0.2">
      <c r="C144" t="s">
        <v>320</v>
      </c>
    </row>
    <row r="146" spans="2:3" x14ac:dyDescent="0.2">
      <c r="C146" t="s">
        <v>321</v>
      </c>
    </row>
    <row r="148" spans="2:3" x14ac:dyDescent="0.2">
      <c r="C148" t="s">
        <v>385</v>
      </c>
    </row>
    <row r="149" spans="2:3" x14ac:dyDescent="0.2">
      <c r="C149" t="s">
        <v>469</v>
      </c>
    </row>
    <row r="150" spans="2:3" x14ac:dyDescent="0.2">
      <c r="C150" t="s">
        <v>386</v>
      </c>
    </row>
    <row r="152" spans="2:3" x14ac:dyDescent="0.2">
      <c r="C152" t="s">
        <v>387</v>
      </c>
    </row>
    <row r="154" spans="2:3" x14ac:dyDescent="0.2">
      <c r="C154" t="s">
        <v>323</v>
      </c>
    </row>
    <row r="156" spans="2:3" x14ac:dyDescent="0.2">
      <c r="C156" t="s">
        <v>324</v>
      </c>
    </row>
    <row r="159" spans="2:3" x14ac:dyDescent="0.2">
      <c r="B159" s="1" t="s">
        <v>325</v>
      </c>
    </row>
    <row r="161" spans="3:3" x14ac:dyDescent="0.2">
      <c r="C161" t="s">
        <v>470</v>
      </c>
    </row>
    <row r="163" spans="3:3" x14ac:dyDescent="0.2">
      <c r="C163" t="s">
        <v>388</v>
      </c>
    </row>
    <row r="164" spans="3:3" x14ac:dyDescent="0.2">
      <c r="C164" t="s">
        <v>389</v>
      </c>
    </row>
    <row r="165" spans="3:3" x14ac:dyDescent="0.2">
      <c r="C165" t="s">
        <v>471</v>
      </c>
    </row>
  </sheetData>
  <hyperlinks>
    <hyperlink ref="B4" r:id="rId1" xr:uid="{ED4C2779-B703-6241-8FCC-CA13292F402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FCDD-65DA-1B49-81D6-3C1184CDEF53}">
  <dimension ref="B3:E3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22.5" style="16" bestFit="1" customWidth="1"/>
    <col min="4" max="4" width="10.83203125" style="10"/>
    <col min="5" max="5" width="35.5" style="10" bestFit="1" customWidth="1"/>
    <col min="6" max="16384" width="10.83203125" style="10"/>
  </cols>
  <sheetData>
    <row r="3" spans="2:5" x14ac:dyDescent="0.2">
      <c r="B3" s="8" t="s">
        <v>394</v>
      </c>
    </row>
    <row r="5" spans="2:5" x14ac:dyDescent="0.2">
      <c r="B5" s="15" t="s">
        <v>432</v>
      </c>
    </row>
    <row r="6" spans="2:5" x14ac:dyDescent="0.2">
      <c r="B6" s="15" t="s">
        <v>428</v>
      </c>
    </row>
    <row r="7" spans="2:5" x14ac:dyDescent="0.2">
      <c r="B7" s="21" t="s">
        <v>429</v>
      </c>
    </row>
    <row r="8" spans="2:5" x14ac:dyDescent="0.2">
      <c r="B8" s="21"/>
    </row>
    <row r="10" spans="2:5" x14ac:dyDescent="0.2">
      <c r="B10" s="10"/>
      <c r="C10" s="10"/>
      <c r="E10" s="1" t="s">
        <v>22</v>
      </c>
    </row>
    <row r="11" spans="2:5" ht="17" x14ac:dyDescent="0.2">
      <c r="B11" s="9" t="s">
        <v>0</v>
      </c>
      <c r="C11" s="7" t="s">
        <v>83</v>
      </c>
      <c r="E11" s="2" t="s">
        <v>49</v>
      </c>
    </row>
    <row r="12" spans="2:5" x14ac:dyDescent="0.2">
      <c r="B12" s="15" t="b">
        <f>FALSE</f>
        <v>0</v>
      </c>
      <c r="C12" s="16" t="str" cm="1">
        <f t="array" ref="C12">bool.ascii(B12)</f>
        <v>False</v>
      </c>
      <c r="E12" s="10" t="s">
        <v>435</v>
      </c>
    </row>
    <row r="13" spans="2:5" x14ac:dyDescent="0.2">
      <c r="B13" s="15" t="b">
        <f>TRUE</f>
        <v>1</v>
      </c>
      <c r="C13" s="16" t="str" cm="1">
        <f t="array" ref="C13">bool.ascii(B13)</f>
        <v>True</v>
      </c>
      <c r="E13" s="10" t="s">
        <v>441</v>
      </c>
    </row>
    <row r="16" spans="2:5" x14ac:dyDescent="0.2">
      <c r="B16" s="10"/>
      <c r="C16" s="10"/>
      <c r="D16" s="3"/>
      <c r="E16" s="4" t="s">
        <v>73</v>
      </c>
    </row>
    <row r="17" spans="2:5" ht="17" x14ac:dyDescent="0.2">
      <c r="B17" s="9" t="s">
        <v>0</v>
      </c>
      <c r="C17" s="12" t="s">
        <v>72</v>
      </c>
      <c r="D17" s="3"/>
      <c r="E17" s="6" t="s">
        <v>25</v>
      </c>
    </row>
    <row r="18" spans="2:5" x14ac:dyDescent="0.2">
      <c r="B18" s="15" t="b">
        <f>FALSE</f>
        <v>0</v>
      </c>
      <c r="C18" s="13" cm="1">
        <f t="array" ref="C18">bool.float(B18)</f>
        <v>0</v>
      </c>
      <c r="D18" s="3"/>
      <c r="E18" s="10" t="s">
        <v>436</v>
      </c>
    </row>
    <row r="19" spans="2:5" x14ac:dyDescent="0.2">
      <c r="B19" s="15" t="b">
        <f>TRUE</f>
        <v>1</v>
      </c>
      <c r="C19" s="13" cm="1">
        <f t="array" ref="C19">bool.float(B19)</f>
        <v>1</v>
      </c>
      <c r="D19" s="3"/>
      <c r="E19" s="3"/>
    </row>
    <row r="20" spans="2:5" x14ac:dyDescent="0.2">
      <c r="C20" s="13"/>
      <c r="D20" s="3"/>
      <c r="E20" s="3"/>
    </row>
    <row r="21" spans="2:5" x14ac:dyDescent="0.2">
      <c r="C21" s="13"/>
      <c r="D21" s="3"/>
      <c r="E21" s="3"/>
    </row>
    <row r="22" spans="2:5" x14ac:dyDescent="0.2">
      <c r="B22" s="10"/>
      <c r="C22" s="10"/>
      <c r="D22" s="3"/>
      <c r="E22" s="4" t="s">
        <v>26</v>
      </c>
    </row>
    <row r="23" spans="2:5" ht="17" x14ac:dyDescent="0.2">
      <c r="B23" s="9" t="s">
        <v>0</v>
      </c>
      <c r="C23" s="12" t="s">
        <v>24</v>
      </c>
      <c r="D23" s="3"/>
      <c r="E23" s="6" t="s">
        <v>25</v>
      </c>
    </row>
    <row r="24" spans="2:5" x14ac:dyDescent="0.2">
      <c r="B24" s="15" t="b">
        <f>FALSE</f>
        <v>0</v>
      </c>
      <c r="C24" s="13" cm="1">
        <f t="array" ref="C24">bool.int(B24)</f>
        <v>0</v>
      </c>
      <c r="D24" s="3"/>
      <c r="E24" s="3"/>
    </row>
    <row r="25" spans="2:5" x14ac:dyDescent="0.2">
      <c r="B25" s="15" t="b">
        <f>TRUE</f>
        <v>1</v>
      </c>
      <c r="C25" s="13" cm="1">
        <f t="array" ref="C25">bool.int(B25)</f>
        <v>1</v>
      </c>
    </row>
    <row r="28" spans="2:5" x14ac:dyDescent="0.2">
      <c r="B28" s="10"/>
      <c r="C28" s="10"/>
      <c r="E28" s="1" t="s">
        <v>48</v>
      </c>
    </row>
    <row r="29" spans="2:5" ht="17" x14ac:dyDescent="0.2">
      <c r="B29" s="9" t="s">
        <v>0</v>
      </c>
      <c r="C29" s="7" t="s">
        <v>85</v>
      </c>
      <c r="E29" s="2" t="s">
        <v>66</v>
      </c>
    </row>
    <row r="30" spans="2:5" x14ac:dyDescent="0.2">
      <c r="B30" s="15" t="b">
        <f>FALSE</f>
        <v>0</v>
      </c>
      <c r="C30" s="16" t="str" cm="1">
        <f t="array" ref="C30">_repr(bool.repr(B30))</f>
        <v>'False'</v>
      </c>
    </row>
    <row r="31" spans="2:5" x14ac:dyDescent="0.2">
      <c r="B31" s="15" t="b">
        <f>TRUE</f>
        <v>1</v>
      </c>
      <c r="C31" s="16" t="str" cm="1">
        <f t="array" ref="C31">_repr(bool.repr(B31))</f>
        <v>'True'</v>
      </c>
    </row>
    <row r="34" spans="2:5" x14ac:dyDescent="0.2">
      <c r="B34" s="10"/>
      <c r="C34" s="10"/>
      <c r="E34" s="1" t="s">
        <v>71</v>
      </c>
    </row>
    <row r="35" spans="2:5" ht="17" x14ac:dyDescent="0.2">
      <c r="B35" s="9" t="s">
        <v>0</v>
      </c>
      <c r="C35" s="7" t="s">
        <v>70</v>
      </c>
      <c r="E35" s="2" t="s">
        <v>66</v>
      </c>
    </row>
    <row r="36" spans="2:5" x14ac:dyDescent="0.2">
      <c r="B36" s="15" t="b">
        <f>FALSE</f>
        <v>0</v>
      </c>
      <c r="C36" s="16" t="str" cm="1">
        <f t="array" ref="C36">bool.str(B36)</f>
        <v>False</v>
      </c>
    </row>
    <row r="37" spans="2:5" x14ac:dyDescent="0.2">
      <c r="B37" s="15" t="b">
        <f>TRUE</f>
        <v>1</v>
      </c>
      <c r="C37" s="16" t="str" cm="1">
        <f t="array" ref="C37">bool.str(B37)</f>
        <v>True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58B-BB82-B347-A1BA-A0B6EE0A14B2}">
  <dimension ref="B3:E16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20.5" style="16" customWidth="1"/>
    <col min="4" max="4" width="10.83203125" style="10"/>
    <col min="5" max="5" width="56.83203125" style="10" bestFit="1" customWidth="1"/>
    <col min="6" max="16384" width="10.83203125" style="10"/>
  </cols>
  <sheetData>
    <row r="3" spans="2:5" x14ac:dyDescent="0.2">
      <c r="B3" s="8" t="s">
        <v>395</v>
      </c>
    </row>
    <row r="4" spans="2:5" x14ac:dyDescent="0.2">
      <c r="B4" s="8"/>
    </row>
    <row r="5" spans="2:5" x14ac:dyDescent="0.2">
      <c r="B5" s="11" t="s">
        <v>481</v>
      </c>
    </row>
    <row r="6" spans="2:5" x14ac:dyDescent="0.2">
      <c r="B6" s="11" t="s">
        <v>430</v>
      </c>
    </row>
    <row r="7" spans="2:5" x14ac:dyDescent="0.2">
      <c r="B7" s="21" t="s">
        <v>431</v>
      </c>
    </row>
    <row r="8" spans="2:5" x14ac:dyDescent="0.2">
      <c r="B8" s="21"/>
    </row>
    <row r="9" spans="2:5" x14ac:dyDescent="0.2">
      <c r="B9" s="21"/>
    </row>
    <row r="10" spans="2:5" x14ac:dyDescent="0.2">
      <c r="E10" s="1" t="s">
        <v>409</v>
      </c>
    </row>
    <row r="11" spans="2:5" ht="17" x14ac:dyDescent="0.2">
      <c r="B11" s="9" t="s">
        <v>23</v>
      </c>
      <c r="C11" s="7" t="s">
        <v>403</v>
      </c>
      <c r="E11" s="2" t="s">
        <v>410</v>
      </c>
    </row>
    <row r="12" spans="2:5" x14ac:dyDescent="0.2">
      <c r="B12" s="15">
        <v>-123</v>
      </c>
      <c r="C12" s="16" t="str" cm="1">
        <f t="array" ref="C12">int.ascii(B12)</f>
        <v>-123</v>
      </c>
      <c r="E12" s="3" t="s">
        <v>437</v>
      </c>
    </row>
    <row r="13" spans="2:5" x14ac:dyDescent="0.2">
      <c r="B13" s="15">
        <v>-1</v>
      </c>
      <c r="C13" s="16" t="str" cm="1">
        <f t="array" ref="C13">int.ascii(B13)</f>
        <v>-1</v>
      </c>
      <c r="E13" s="10" t="s">
        <v>442</v>
      </c>
    </row>
    <row r="14" spans="2:5" x14ac:dyDescent="0.2">
      <c r="B14" s="15">
        <v>0</v>
      </c>
      <c r="C14" s="16" t="str" cm="1">
        <f t="array" ref="C14">int.ascii(B14)</f>
        <v>0</v>
      </c>
    </row>
    <row r="15" spans="2:5" x14ac:dyDescent="0.2">
      <c r="B15" s="15">
        <v>1</v>
      </c>
      <c r="C15" s="16" t="str" cm="1">
        <f t="array" ref="C15">int.ascii(B15)</f>
        <v>1</v>
      </c>
    </row>
    <row r="16" spans="2:5" x14ac:dyDescent="0.2">
      <c r="B16" s="21">
        <v>123</v>
      </c>
      <c r="C16" s="16" t="str" cm="1">
        <f t="array" ref="C16">int.ascii(B16)</f>
        <v>123</v>
      </c>
    </row>
    <row r="17" spans="2:5" x14ac:dyDescent="0.2">
      <c r="B17" s="21"/>
    </row>
    <row r="18" spans="2:5" x14ac:dyDescent="0.2">
      <c r="B18" s="21">
        <v>123.456</v>
      </c>
      <c r="C18" s="16" t="str" cm="1">
        <f t="array" ref="C18">int.ascii(B18)</f>
        <v>123.456</v>
      </c>
      <c r="E18" s="10" t="s">
        <v>404</v>
      </c>
    </row>
    <row r="19" spans="2:5" x14ac:dyDescent="0.2">
      <c r="B19" s="8"/>
    </row>
    <row r="20" spans="2:5" x14ac:dyDescent="0.2">
      <c r="B20" s="8"/>
      <c r="E20" s="1"/>
    </row>
    <row r="21" spans="2:5" x14ac:dyDescent="0.2">
      <c r="E21" s="1" t="s">
        <v>96</v>
      </c>
    </row>
    <row r="22" spans="2:5" x14ac:dyDescent="0.2">
      <c r="B22" s="9" t="s">
        <v>23</v>
      </c>
      <c r="C22" s="7" t="s">
        <v>141</v>
      </c>
      <c r="E22" s="22" t="s">
        <v>97</v>
      </c>
    </row>
    <row r="23" spans="2:5" x14ac:dyDescent="0.2">
      <c r="E23" s="22"/>
    </row>
    <row r="24" spans="2:5" x14ac:dyDescent="0.2">
      <c r="B24" s="15">
        <v>0</v>
      </c>
      <c r="C24" s="16" t="str" cm="1">
        <f t="array" ref="C24">int.bin(B24)</f>
        <v>0b0</v>
      </c>
    </row>
    <row r="25" spans="2:5" x14ac:dyDescent="0.2">
      <c r="B25" s="15">
        <v>90</v>
      </c>
      <c r="C25" s="16" t="str" cm="1">
        <f t="array" ref="C25">int.bin(B25)</f>
        <v>0b1011010</v>
      </c>
      <c r="E25" s="10" t="s">
        <v>102</v>
      </c>
    </row>
    <row r="26" spans="2:5" x14ac:dyDescent="0.2">
      <c r="B26" s="15">
        <v>-1</v>
      </c>
      <c r="C26" s="16" t="str" cm="1">
        <f t="array" ref="C26">int.bin(B26)</f>
        <v>0b1111111111</v>
      </c>
      <c r="E26" s="22" t="s">
        <v>109</v>
      </c>
    </row>
    <row r="27" spans="2:5" x14ac:dyDescent="0.2">
      <c r="E27" s="22"/>
    </row>
    <row r="28" spans="2:5" x14ac:dyDescent="0.2">
      <c r="B28" s="15">
        <v>-1.9</v>
      </c>
      <c r="C28" s="16" t="str" cm="1">
        <f t="array" ref="C28">int.bin(B28)</f>
        <v>0b1111111111</v>
      </c>
      <c r="E28" s="22" t="s">
        <v>396</v>
      </c>
    </row>
    <row r="29" spans="2:5" x14ac:dyDescent="0.2">
      <c r="B29" s="15">
        <v>2.9</v>
      </c>
      <c r="C29" s="16" t="str" cm="1">
        <f t="array" ref="C29">int.bin(B29)</f>
        <v>0b10</v>
      </c>
      <c r="E29" s="22"/>
    </row>
    <row r="30" spans="2:5" x14ac:dyDescent="0.2">
      <c r="E30" s="22"/>
    </row>
    <row r="31" spans="2:5" x14ac:dyDescent="0.2">
      <c r="B31" s="15">
        <f>B32-1</f>
        <v>-513</v>
      </c>
      <c r="C31" s="16" t="e" cm="1">
        <f t="array" ref="C31">int.bin(B31)</f>
        <v>#NUM!</v>
      </c>
      <c r="E31" s="10" t="s">
        <v>98</v>
      </c>
    </row>
    <row r="32" spans="2:5" x14ac:dyDescent="0.2">
      <c r="B32" s="15">
        <v>-512</v>
      </c>
      <c r="C32" s="16" t="str" cm="1">
        <f t="array" ref="C32">int.bin(B32)</f>
        <v>0b1000000000</v>
      </c>
      <c r="E32" s="22" t="s">
        <v>99</v>
      </c>
    </row>
    <row r="33" spans="2:5" x14ac:dyDescent="0.2">
      <c r="B33" s="15">
        <v>511</v>
      </c>
      <c r="C33" s="16" t="str" cm="1">
        <f t="array" ref="C33">int.bin(B33)</f>
        <v>0b111111111</v>
      </c>
      <c r="E33" s="22" t="s">
        <v>100</v>
      </c>
    </row>
    <row r="34" spans="2:5" x14ac:dyDescent="0.2">
      <c r="B34" s="15">
        <f>B33+1</f>
        <v>512</v>
      </c>
      <c r="C34" s="16" t="e" cm="1">
        <f t="array" ref="C34">int.bin(B34)</f>
        <v>#NUM!</v>
      </c>
      <c r="E34" s="10" t="s">
        <v>101</v>
      </c>
    </row>
    <row r="36" spans="2:5" x14ac:dyDescent="0.2">
      <c r="E36" s="22"/>
    </row>
    <row r="37" spans="2:5" x14ac:dyDescent="0.2">
      <c r="E37" s="1" t="s">
        <v>205</v>
      </c>
    </row>
    <row r="38" spans="2:5" x14ac:dyDescent="0.2">
      <c r="B38" s="9" t="s">
        <v>23</v>
      </c>
      <c r="C38" s="7" t="s">
        <v>206</v>
      </c>
      <c r="E38" s="22" t="s">
        <v>207</v>
      </c>
    </row>
    <row r="39" spans="2:5" x14ac:dyDescent="0.2">
      <c r="B39" s="15">
        <v>-256</v>
      </c>
      <c r="C39" s="22" cm="1">
        <f t="array" ref="C39">int.bit_length(B39)</f>
        <v>9</v>
      </c>
      <c r="E39" s="22" t="s">
        <v>421</v>
      </c>
    </row>
    <row r="40" spans="2:5" x14ac:dyDescent="0.2">
      <c r="B40" s="15">
        <v>-128</v>
      </c>
      <c r="C40" s="22" cm="1">
        <f t="array" ref="C40">int.bit_length(B40)</f>
        <v>8</v>
      </c>
      <c r="E40" s="10" t="s">
        <v>208</v>
      </c>
    </row>
    <row r="41" spans="2:5" x14ac:dyDescent="0.2">
      <c r="B41" s="15">
        <v>-1</v>
      </c>
      <c r="C41" s="22" cm="1">
        <f t="array" ref="C41">int.bit_length(B41)</f>
        <v>1</v>
      </c>
      <c r="E41" s="22"/>
    </row>
    <row r="42" spans="2:5" x14ac:dyDescent="0.2">
      <c r="B42" s="15">
        <v>0</v>
      </c>
      <c r="C42" s="22" cm="1">
        <f t="array" ref="C42">int.bit_length(B42)</f>
        <v>0</v>
      </c>
      <c r="E42" s="22"/>
    </row>
    <row r="43" spans="2:5" x14ac:dyDescent="0.2">
      <c r="B43" s="15">
        <v>1</v>
      </c>
      <c r="C43" s="22" cm="1">
        <f t="array" ref="C43">int.bit_length(B43)</f>
        <v>1</v>
      </c>
      <c r="E43" s="22"/>
    </row>
    <row r="44" spans="2:5" x14ac:dyDescent="0.2">
      <c r="B44" s="15">
        <v>127</v>
      </c>
      <c r="C44" s="22" cm="1">
        <f t="array" ref="C44">int.bit_length(B44)</f>
        <v>7</v>
      </c>
      <c r="E44" s="22"/>
    </row>
    <row r="45" spans="2:5" x14ac:dyDescent="0.2">
      <c r="B45" s="15">
        <v>255</v>
      </c>
      <c r="C45" s="22" cm="1">
        <f t="array" ref="C45">int.bit_length(B45)</f>
        <v>8</v>
      </c>
      <c r="E45" s="22"/>
    </row>
    <row r="46" spans="2:5" x14ac:dyDescent="0.2">
      <c r="C46" s="22"/>
      <c r="E46" s="22"/>
    </row>
    <row r="47" spans="2:5" x14ac:dyDescent="0.2">
      <c r="C47" s="22"/>
      <c r="E47" s="22"/>
    </row>
    <row r="48" spans="2:5" x14ac:dyDescent="0.2">
      <c r="C48" s="22"/>
      <c r="E48" s="1" t="s">
        <v>414</v>
      </c>
    </row>
    <row r="49" spans="2:5" ht="17" x14ac:dyDescent="0.2">
      <c r="B49" s="9" t="s">
        <v>23</v>
      </c>
      <c r="C49" s="7" t="s">
        <v>415</v>
      </c>
      <c r="E49" s="2" t="s">
        <v>416</v>
      </c>
    </row>
    <row r="50" spans="2:5" x14ac:dyDescent="0.2">
      <c r="B50" s="15">
        <v>-1</v>
      </c>
      <c r="C50" s="16" t="b" cm="1">
        <f t="array" ref="C50">int.bool(B50)</f>
        <v>1</v>
      </c>
      <c r="E50" s="3" t="s">
        <v>438</v>
      </c>
    </row>
    <row r="51" spans="2:5" x14ac:dyDescent="0.2">
      <c r="B51" s="15">
        <v>0</v>
      </c>
      <c r="C51" s="16" t="b" cm="1">
        <f t="array" ref="C51">int.bool(B51)</f>
        <v>0</v>
      </c>
    </row>
    <row r="54" spans="2:5" x14ac:dyDescent="0.2">
      <c r="B54" s="10"/>
      <c r="C54" s="10"/>
      <c r="E54" s="1" t="s">
        <v>92</v>
      </c>
    </row>
    <row r="55" spans="2:5" x14ac:dyDescent="0.2">
      <c r="B55" s="9" t="s">
        <v>23</v>
      </c>
      <c r="C55" s="7" t="s">
        <v>91</v>
      </c>
      <c r="E55" s="22" t="s">
        <v>93</v>
      </c>
    </row>
    <row r="56" spans="2:5" x14ac:dyDescent="0.2">
      <c r="B56" s="9"/>
      <c r="C56" s="7"/>
      <c r="E56" s="22"/>
    </row>
    <row r="57" spans="2:5" x14ac:dyDescent="0.2">
      <c r="B57" s="21">
        <v>65</v>
      </c>
      <c r="C57" s="16" t="str" cm="1">
        <f t="array" ref="C57">int.chr(B57)</f>
        <v>A</v>
      </c>
    </row>
    <row r="58" spans="2:5" x14ac:dyDescent="0.2">
      <c r="B58" s="15">
        <v>8984</v>
      </c>
      <c r="C58" s="16" t="str" cm="1">
        <f t="array" ref="C58">int.chr(B58)</f>
        <v>⌘</v>
      </c>
    </row>
    <row r="60" spans="2:5" x14ac:dyDescent="0.2">
      <c r="B60" s="15">
        <v>0</v>
      </c>
      <c r="C60" s="16" t="e" cm="1">
        <f t="array" ref="C60">int.chr(B60)</f>
        <v>#VALUE!</v>
      </c>
      <c r="E60" s="10" t="s">
        <v>94</v>
      </c>
    </row>
    <row r="63" spans="2:5" x14ac:dyDescent="0.2">
      <c r="B63" s="9" t="s">
        <v>23</v>
      </c>
      <c r="C63" s="7" t="s">
        <v>425</v>
      </c>
      <c r="E63" s="1" t="s">
        <v>424</v>
      </c>
    </row>
    <row r="64" spans="2:5" x14ac:dyDescent="0.2">
      <c r="B64" s="15">
        <v>0</v>
      </c>
      <c r="C64" s="16" cm="1">
        <f t="array" ref="C64">int.float(B64)</f>
        <v>0</v>
      </c>
      <c r="E64" s="22" t="s">
        <v>426</v>
      </c>
    </row>
    <row r="65" spans="2:5" x14ac:dyDescent="0.2">
      <c r="E65" s="22" t="s">
        <v>427</v>
      </c>
    </row>
    <row r="66" spans="2:5" x14ac:dyDescent="0.2">
      <c r="E66" s="22"/>
    </row>
    <row r="67" spans="2:5" x14ac:dyDescent="0.2">
      <c r="E67" s="1"/>
    </row>
    <row r="68" spans="2:5" x14ac:dyDescent="0.2">
      <c r="E68" s="1" t="s">
        <v>95</v>
      </c>
    </row>
    <row r="69" spans="2:5" x14ac:dyDescent="0.2">
      <c r="B69" s="9" t="s">
        <v>23</v>
      </c>
      <c r="C69" s="7" t="s">
        <v>143</v>
      </c>
      <c r="E69" s="22" t="s">
        <v>103</v>
      </c>
    </row>
    <row r="70" spans="2:5" x14ac:dyDescent="0.2">
      <c r="E70" s="22"/>
    </row>
    <row r="71" spans="2:5" x14ac:dyDescent="0.2">
      <c r="B71" s="23">
        <v>0</v>
      </c>
      <c r="C71" s="16" t="str" cm="1">
        <f t="array" ref="C71">int.hex(B71)</f>
        <v>0x0</v>
      </c>
      <c r="E71" s="1"/>
    </row>
    <row r="72" spans="2:5" x14ac:dyDescent="0.2">
      <c r="B72" s="23">
        <v>90</v>
      </c>
      <c r="C72" s="16" t="str" cm="1">
        <f t="array" ref="C72">int.hex(B72)</f>
        <v>0x5A</v>
      </c>
      <c r="E72" s="1"/>
    </row>
    <row r="73" spans="2:5" x14ac:dyDescent="0.2">
      <c r="B73" s="23">
        <v>-1</v>
      </c>
      <c r="C73" s="16" t="str" cm="1">
        <f t="array" ref="C73">int.hex(B73)</f>
        <v>0xFFFFFFFFFF</v>
      </c>
      <c r="E73" s="22" t="s">
        <v>108</v>
      </c>
    </row>
    <row r="74" spans="2:5" x14ac:dyDescent="0.2">
      <c r="B74" s="23"/>
      <c r="E74" s="22"/>
    </row>
    <row r="75" spans="2:5" x14ac:dyDescent="0.2">
      <c r="B75" s="15">
        <v>-1.9</v>
      </c>
      <c r="C75" s="16" t="str" cm="1">
        <f t="array" ref="C75">int.hex(B75)</f>
        <v>0xFFFFFFFFFF</v>
      </c>
      <c r="E75" s="22" t="s">
        <v>396</v>
      </c>
    </row>
    <row r="76" spans="2:5" x14ac:dyDescent="0.2">
      <c r="B76" s="15">
        <v>16.899999999999999</v>
      </c>
      <c r="C76" s="16" t="str" cm="1">
        <f t="array" ref="C76">int.hex(B76)</f>
        <v>0x10</v>
      </c>
      <c r="E76" s="22"/>
    </row>
    <row r="77" spans="2:5" x14ac:dyDescent="0.2">
      <c r="E77" s="1"/>
    </row>
    <row r="78" spans="2:5" x14ac:dyDescent="0.2">
      <c r="B78" s="23">
        <f>B79-1</f>
        <v>-549755813889</v>
      </c>
      <c r="C78" s="16" t="e" cm="1">
        <f t="array" ref="C78">int.hex(B78)</f>
        <v>#NUM!</v>
      </c>
      <c r="E78" s="10" t="s">
        <v>106</v>
      </c>
    </row>
    <row r="79" spans="2:5" x14ac:dyDescent="0.2">
      <c r="B79" s="23">
        <f>HEX2DEC("8000000000")</f>
        <v>-549755813888</v>
      </c>
      <c r="C79" s="16" t="str" cm="1">
        <f t="array" ref="C79">int.hex(B79)</f>
        <v>0x8000000000</v>
      </c>
      <c r="E79" s="22" t="s">
        <v>105</v>
      </c>
    </row>
    <row r="80" spans="2:5" x14ac:dyDescent="0.2">
      <c r="B80" s="23">
        <f>HEX2DEC("7FFFFFFFFF")</f>
        <v>549755813887</v>
      </c>
      <c r="C80" s="16" t="str" cm="1">
        <f t="array" ref="C80">int.hex(B80)</f>
        <v>0x7FFFFFFFFF</v>
      </c>
      <c r="E80" s="22" t="s">
        <v>104</v>
      </c>
    </row>
    <row r="81" spans="2:5" x14ac:dyDescent="0.2">
      <c r="B81" s="23">
        <f>B80+1</f>
        <v>549755813888</v>
      </c>
      <c r="C81" s="16" t="e" cm="1">
        <f t="array" ref="C81">int.hex(B81)</f>
        <v>#NUM!</v>
      </c>
      <c r="E81" s="10" t="s">
        <v>107</v>
      </c>
    </row>
    <row r="82" spans="2:5" x14ac:dyDescent="0.2">
      <c r="B82" s="23"/>
    </row>
    <row r="83" spans="2:5" x14ac:dyDescent="0.2">
      <c r="B83" s="23"/>
    </row>
    <row r="84" spans="2:5" x14ac:dyDescent="0.2">
      <c r="E84" s="1" t="s">
        <v>110</v>
      </c>
    </row>
    <row r="85" spans="2:5" x14ac:dyDescent="0.2">
      <c r="B85" s="9" t="s">
        <v>23</v>
      </c>
      <c r="C85" s="7" t="s">
        <v>142</v>
      </c>
      <c r="E85" s="22" t="s">
        <v>111</v>
      </c>
    </row>
    <row r="86" spans="2:5" x14ac:dyDescent="0.2">
      <c r="E86" s="22"/>
    </row>
    <row r="87" spans="2:5" x14ac:dyDescent="0.2">
      <c r="B87" s="23">
        <v>0</v>
      </c>
      <c r="C87" s="16" t="str" cm="1">
        <f t="array" ref="C87">int.oct(B87)</f>
        <v>0x0</v>
      </c>
      <c r="E87" s="22"/>
    </row>
    <row r="88" spans="2:5" x14ac:dyDescent="0.2">
      <c r="B88" s="23">
        <v>90</v>
      </c>
      <c r="C88" s="16" t="str" cm="1">
        <f t="array" ref="C88">int.oct(B88)</f>
        <v>0x132</v>
      </c>
      <c r="E88" s="22"/>
    </row>
    <row r="89" spans="2:5" x14ac:dyDescent="0.2">
      <c r="B89" s="23">
        <v>-1</v>
      </c>
      <c r="C89" s="16" t="str" cm="1">
        <f t="array" ref="C89">int.oct(B89)</f>
        <v>0x7777777777</v>
      </c>
      <c r="E89" s="22" t="s">
        <v>116</v>
      </c>
    </row>
    <row r="90" spans="2:5" x14ac:dyDescent="0.2">
      <c r="B90" s="23"/>
      <c r="E90" s="22"/>
    </row>
    <row r="91" spans="2:5" x14ac:dyDescent="0.2">
      <c r="B91" s="15">
        <v>-1.9</v>
      </c>
      <c r="C91" s="16" t="str" cm="1">
        <f t="array" ref="C91">int.oct(B91)</f>
        <v>0x7777777777</v>
      </c>
      <c r="E91" s="3" t="s">
        <v>396</v>
      </c>
    </row>
    <row r="92" spans="2:5" x14ac:dyDescent="0.2">
      <c r="B92" s="15">
        <v>8.9</v>
      </c>
      <c r="C92" s="16" t="str" cm="1">
        <f t="array" ref="C92">int.oct(B92)</f>
        <v>0x10</v>
      </c>
      <c r="E92" s="22"/>
    </row>
    <row r="93" spans="2:5" x14ac:dyDescent="0.2">
      <c r="E93" s="22"/>
    </row>
    <row r="94" spans="2:5" x14ac:dyDescent="0.2">
      <c r="B94" s="23">
        <f>B95-1</f>
        <v>-536870913</v>
      </c>
      <c r="C94" s="16" t="e" cm="1">
        <f t="array" ref="C94">int.oct(B94)</f>
        <v>#NUM!</v>
      </c>
      <c r="E94" s="10" t="s">
        <v>114</v>
      </c>
    </row>
    <row r="95" spans="2:5" x14ac:dyDescent="0.2">
      <c r="B95" s="15">
        <v>-536870912</v>
      </c>
      <c r="C95" s="16" t="str" cm="1">
        <f t="array" ref="C95">int.oct(B95)</f>
        <v>0x4000000000</v>
      </c>
      <c r="E95" s="22" t="s">
        <v>113</v>
      </c>
    </row>
    <row r="96" spans="2:5" x14ac:dyDescent="0.2">
      <c r="B96" s="15">
        <v>536870911</v>
      </c>
      <c r="C96" s="16" t="str" cm="1">
        <f t="array" ref="C96">int.oct(B96)</f>
        <v>0x3777777777</v>
      </c>
      <c r="E96" s="22" t="s">
        <v>112</v>
      </c>
    </row>
    <row r="97" spans="2:5" x14ac:dyDescent="0.2">
      <c r="B97" s="15">
        <f>B96+1</f>
        <v>536870912</v>
      </c>
      <c r="C97" s="16" t="e" cm="1">
        <f t="array" ref="C97">int.oct(B97)</f>
        <v>#NUM!</v>
      </c>
      <c r="E97" s="10" t="s">
        <v>115</v>
      </c>
    </row>
    <row r="100" spans="2:5" x14ac:dyDescent="0.2">
      <c r="E100" s="1" t="s">
        <v>212</v>
      </c>
    </row>
    <row r="101" spans="2:5" ht="17" x14ac:dyDescent="0.2">
      <c r="B101" s="9" t="s">
        <v>219</v>
      </c>
      <c r="C101" s="7" t="s">
        <v>218</v>
      </c>
      <c r="E101" s="2" t="s">
        <v>213</v>
      </c>
    </row>
    <row r="102" spans="2:5" x14ac:dyDescent="0.2">
      <c r="E102" s="2"/>
    </row>
    <row r="103" spans="2:5" x14ac:dyDescent="0.2">
      <c r="B103" s="15">
        <v>1</v>
      </c>
      <c r="C103" s="16" cm="1">
        <f t="array" ref="C103">int.range(B103)</f>
        <v>0</v>
      </c>
    </row>
    <row r="104" spans="2:5" x14ac:dyDescent="0.2">
      <c r="E104" s="2"/>
    </row>
    <row r="105" spans="2:5" x14ac:dyDescent="0.2">
      <c r="B105" s="15">
        <v>3</v>
      </c>
      <c r="C105" s="16" cm="1">
        <f t="array" ref="C105:C107">int.range(B105)</f>
        <v>0</v>
      </c>
    </row>
    <row r="106" spans="2:5" x14ac:dyDescent="0.2">
      <c r="B106" s="10"/>
      <c r="C106" s="10">
        <v>1</v>
      </c>
      <c r="E106" s="1"/>
    </row>
    <row r="107" spans="2:5" x14ac:dyDescent="0.2">
      <c r="B107" s="10"/>
      <c r="C107" s="10">
        <v>2</v>
      </c>
      <c r="E107" s="2"/>
    </row>
    <row r="108" spans="2:5" x14ac:dyDescent="0.2">
      <c r="B108" s="10"/>
      <c r="C108" s="10"/>
      <c r="E108" s="2"/>
    </row>
    <row r="109" spans="2:5" x14ac:dyDescent="0.2">
      <c r="B109" s="15">
        <v>2.9</v>
      </c>
      <c r="C109" s="16" cm="1">
        <f t="array" ref="C109:C110">int.range(B109)</f>
        <v>0</v>
      </c>
      <c r="E109" s="3" t="s">
        <v>397</v>
      </c>
    </row>
    <row r="110" spans="2:5" x14ac:dyDescent="0.2">
      <c r="B110" s="10"/>
      <c r="C110" s="10">
        <v>1</v>
      </c>
      <c r="E110" s="2"/>
    </row>
    <row r="111" spans="2:5" x14ac:dyDescent="0.2">
      <c r="B111" s="10"/>
      <c r="C111" s="10"/>
      <c r="E111" s="2"/>
    </row>
    <row r="113" spans="2:5" x14ac:dyDescent="0.2">
      <c r="B113" s="15">
        <v>0</v>
      </c>
      <c r="C113" s="16" t="e" cm="1" vm="2">
        <f t="array" ref="C113">int.range(B113)</f>
        <v>#VALUE!</v>
      </c>
      <c r="E113" s="10" t="s">
        <v>393</v>
      </c>
    </row>
    <row r="114" spans="2:5" x14ac:dyDescent="0.2">
      <c r="B114" s="15">
        <v>-1</v>
      </c>
      <c r="C114" s="16" t="e" cm="1" vm="2">
        <f t="array" ref="C114">int.range(B114)</f>
        <v>#VALUE!</v>
      </c>
      <c r="E114" s="10" t="s">
        <v>392</v>
      </c>
    </row>
    <row r="117" spans="2:5" x14ac:dyDescent="0.2">
      <c r="E117" s="1" t="s">
        <v>217</v>
      </c>
    </row>
    <row r="118" spans="2:5" ht="80" customHeight="1" x14ac:dyDescent="0.2">
      <c r="B118" s="9" t="s">
        <v>220</v>
      </c>
      <c r="C118" s="25" t="s">
        <v>221</v>
      </c>
      <c r="E118" s="2" t="s">
        <v>224</v>
      </c>
    </row>
    <row r="120" spans="2:5" x14ac:dyDescent="0.2">
      <c r="B120" s="15">
        <v>3</v>
      </c>
      <c r="C120" s="16" cm="1">
        <f t="array" ref="C120">int.range_stop(B120,B121)</f>
        <v>3</v>
      </c>
    </row>
    <row r="121" spans="2:5" x14ac:dyDescent="0.2">
      <c r="B121" s="15">
        <v>4</v>
      </c>
    </row>
    <row r="123" spans="2:5" x14ac:dyDescent="0.2">
      <c r="B123" s="15">
        <v>3</v>
      </c>
      <c r="C123" s="16" cm="1">
        <f t="array" ref="C123:C125">int.range_stop(B123,B124)</f>
        <v>3</v>
      </c>
    </row>
    <row r="124" spans="2:5" x14ac:dyDescent="0.2">
      <c r="B124" s="15">
        <v>6</v>
      </c>
      <c r="C124" s="16">
        <v>4</v>
      </c>
    </row>
    <row r="125" spans="2:5" x14ac:dyDescent="0.2">
      <c r="C125" s="16">
        <v>5</v>
      </c>
    </row>
    <row r="127" spans="2:5" x14ac:dyDescent="0.2">
      <c r="B127" s="15">
        <v>-1</v>
      </c>
      <c r="C127" s="16" cm="1">
        <f t="array" ref="C127:C129">int.range_stop(B127,B128)</f>
        <v>-1</v>
      </c>
    </row>
    <row r="128" spans="2:5" x14ac:dyDescent="0.2">
      <c r="B128" s="15">
        <v>2</v>
      </c>
      <c r="C128" s="16">
        <v>0</v>
      </c>
    </row>
    <row r="129" spans="2:5" x14ac:dyDescent="0.2">
      <c r="C129" s="16">
        <v>1</v>
      </c>
    </row>
    <row r="132" spans="2:5" x14ac:dyDescent="0.2">
      <c r="B132" s="15">
        <v>-0.4</v>
      </c>
      <c r="C132" s="16" cm="1">
        <f t="array" ref="C132:C134">int.range_stop(B132,B133)</f>
        <v>-0.4</v>
      </c>
      <c r="E132" s="3" t="s">
        <v>405</v>
      </c>
    </row>
    <row r="133" spans="2:5" x14ac:dyDescent="0.2">
      <c r="B133" s="15">
        <v>2.7</v>
      </c>
      <c r="C133" s="16">
        <v>0.60000000000000009</v>
      </c>
    </row>
    <row r="134" spans="2:5" x14ac:dyDescent="0.2">
      <c r="C134" s="16">
        <v>1.6</v>
      </c>
    </row>
    <row r="136" spans="2:5" x14ac:dyDescent="0.2">
      <c r="E136" s="1" t="s">
        <v>225</v>
      </c>
    </row>
    <row r="137" spans="2:5" ht="80" customHeight="1" x14ac:dyDescent="0.2">
      <c r="B137" s="9" t="s">
        <v>223</v>
      </c>
      <c r="C137" s="25" t="s">
        <v>227</v>
      </c>
      <c r="E137" s="2" t="s">
        <v>226</v>
      </c>
    </row>
    <row r="138" spans="2:5" x14ac:dyDescent="0.2">
      <c r="E138" s="2"/>
    </row>
    <row r="139" spans="2:5" x14ac:dyDescent="0.2">
      <c r="B139" s="15">
        <v>-2</v>
      </c>
      <c r="C139" s="16" cm="1">
        <f t="array" ref="C139:C141">int.range_stop_step(B139,B140,B141)</f>
        <v>0</v>
      </c>
    </row>
    <row r="140" spans="2:5" x14ac:dyDescent="0.2">
      <c r="B140" s="15">
        <v>4</v>
      </c>
      <c r="C140" s="16">
        <v>2</v>
      </c>
    </row>
    <row r="141" spans="2:5" x14ac:dyDescent="0.2">
      <c r="B141" s="15">
        <v>2</v>
      </c>
      <c r="C141" s="16">
        <v>4</v>
      </c>
    </row>
    <row r="143" spans="2:5" x14ac:dyDescent="0.2">
      <c r="B143" s="15">
        <v>-2</v>
      </c>
      <c r="C143" s="16" cm="1">
        <f t="array" ref="C143:C145">int.range_stop_step(B143,B144,B145)</f>
        <v>0</v>
      </c>
    </row>
    <row r="144" spans="2:5" x14ac:dyDescent="0.2">
      <c r="B144" s="15">
        <v>3</v>
      </c>
      <c r="C144" s="16">
        <v>2</v>
      </c>
    </row>
    <row r="145" spans="2:5" x14ac:dyDescent="0.2">
      <c r="B145" s="15">
        <v>2</v>
      </c>
      <c r="C145" s="16">
        <v>4</v>
      </c>
    </row>
    <row r="147" spans="2:5" x14ac:dyDescent="0.2">
      <c r="B147" s="15">
        <v>-0.4</v>
      </c>
      <c r="C147" s="16" cm="1">
        <f t="array" ref="C147:C149">int.range_stop_step(B147,B148,B149)</f>
        <v>0.5</v>
      </c>
      <c r="E147" s="3" t="s">
        <v>406</v>
      </c>
    </row>
    <row r="148" spans="2:5" x14ac:dyDescent="0.2">
      <c r="B148" s="15">
        <v>2.7</v>
      </c>
      <c r="C148" s="16">
        <v>1.4</v>
      </c>
    </row>
    <row r="149" spans="2:5" x14ac:dyDescent="0.2">
      <c r="B149" s="15">
        <v>0.9</v>
      </c>
      <c r="C149" s="16">
        <v>2.3000000000000003</v>
      </c>
    </row>
    <row r="152" spans="2:5" x14ac:dyDescent="0.2">
      <c r="E152" s="1" t="s">
        <v>408</v>
      </c>
    </row>
    <row r="153" spans="2:5" ht="17" x14ac:dyDescent="0.2">
      <c r="B153" s="9" t="s">
        <v>40</v>
      </c>
      <c r="C153" s="7" t="s">
        <v>411</v>
      </c>
      <c r="E153" s="2" t="s">
        <v>410</v>
      </c>
    </row>
    <row r="154" spans="2:5" x14ac:dyDescent="0.2">
      <c r="B154" s="15">
        <v>-12</v>
      </c>
      <c r="C154" s="16" t="str" cm="1">
        <f t="array" ref="C154">_repr(int.repr(B154))</f>
        <v>'-12'</v>
      </c>
    </row>
    <row r="157" spans="2:5" x14ac:dyDescent="0.2">
      <c r="E157" s="1" t="s">
        <v>407</v>
      </c>
    </row>
    <row r="158" spans="2:5" ht="17" x14ac:dyDescent="0.2">
      <c r="E158" s="2" t="s">
        <v>410</v>
      </c>
    </row>
    <row r="159" spans="2:5" x14ac:dyDescent="0.2">
      <c r="B159" s="9" t="s">
        <v>40</v>
      </c>
      <c r="C159" s="7" t="s">
        <v>412</v>
      </c>
    </row>
    <row r="160" spans="2:5" x14ac:dyDescent="0.2">
      <c r="B160" s="15">
        <v>-34</v>
      </c>
      <c r="C160" s="16" t="str" cm="1">
        <f t="array" ref="C160">int.str(B160)</f>
        <v>-34</v>
      </c>
    </row>
    <row r="163" spans="5:5" x14ac:dyDescent="0.2">
      <c r="E163" s="1" t="s">
        <v>422</v>
      </c>
    </row>
    <row r="164" spans="5:5" x14ac:dyDescent="0.2">
      <c r="E164" s="10" t="s">
        <v>423</v>
      </c>
    </row>
    <row r="165" spans="5:5" x14ac:dyDescent="0.2">
      <c r="E165" s="10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A85F-506B-6B41-A58B-4F41C35CF9A9}">
  <dimension ref="B3:E4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15.33203125" style="16" bestFit="1" customWidth="1"/>
    <col min="4" max="4" width="10.83203125" style="10"/>
    <col min="5" max="5" width="49.33203125" style="10" bestFit="1" customWidth="1"/>
    <col min="6" max="16384" width="10.83203125" style="10"/>
  </cols>
  <sheetData>
    <row r="3" spans="2:5" x14ac:dyDescent="0.2">
      <c r="B3" s="8" t="s">
        <v>398</v>
      </c>
    </row>
    <row r="5" spans="2:5" x14ac:dyDescent="0.2">
      <c r="B5" s="11" t="s">
        <v>482</v>
      </c>
    </row>
    <row r="6" spans="2:5" x14ac:dyDescent="0.2">
      <c r="B6" s="11" t="s">
        <v>433</v>
      </c>
    </row>
    <row r="7" spans="2:5" x14ac:dyDescent="0.2">
      <c r="B7" s="11" t="s">
        <v>434</v>
      </c>
    </row>
    <row r="8" spans="2:5" x14ac:dyDescent="0.2">
      <c r="B8" s="11"/>
    </row>
    <row r="9" spans="2:5" x14ac:dyDescent="0.2">
      <c r="B9" s="11"/>
    </row>
    <row r="10" spans="2:5" x14ac:dyDescent="0.2">
      <c r="B10" s="8"/>
      <c r="E10" s="1" t="s">
        <v>189</v>
      </c>
    </row>
    <row r="11" spans="2:5" x14ac:dyDescent="0.2">
      <c r="B11" s="8"/>
      <c r="E11" s="10" t="s">
        <v>188</v>
      </c>
    </row>
    <row r="14" spans="2:5" x14ac:dyDescent="0.2">
      <c r="E14" s="1" t="s">
        <v>67</v>
      </c>
    </row>
    <row r="15" spans="2:5" ht="17" x14ac:dyDescent="0.2">
      <c r="B15" s="9" t="s">
        <v>40</v>
      </c>
      <c r="C15" s="7" t="s">
        <v>84</v>
      </c>
      <c r="E15" s="2" t="s">
        <v>399</v>
      </c>
    </row>
    <row r="16" spans="2:5" x14ac:dyDescent="0.2">
      <c r="B16" s="15">
        <v>-123</v>
      </c>
      <c r="C16" s="16" t="str" cm="1">
        <f t="array" ref="C16">float.ascii(B16)</f>
        <v>-123.0</v>
      </c>
      <c r="E16" s="3" t="s">
        <v>439</v>
      </c>
    </row>
    <row r="17" spans="2:5" x14ac:dyDescent="0.2">
      <c r="B17" s="15">
        <v>-1.23</v>
      </c>
      <c r="C17" s="16" t="str" cm="1">
        <f t="array" ref="C17">float.ascii(B17)</f>
        <v>-1.23</v>
      </c>
      <c r="E17" s="10" t="s">
        <v>443</v>
      </c>
    </row>
    <row r="18" spans="2:5" x14ac:dyDescent="0.2">
      <c r="B18" s="15">
        <v>-1</v>
      </c>
      <c r="C18" s="16" t="str" cm="1">
        <f t="array" ref="C18">float.ascii(B18)</f>
        <v>-1.0</v>
      </c>
    </row>
    <row r="19" spans="2:5" x14ac:dyDescent="0.2">
      <c r="B19" s="15">
        <v>0</v>
      </c>
      <c r="C19" s="16" t="str" cm="1">
        <f t="array" ref="C19">float.ascii(B19)</f>
        <v>0.0</v>
      </c>
    </row>
    <row r="20" spans="2:5" x14ac:dyDescent="0.2">
      <c r="B20" s="15">
        <v>1</v>
      </c>
      <c r="C20" s="16" t="str" cm="1">
        <f t="array" ref="C20">float.ascii(B20)</f>
        <v>1.0</v>
      </c>
    </row>
    <row r="21" spans="2:5" x14ac:dyDescent="0.2">
      <c r="B21" s="15">
        <v>1.23</v>
      </c>
      <c r="C21" s="16" t="str" cm="1">
        <f t="array" ref="C21">float.ascii(B21)</f>
        <v>1.23</v>
      </c>
    </row>
    <row r="22" spans="2:5" x14ac:dyDescent="0.2">
      <c r="B22" s="15">
        <v>123</v>
      </c>
      <c r="C22" s="16" t="str" cm="1">
        <f t="array" ref="C22">float.ascii(B22)</f>
        <v>123.0</v>
      </c>
    </row>
    <row r="25" spans="2:5" x14ac:dyDescent="0.2">
      <c r="E25" s="1" t="s">
        <v>68</v>
      </c>
    </row>
    <row r="26" spans="2:5" ht="17" x14ac:dyDescent="0.2">
      <c r="B26" s="9" t="s">
        <v>40</v>
      </c>
      <c r="C26" s="7" t="s">
        <v>90</v>
      </c>
      <c r="E26" s="2" t="s">
        <v>69</v>
      </c>
    </row>
    <row r="27" spans="2:5" x14ac:dyDescent="0.2">
      <c r="B27" s="15">
        <v>-1.23</v>
      </c>
      <c r="C27" s="16" t="b" cm="1">
        <f t="array" ref="C27">float.bool(B27)</f>
        <v>1</v>
      </c>
      <c r="E27" s="2"/>
    </row>
    <row r="28" spans="2:5" x14ac:dyDescent="0.2">
      <c r="B28" s="15">
        <v>0</v>
      </c>
      <c r="C28" s="16" t="b" cm="1">
        <f t="array" ref="C28">float.bool(B28)</f>
        <v>0</v>
      </c>
    </row>
    <row r="29" spans="2:5" x14ac:dyDescent="0.2">
      <c r="B29" s="15">
        <v>1.23</v>
      </c>
      <c r="C29" s="16" t="b" cm="1">
        <f t="array" ref="C29">float.bool(B29)</f>
        <v>1</v>
      </c>
    </row>
    <row r="32" spans="2:5" x14ac:dyDescent="0.2">
      <c r="E32" s="1" t="s">
        <v>41</v>
      </c>
    </row>
    <row r="33" spans="2:5" ht="17" x14ac:dyDescent="0.2">
      <c r="B33" s="9" t="s">
        <v>40</v>
      </c>
      <c r="C33" s="7" t="s">
        <v>42</v>
      </c>
      <c r="E33" s="2" t="s">
        <v>400</v>
      </c>
    </row>
    <row r="34" spans="2:5" ht="17" x14ac:dyDescent="0.2">
      <c r="B34" s="15">
        <v>-1.23</v>
      </c>
      <c r="C34" s="16" cm="1">
        <f t="array" ref="C34">float.int(B34)</f>
        <v>-1</v>
      </c>
      <c r="E34" s="2" t="s">
        <v>401</v>
      </c>
    </row>
    <row r="35" spans="2:5" ht="17" x14ac:dyDescent="0.2">
      <c r="B35" s="15">
        <v>0</v>
      </c>
      <c r="C35" s="16" cm="1">
        <f t="array" ref="C35">float.int(B35)</f>
        <v>0</v>
      </c>
      <c r="E35" s="2" t="s">
        <v>402</v>
      </c>
    </row>
    <row r="36" spans="2:5" x14ac:dyDescent="0.2">
      <c r="B36" s="15">
        <v>1.23</v>
      </c>
      <c r="C36" s="16" cm="1">
        <f t="array" ref="C36">float.int(B36)</f>
        <v>1</v>
      </c>
    </row>
    <row r="39" spans="2:5" x14ac:dyDescent="0.2">
      <c r="E39" s="1" t="s">
        <v>86</v>
      </c>
    </row>
    <row r="40" spans="2:5" ht="17" x14ac:dyDescent="0.2">
      <c r="B40" s="9" t="s">
        <v>40</v>
      </c>
      <c r="C40" s="7" t="s">
        <v>87</v>
      </c>
      <c r="E40" s="2" t="s">
        <v>399</v>
      </c>
    </row>
    <row r="41" spans="2:5" x14ac:dyDescent="0.2">
      <c r="B41" s="15">
        <v>-12</v>
      </c>
      <c r="C41" s="16" t="str" cm="1">
        <f t="array" ref="C41">_repr(float.repr(B41))</f>
        <v>'-12.0'</v>
      </c>
    </row>
    <row r="44" spans="2:5" x14ac:dyDescent="0.2">
      <c r="E44" s="1" t="s">
        <v>44</v>
      </c>
    </row>
    <row r="45" spans="2:5" ht="17" x14ac:dyDescent="0.2">
      <c r="E45" s="2" t="s">
        <v>399</v>
      </c>
    </row>
    <row r="46" spans="2:5" x14ac:dyDescent="0.2">
      <c r="B46" s="9" t="s">
        <v>40</v>
      </c>
      <c r="C46" s="7" t="s">
        <v>43</v>
      </c>
    </row>
    <row r="47" spans="2:5" x14ac:dyDescent="0.2">
      <c r="B47" s="15">
        <v>-34</v>
      </c>
      <c r="C47" s="16" t="str" cm="1">
        <f t="array" ref="C47">float.str(B47)</f>
        <v>-34.0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1CDF-3AD4-2A4F-915A-FBF9AA82D6D4}">
  <dimension ref="B3:E169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18.6640625" style="16" bestFit="1" customWidth="1"/>
    <col min="4" max="4" width="10.83203125" style="10"/>
    <col min="5" max="5" width="54.83203125" style="10" bestFit="1" customWidth="1"/>
    <col min="6" max="16384" width="10.83203125" style="10"/>
  </cols>
  <sheetData>
    <row r="3" spans="2:5" x14ac:dyDescent="0.2">
      <c r="B3" s="8" t="s">
        <v>479</v>
      </c>
    </row>
    <row r="5" spans="2:5" x14ac:dyDescent="0.2">
      <c r="B5" s="11" t="s">
        <v>483</v>
      </c>
    </row>
    <row r="6" spans="2:5" x14ac:dyDescent="0.2">
      <c r="B6" s="11" t="s">
        <v>484</v>
      </c>
    </row>
    <row r="7" spans="2:5" x14ac:dyDescent="0.2">
      <c r="B7" s="8"/>
    </row>
    <row r="8" spans="2:5" x14ac:dyDescent="0.2">
      <c r="B8" s="8"/>
    </row>
    <row r="9" spans="2:5" x14ac:dyDescent="0.2">
      <c r="B9" s="8"/>
    </row>
    <row r="10" spans="2:5" x14ac:dyDescent="0.2">
      <c r="E10" s="1" t="s">
        <v>182</v>
      </c>
    </row>
    <row r="11" spans="2:5" x14ac:dyDescent="0.2">
      <c r="B11" s="9" t="s">
        <v>27</v>
      </c>
      <c r="C11" s="7" t="s">
        <v>130</v>
      </c>
      <c r="E11" s="22" t="s">
        <v>37</v>
      </c>
    </row>
    <row r="12" spans="2:5" x14ac:dyDescent="0.2">
      <c r="B12" s="21" t="s">
        <v>29</v>
      </c>
      <c r="C12" s="16" t="b" cm="1">
        <f t="array" ref="C12">str.bool(B12)</f>
        <v>0</v>
      </c>
      <c r="E12" s="3" t="s">
        <v>444</v>
      </c>
    </row>
    <row r="13" spans="2:5" x14ac:dyDescent="0.2">
      <c r="B13" s="21" t="s">
        <v>190</v>
      </c>
      <c r="C13" s="16" t="b" cm="1">
        <f t="array" ref="C13">str.bool(B13)</f>
        <v>1</v>
      </c>
      <c r="E13" s="3" t="s">
        <v>440</v>
      </c>
    </row>
    <row r="15" spans="2:5" x14ac:dyDescent="0.2">
      <c r="B15" s="8"/>
    </row>
    <row r="16" spans="2:5" x14ac:dyDescent="0.2">
      <c r="B16" s="8"/>
      <c r="E16" s="1" t="s">
        <v>129</v>
      </c>
    </row>
    <row r="17" spans="2:5" x14ac:dyDescent="0.2">
      <c r="B17" s="9" t="s">
        <v>27</v>
      </c>
      <c r="C17" s="7" t="s">
        <v>130</v>
      </c>
      <c r="E17" s="22" t="s">
        <v>37</v>
      </c>
    </row>
    <row r="18" spans="2:5" x14ac:dyDescent="0.2">
      <c r="B18" s="21" t="s">
        <v>29</v>
      </c>
      <c r="C18" s="16" t="b" cm="1">
        <f t="array" ref="C18">str.bool(B18)</f>
        <v>0</v>
      </c>
      <c r="E18" s="3" t="s">
        <v>444</v>
      </c>
    </row>
    <row r="19" spans="2:5" x14ac:dyDescent="0.2">
      <c r="B19" s="21" t="s">
        <v>190</v>
      </c>
      <c r="C19" s="16" t="b" cm="1">
        <f t="array" ref="C19">str.bool(B19)</f>
        <v>1</v>
      </c>
    </row>
    <row r="21" spans="2:5" x14ac:dyDescent="0.2">
      <c r="B21" s="21"/>
    </row>
    <row r="22" spans="2:5" x14ac:dyDescent="0.2">
      <c r="B22" s="10"/>
      <c r="C22" s="10"/>
      <c r="E22" s="1" t="s">
        <v>195</v>
      </c>
    </row>
    <row r="23" spans="2:5" ht="64" customHeight="1" x14ac:dyDescent="0.2">
      <c r="B23" s="9" t="s">
        <v>197</v>
      </c>
      <c r="C23" s="25" t="s">
        <v>196</v>
      </c>
      <c r="E23" s="2" t="s">
        <v>194</v>
      </c>
    </row>
    <row r="24" spans="2:5" x14ac:dyDescent="0.2">
      <c r="C24" s="26"/>
      <c r="E24" s="2"/>
    </row>
    <row r="25" spans="2:5" ht="17" x14ac:dyDescent="0.2">
      <c r="B25" s="21" t="s">
        <v>198</v>
      </c>
      <c r="C25" s="26" t="b" cm="1">
        <f t="array" ref="C25">str.endswith(B25,B26)</f>
        <v>1</v>
      </c>
      <c r="E25" s="2" t="s">
        <v>204</v>
      </c>
    </row>
    <row r="26" spans="2:5" x14ac:dyDescent="0.2">
      <c r="B26" s="21" t="s">
        <v>200</v>
      </c>
      <c r="C26" s="26"/>
      <c r="E26" s="2"/>
    </row>
    <row r="27" spans="2:5" x14ac:dyDescent="0.2">
      <c r="B27" s="21"/>
      <c r="C27" s="26"/>
      <c r="E27" s="2"/>
    </row>
    <row r="28" spans="2:5" ht="17" x14ac:dyDescent="0.2">
      <c r="B28" s="21" t="s">
        <v>198</v>
      </c>
      <c r="C28" s="26" t="b" cm="1">
        <f t="array" ref="C28">str.endswith(B28,B29)</f>
        <v>0</v>
      </c>
      <c r="E28" s="2" t="s">
        <v>203</v>
      </c>
    </row>
    <row r="29" spans="2:5" x14ac:dyDescent="0.2">
      <c r="B29" s="21" t="s">
        <v>199</v>
      </c>
      <c r="E29" s="2"/>
    </row>
    <row r="30" spans="2:5" x14ac:dyDescent="0.2">
      <c r="B30" s="21"/>
      <c r="C30" s="26"/>
      <c r="E30" s="2"/>
    </row>
    <row r="31" spans="2:5" ht="17" x14ac:dyDescent="0.2">
      <c r="B31" s="21" t="s">
        <v>198</v>
      </c>
      <c r="C31" s="26" t="b" cm="1">
        <f t="array" ref="C31">str.endswith(B31,B32)</f>
        <v>1</v>
      </c>
      <c r="E31" s="2" t="s">
        <v>202</v>
      </c>
    </row>
    <row r="32" spans="2:5" x14ac:dyDescent="0.2">
      <c r="B32" s="21" t="s">
        <v>29</v>
      </c>
      <c r="E32" s="3" t="s">
        <v>444</v>
      </c>
    </row>
    <row r="33" spans="2:5" x14ac:dyDescent="0.2">
      <c r="B33" s="21"/>
      <c r="E33" s="24"/>
    </row>
    <row r="34" spans="2:5" ht="17" x14ac:dyDescent="0.2">
      <c r="B34" s="21" t="s">
        <v>29</v>
      </c>
      <c r="C34" s="26" t="b" cm="1">
        <f t="array" ref="C34">str.endswith(B34,B35)</f>
        <v>1</v>
      </c>
      <c r="E34" s="24" t="s">
        <v>201</v>
      </c>
    </row>
    <row r="35" spans="2:5" x14ac:dyDescent="0.2">
      <c r="B35" s="21" t="s">
        <v>29</v>
      </c>
      <c r="E35" s="3" t="s">
        <v>444</v>
      </c>
    </row>
    <row r="36" spans="2:5" x14ac:dyDescent="0.2">
      <c r="B36" s="21"/>
    </row>
    <row r="37" spans="2:5" x14ac:dyDescent="0.2">
      <c r="B37" s="21"/>
    </row>
    <row r="38" spans="2:5" x14ac:dyDescent="0.2">
      <c r="E38" s="1" t="s">
        <v>33</v>
      </c>
    </row>
    <row r="39" spans="2:5" ht="192" customHeight="1" x14ac:dyDescent="0.2">
      <c r="B39" s="9" t="s">
        <v>27</v>
      </c>
      <c r="C39" s="7" t="s">
        <v>74</v>
      </c>
      <c r="E39" s="2" t="s">
        <v>508</v>
      </c>
    </row>
    <row r="40" spans="2:5" x14ac:dyDescent="0.2">
      <c r="E40" s="3" t="s">
        <v>445</v>
      </c>
    </row>
    <row r="41" spans="2:5" x14ac:dyDescent="0.2">
      <c r="B41" s="21" t="s">
        <v>34</v>
      </c>
      <c r="C41" s="16" t="str" cm="1">
        <f t="array" ref="C41">str.eval(B41)</f>
        <v/>
      </c>
      <c r="E41" s="3" t="s">
        <v>444</v>
      </c>
    </row>
    <row r="42" spans="2:5" x14ac:dyDescent="0.2">
      <c r="B42" s="21" t="s">
        <v>35</v>
      </c>
      <c r="C42" s="16" t="str" cm="1">
        <f t="array" ref="C42">str.eval(B42)</f>
        <v>abc</v>
      </c>
    </row>
    <row r="43" spans="2:5" x14ac:dyDescent="0.2">
      <c r="B43" s="15" t="s">
        <v>78</v>
      </c>
      <c r="C43" s="16" t="str" cm="1">
        <f t="array" ref="C43">str.eval(B43)</f>
        <v>ab\cd</v>
      </c>
    </row>
    <row r="44" spans="2:5" x14ac:dyDescent="0.2">
      <c r="B44" s="21" t="s">
        <v>36</v>
      </c>
      <c r="C44" s="16" t="str" cm="1">
        <f t="array" ref="C44">str.eval(B44)</f>
        <v>ab'cd</v>
      </c>
    </row>
    <row r="45" spans="2:5" x14ac:dyDescent="0.2">
      <c r="B45" s="21" t="s">
        <v>80</v>
      </c>
      <c r="C45" s="16" t="str" cm="1">
        <f t="array" ref="C45">str.eval(B45)</f>
        <v>ab"cd</v>
      </c>
    </row>
    <row r="46" spans="2:5" x14ac:dyDescent="0.2">
      <c r="B46" s="21" t="s">
        <v>39</v>
      </c>
      <c r="C46" s="16" t="str" cm="1">
        <f t="array" ref="C46">str.eval(B46)</f>
        <v>⌃⌥⇧⌘⎋⇥⋮</v>
      </c>
    </row>
    <row r="47" spans="2:5" x14ac:dyDescent="0.2">
      <c r="B47" s="21"/>
    </row>
    <row r="48" spans="2:5" x14ac:dyDescent="0.2">
      <c r="B48" s="15" t="s">
        <v>82</v>
      </c>
      <c r="C48" s="16" t="str" cm="1">
        <f t="array" ref="C48">str.eval(B48)</f>
        <v>ab'cd</v>
      </c>
      <c r="E48" s="10" t="s">
        <v>446</v>
      </c>
    </row>
    <row r="50" spans="2:5" x14ac:dyDescent="0.2">
      <c r="B50" s="21" t="s">
        <v>191</v>
      </c>
      <c r="C50" s="16" t="str" cm="1">
        <f t="array" ref="C50">str.eval(B50)</f>
        <v>bcde</v>
      </c>
      <c r="E50" s="10" t="s">
        <v>193</v>
      </c>
    </row>
    <row r="51" spans="2:5" x14ac:dyDescent="0.2">
      <c r="B51" s="21" t="s">
        <v>192</v>
      </c>
      <c r="C51" s="16" t="e" cm="1">
        <f t="array" ref="C51">str.eval(B51)</f>
        <v>#VALUE!</v>
      </c>
      <c r="E51" s="10" t="s">
        <v>447</v>
      </c>
    </row>
    <row r="54" spans="2:5" x14ac:dyDescent="0.2">
      <c r="E54" s="1" t="s">
        <v>144</v>
      </c>
    </row>
    <row r="55" spans="2:5" ht="176" customHeight="1" x14ac:dyDescent="0.2">
      <c r="B55" s="15" t="s">
        <v>27</v>
      </c>
      <c r="C55" s="16" t="s">
        <v>145</v>
      </c>
      <c r="E55" s="2" t="s">
        <v>151</v>
      </c>
    </row>
    <row r="56" spans="2:5" x14ac:dyDescent="0.2">
      <c r="E56" s="2"/>
    </row>
    <row r="57" spans="2:5" x14ac:dyDescent="0.2">
      <c r="B57" s="21" t="s">
        <v>148</v>
      </c>
      <c r="C57" s="16" cm="1">
        <f t="array" ref="C57">str.int(B57)</f>
        <v>0</v>
      </c>
      <c r="D57" s="10">
        <f>VALUE(B57)</f>
        <v>0</v>
      </c>
      <c r="E57" s="1"/>
    </row>
    <row r="58" spans="2:5" x14ac:dyDescent="0.2">
      <c r="B58" s="21" t="s">
        <v>146</v>
      </c>
      <c r="C58" s="16" cm="1">
        <f t="array" ref="C58">str.int(B58)</f>
        <v>123</v>
      </c>
      <c r="D58" s="10">
        <f>VALUE(B58)</f>
        <v>123</v>
      </c>
      <c r="E58" s="1"/>
    </row>
    <row r="59" spans="2:5" x14ac:dyDescent="0.2">
      <c r="B59" s="21" t="s">
        <v>149</v>
      </c>
      <c r="C59" s="16" cm="1">
        <f t="array" ref="C59">str.int(B59)</f>
        <v>-123</v>
      </c>
      <c r="D59" s="10">
        <f>VALUE(B59)</f>
        <v>-123</v>
      </c>
      <c r="E59" s="1"/>
    </row>
    <row r="60" spans="2:5" x14ac:dyDescent="0.2">
      <c r="B60" s="21" t="s">
        <v>150</v>
      </c>
      <c r="C60" s="16" cm="1">
        <f t="array" ref="C60">str.int(B60)</f>
        <v>123</v>
      </c>
      <c r="D60" s="10">
        <f>VALUE(B60)</f>
        <v>123</v>
      </c>
      <c r="E60" s="1"/>
    </row>
    <row r="61" spans="2:5" x14ac:dyDescent="0.2">
      <c r="B61" s="21"/>
      <c r="E61" s="1"/>
    </row>
    <row r="62" spans="2:5" x14ac:dyDescent="0.2">
      <c r="B62" s="21" t="s">
        <v>170</v>
      </c>
      <c r="C62" s="16" t="e" cm="1">
        <f t="array" ref="C62">str.int(B62)</f>
        <v>#NUM!</v>
      </c>
      <c r="E62" s="10" t="s">
        <v>418</v>
      </c>
    </row>
    <row r="63" spans="2:5" x14ac:dyDescent="0.2">
      <c r="B63" s="21" t="s">
        <v>169</v>
      </c>
      <c r="C63" s="16" t="e" cm="1">
        <f t="array" ref="C63">str.int(B63)</f>
        <v>#NUM!</v>
      </c>
      <c r="E63" s="10" t="s">
        <v>417</v>
      </c>
    </row>
    <row r="64" spans="2:5" x14ac:dyDescent="0.2">
      <c r="C64" s="16" t="e" cm="1">
        <f t="array" ref="C64">str.int(B64)</f>
        <v>#NUM!</v>
      </c>
      <c r="E64" s="10" t="s">
        <v>461</v>
      </c>
    </row>
    <row r="65" spans="2:5" x14ac:dyDescent="0.2">
      <c r="E65" s="10" t="s">
        <v>419</v>
      </c>
    </row>
    <row r="66" spans="2:5" x14ac:dyDescent="0.2">
      <c r="B66" s="10"/>
      <c r="C66" s="10"/>
      <c r="E66" s="10" t="s">
        <v>420</v>
      </c>
    </row>
    <row r="67" spans="2:5" x14ac:dyDescent="0.2">
      <c r="E67" s="3" t="s">
        <v>444</v>
      </c>
    </row>
    <row r="70" spans="2:5" x14ac:dyDescent="0.2">
      <c r="E70" s="1" t="s">
        <v>164</v>
      </c>
    </row>
    <row r="71" spans="2:5" x14ac:dyDescent="0.2">
      <c r="E71" s="10" t="s">
        <v>165</v>
      </c>
    </row>
    <row r="73" spans="2:5" x14ac:dyDescent="0.2">
      <c r="E73" s="1"/>
    </row>
    <row r="74" spans="2:5" x14ac:dyDescent="0.2">
      <c r="E74" s="1" t="s">
        <v>152</v>
      </c>
    </row>
    <row r="75" spans="2:5" ht="224" customHeight="1" x14ac:dyDescent="0.2">
      <c r="E75" s="2" t="s">
        <v>166</v>
      </c>
    </row>
    <row r="76" spans="2:5" x14ac:dyDescent="0.2">
      <c r="E76" s="2"/>
    </row>
    <row r="77" spans="2:5" x14ac:dyDescent="0.2">
      <c r="B77" s="15" t="s">
        <v>27</v>
      </c>
      <c r="C77" s="16" t="s">
        <v>153</v>
      </c>
    </row>
    <row r="79" spans="2:5" x14ac:dyDescent="0.2">
      <c r="B79" s="21" t="s">
        <v>148</v>
      </c>
      <c r="C79" s="16" cm="1">
        <f t="array" ref="C79">str.int_base_2(B79)</f>
        <v>0</v>
      </c>
      <c r="E79" s="1"/>
    </row>
    <row r="80" spans="2:5" x14ac:dyDescent="0.2">
      <c r="B80" s="21" t="s">
        <v>156</v>
      </c>
      <c r="C80" s="16" cm="1">
        <f t="array" ref="C80">str.int_base_2(B80)</f>
        <v>15</v>
      </c>
      <c r="E80" s="1"/>
    </row>
    <row r="81" spans="2:5" x14ac:dyDescent="0.2">
      <c r="B81" s="21"/>
      <c r="E81" s="1"/>
    </row>
    <row r="82" spans="2:5" x14ac:dyDescent="0.2">
      <c r="B82" s="21" t="s">
        <v>158</v>
      </c>
      <c r="C82" s="16" cm="1">
        <f t="array" ref="C82">str.int_base_2(B82)</f>
        <v>15</v>
      </c>
      <c r="E82" s="10" t="s">
        <v>448</v>
      </c>
    </row>
    <row r="83" spans="2:5" x14ac:dyDescent="0.2">
      <c r="B83" s="21" t="s">
        <v>155</v>
      </c>
      <c r="C83" s="16" cm="1">
        <f t="array" ref="C83">str.int_base_2(B83)</f>
        <v>-15</v>
      </c>
      <c r="E83" s="1"/>
    </row>
    <row r="84" spans="2:5" x14ac:dyDescent="0.2">
      <c r="B84" s="21" t="s">
        <v>154</v>
      </c>
      <c r="C84" s="16" cm="1">
        <f t="array" ref="C84">str.int_base_2(B84)</f>
        <v>15</v>
      </c>
      <c r="E84" s="1"/>
    </row>
    <row r="85" spans="2:5" x14ac:dyDescent="0.2">
      <c r="B85" s="21" t="s">
        <v>159</v>
      </c>
      <c r="C85" s="16" cm="1">
        <f t="array" ref="C85">str.int_base_2(B85)</f>
        <v>-15</v>
      </c>
      <c r="E85" s="1"/>
    </row>
    <row r="86" spans="2:5" x14ac:dyDescent="0.2">
      <c r="B86" s="21"/>
      <c r="E86" s="1"/>
    </row>
    <row r="87" spans="2:5" x14ac:dyDescent="0.2">
      <c r="B87" s="21" t="s">
        <v>167</v>
      </c>
      <c r="E87" s="1"/>
    </row>
    <row r="88" spans="2:5" x14ac:dyDescent="0.2">
      <c r="B88" s="21" t="str">
        <f>"0b10"&amp;"0000"&amp;"0000"</f>
        <v>0b1000000000</v>
      </c>
      <c r="C88" s="16" cm="1">
        <f t="array" ref="C88">str.int_base_2(B88)</f>
        <v>512</v>
      </c>
      <c r="E88" s="10" t="s">
        <v>449</v>
      </c>
    </row>
    <row r="89" spans="2:5" x14ac:dyDescent="0.2">
      <c r="B89" s="21"/>
      <c r="E89" s="1"/>
    </row>
    <row r="90" spans="2:5" x14ac:dyDescent="0.2">
      <c r="B90" s="21" t="s">
        <v>157</v>
      </c>
      <c r="C90" s="16" t="e" cm="1">
        <f t="array" ref="C90">str.int_base_2(B90)</f>
        <v>#NUM!</v>
      </c>
      <c r="E90" s="10" t="s">
        <v>450</v>
      </c>
    </row>
    <row r="91" spans="2:5" x14ac:dyDescent="0.2">
      <c r="C91" s="16" t="e" cm="1">
        <f t="array" ref="C91">str.int_base_2(B91)</f>
        <v>#NUM!</v>
      </c>
      <c r="E91" s="3" t="s">
        <v>444</v>
      </c>
    </row>
    <row r="94" spans="2:5" x14ac:dyDescent="0.2">
      <c r="E94" s="1" t="s">
        <v>160</v>
      </c>
    </row>
    <row r="95" spans="2:5" x14ac:dyDescent="0.2">
      <c r="E95" s="10" t="s">
        <v>451</v>
      </c>
    </row>
    <row r="97" spans="2:5" x14ac:dyDescent="0.2">
      <c r="E97" s="1" t="s">
        <v>161</v>
      </c>
    </row>
    <row r="98" spans="2:5" x14ac:dyDescent="0.2">
      <c r="E98" s="10" t="s">
        <v>452</v>
      </c>
    </row>
    <row r="100" spans="2:5" x14ac:dyDescent="0.2">
      <c r="E100" s="1" t="s">
        <v>163</v>
      </c>
    </row>
    <row r="101" spans="2:5" x14ac:dyDescent="0.2">
      <c r="E101" s="10" t="s">
        <v>453</v>
      </c>
    </row>
    <row r="103" spans="2:5" x14ac:dyDescent="0.2">
      <c r="B103" s="15" t="s">
        <v>456</v>
      </c>
      <c r="E103" s="1" t="s">
        <v>147</v>
      </c>
    </row>
    <row r="104" spans="2:5" ht="136" x14ac:dyDescent="0.2">
      <c r="E104" s="2" t="s">
        <v>162</v>
      </c>
    </row>
    <row r="105" spans="2:5" x14ac:dyDescent="0.2">
      <c r="E105" s="2"/>
    </row>
    <row r="106" spans="2:5" x14ac:dyDescent="0.2">
      <c r="E106" s="1"/>
    </row>
    <row r="107" spans="2:5" x14ac:dyDescent="0.2">
      <c r="B107" s="15" t="s">
        <v>456</v>
      </c>
      <c r="C107" s="10"/>
      <c r="E107" s="1" t="s">
        <v>454</v>
      </c>
    </row>
    <row r="108" spans="2:5" x14ac:dyDescent="0.2">
      <c r="B108" s="10"/>
      <c r="C108" s="10"/>
      <c r="E108" s="22" t="s">
        <v>455</v>
      </c>
    </row>
    <row r="109" spans="2:5" x14ac:dyDescent="0.2">
      <c r="B109" s="10"/>
      <c r="C109" s="10"/>
      <c r="E109" s="22"/>
    </row>
    <row r="110" spans="2:5" x14ac:dyDescent="0.2">
      <c r="B110" s="10"/>
      <c r="C110" s="10"/>
      <c r="E110" s="1"/>
    </row>
    <row r="111" spans="2:5" x14ac:dyDescent="0.2">
      <c r="E111" s="1" t="s">
        <v>179</v>
      </c>
    </row>
    <row r="112" spans="2:5" x14ac:dyDescent="0.2">
      <c r="E112" s="22" t="s">
        <v>254</v>
      </c>
    </row>
    <row r="113" spans="2:5" x14ac:dyDescent="0.2">
      <c r="B113" s="15" t="s">
        <v>28</v>
      </c>
      <c r="C113" s="16" t="s">
        <v>178</v>
      </c>
      <c r="E113" s="22"/>
    </row>
    <row r="114" spans="2:5" x14ac:dyDescent="0.2">
      <c r="E114" s="22"/>
    </row>
    <row r="115" spans="2:5" x14ac:dyDescent="0.2">
      <c r="B115" s="21" t="s">
        <v>88</v>
      </c>
      <c r="C115" s="16" cm="1">
        <f t="array" ref="C115">str.ord(B115)</f>
        <v>65</v>
      </c>
    </row>
    <row r="116" spans="2:5" x14ac:dyDescent="0.2">
      <c r="B116" s="15" t="s">
        <v>89</v>
      </c>
      <c r="C116" s="16" cm="1">
        <f t="array" ref="C116">str.ord(B116)</f>
        <v>8984</v>
      </c>
    </row>
    <row r="118" spans="2:5" x14ac:dyDescent="0.2">
      <c r="B118" s="21" t="s">
        <v>255</v>
      </c>
      <c r="C118" s="16" cm="1">
        <f t="array" ref="C118">str.ord(B118)</f>
        <v>97</v>
      </c>
    </row>
    <row r="119" spans="2:5" x14ac:dyDescent="0.2">
      <c r="B119" s="21"/>
    </row>
    <row r="120" spans="2:5" x14ac:dyDescent="0.2">
      <c r="B120" s="21"/>
    </row>
    <row r="121" spans="2:5" x14ac:dyDescent="0.2">
      <c r="B121" s="15" t="s">
        <v>456</v>
      </c>
      <c r="E121" s="1" t="s">
        <v>270</v>
      </c>
    </row>
    <row r="122" spans="2:5" x14ac:dyDescent="0.2">
      <c r="B122" s="21"/>
      <c r="E122" s="1"/>
    </row>
    <row r="123" spans="2:5" x14ac:dyDescent="0.2">
      <c r="B123" s="21"/>
      <c r="E123" s="1"/>
    </row>
    <row r="124" spans="2:5" x14ac:dyDescent="0.2">
      <c r="E124" s="4" t="s">
        <v>312</v>
      </c>
    </row>
    <row r="125" spans="2:5" ht="192" customHeight="1" x14ac:dyDescent="0.2">
      <c r="E125" s="2" t="s">
        <v>462</v>
      </c>
    </row>
    <row r="126" spans="2:5" x14ac:dyDescent="0.2">
      <c r="E126" s="2"/>
    </row>
    <row r="127" spans="2:5" x14ac:dyDescent="0.2">
      <c r="B127" s="22" t="s">
        <v>313</v>
      </c>
    </row>
    <row r="128" spans="2:5" x14ac:dyDescent="0.2">
      <c r="B128" s="10"/>
    </row>
    <row r="129" spans="2:5" x14ac:dyDescent="0.2">
      <c r="B129" s="22" t="str" cm="1">
        <f t="array" ref="B129:B131">str.partition("C:\My Documents\like-py.xlsx", "\")</f>
        <v>C:</v>
      </c>
    </row>
    <row r="130" spans="2:5" x14ac:dyDescent="0.2">
      <c r="B130" s="22" t="str">
        <v>\</v>
      </c>
    </row>
    <row r="131" spans="2:5" x14ac:dyDescent="0.2">
      <c r="B131" s="15" t="str">
        <v>My Documents\like-py.xlsx</v>
      </c>
      <c r="E131" s="22"/>
    </row>
    <row r="132" spans="2:5" x14ac:dyDescent="0.2">
      <c r="B132" s="21"/>
      <c r="E132" s="1"/>
    </row>
    <row r="133" spans="2:5" x14ac:dyDescent="0.2">
      <c r="B133" s="21"/>
      <c r="E133" s="1"/>
    </row>
    <row r="134" spans="2:5" x14ac:dyDescent="0.2">
      <c r="E134" s="1" t="s">
        <v>75</v>
      </c>
    </row>
    <row r="135" spans="2:5" ht="192" customHeight="1" x14ac:dyDescent="0.2">
      <c r="E135" s="2" t="s">
        <v>509</v>
      </c>
    </row>
    <row r="136" spans="2:5" x14ac:dyDescent="0.2">
      <c r="B136" s="15" t="s">
        <v>27</v>
      </c>
      <c r="C136" s="16" t="s">
        <v>76</v>
      </c>
      <c r="E136" s="2"/>
    </row>
    <row r="137" spans="2:5" x14ac:dyDescent="0.2">
      <c r="E137" s="2"/>
    </row>
    <row r="138" spans="2:5" x14ac:dyDescent="0.2">
      <c r="B138" s="21" t="s">
        <v>29</v>
      </c>
      <c r="C138" s="16" t="str" cm="1">
        <f t="array" ref="C138">str.repr(B138)</f>
        <v>''</v>
      </c>
      <c r="E138" s="10" t="s">
        <v>77</v>
      </c>
    </row>
    <row r="139" spans="2:5" x14ac:dyDescent="0.2">
      <c r="B139" s="15" t="s">
        <v>30</v>
      </c>
      <c r="C139" s="16" t="str" cm="1">
        <f t="array" ref="C139">str.repr(B139)</f>
        <v>'abc'</v>
      </c>
    </row>
    <row r="140" spans="2:5" x14ac:dyDescent="0.2">
      <c r="B140" s="15" t="s">
        <v>79</v>
      </c>
      <c r="C140" s="16" t="str" cm="1">
        <f t="array" ref="C140">str.repr(B140)</f>
        <v>'ab\\cd'</v>
      </c>
    </row>
    <row r="141" spans="2:5" x14ac:dyDescent="0.2">
      <c r="B141" s="15" t="s">
        <v>31</v>
      </c>
      <c r="C141" s="16" t="str" cm="1">
        <f t="array" ref="C141">str.repr(B141)</f>
        <v>'ab\'cd'</v>
      </c>
      <c r="E141" s="10" t="s">
        <v>168</v>
      </c>
    </row>
    <row r="142" spans="2:5" x14ac:dyDescent="0.2">
      <c r="B142" s="15" t="s">
        <v>81</v>
      </c>
      <c r="C142" s="16" t="str" cm="1">
        <f t="array" ref="C142">str.repr(B142)</f>
        <v>'ab\"cd'</v>
      </c>
    </row>
    <row r="143" spans="2:5" x14ac:dyDescent="0.2">
      <c r="B143" s="15" t="s">
        <v>38</v>
      </c>
      <c r="C143" s="16" t="str" cm="1">
        <f t="array" ref="C143">str.repr(B143)</f>
        <v>'⌃⌥⇧⌘⎋⇥⋮'</v>
      </c>
    </row>
    <row r="144" spans="2:5" x14ac:dyDescent="0.2">
      <c r="B144" s="17"/>
    </row>
    <row r="145" spans="2:5" x14ac:dyDescent="0.2">
      <c r="E145" s="22"/>
    </row>
    <row r="146" spans="2:5" x14ac:dyDescent="0.2">
      <c r="E146" s="4" t="s">
        <v>269</v>
      </c>
    </row>
    <row r="147" spans="2:5" x14ac:dyDescent="0.2">
      <c r="E147" s="22" t="s">
        <v>266</v>
      </c>
    </row>
    <row r="148" spans="2:5" x14ac:dyDescent="0.2">
      <c r="E148" s="22"/>
    </row>
    <row r="149" spans="2:5" x14ac:dyDescent="0.2">
      <c r="E149" s="4" t="s">
        <v>310</v>
      </c>
    </row>
    <row r="150" spans="2:5" ht="208" customHeight="1" x14ac:dyDescent="0.2">
      <c r="E150" s="2" t="s">
        <v>463</v>
      </c>
    </row>
    <row r="151" spans="2:5" x14ac:dyDescent="0.2">
      <c r="E151" s="2"/>
    </row>
    <row r="152" spans="2:5" x14ac:dyDescent="0.2">
      <c r="B152" s="22" t="s">
        <v>311</v>
      </c>
    </row>
    <row r="153" spans="2:5" x14ac:dyDescent="0.2">
      <c r="B153" s="10"/>
    </row>
    <row r="154" spans="2:5" x14ac:dyDescent="0.2">
      <c r="B154" s="22" t="str" cm="1">
        <f t="array" ref="B154:B156">str.rpartition("C:\My Documents\like-py.xlsx", "\")</f>
        <v>C:\My Documents</v>
      </c>
    </row>
    <row r="155" spans="2:5" x14ac:dyDescent="0.2">
      <c r="B155" s="22" t="str">
        <v>\</v>
      </c>
    </row>
    <row r="156" spans="2:5" x14ac:dyDescent="0.2">
      <c r="B156" s="15" t="str">
        <v>like-py.xlsx</v>
      </c>
      <c r="E156" s="22"/>
    </row>
    <row r="157" spans="2:5" x14ac:dyDescent="0.2">
      <c r="E157" s="22"/>
    </row>
    <row r="158" spans="2:5" x14ac:dyDescent="0.2">
      <c r="E158" s="22"/>
    </row>
    <row r="159" spans="2:5" x14ac:dyDescent="0.2">
      <c r="E159" s="4" t="s">
        <v>268</v>
      </c>
    </row>
    <row r="160" spans="2:5" x14ac:dyDescent="0.2">
      <c r="E160" s="22" t="s">
        <v>264</v>
      </c>
    </row>
    <row r="161" spans="5:5" x14ac:dyDescent="0.2">
      <c r="E161" s="22"/>
    </row>
    <row r="162" spans="5:5" x14ac:dyDescent="0.2">
      <c r="E162" s="4" t="s">
        <v>267</v>
      </c>
    </row>
    <row r="163" spans="5:5" x14ac:dyDescent="0.2">
      <c r="E163" s="22" t="s">
        <v>261</v>
      </c>
    </row>
    <row r="169" spans="5:5" x14ac:dyDescent="0.2">
      <c r="E169" s="10" t="s">
        <v>457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EAAA-FB17-324F-AABB-3625663F090B}">
  <dimension ref="B3:E113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7.1640625" style="15" bestFit="1" customWidth="1"/>
    <col min="3" max="3" width="19.33203125" style="16" bestFit="1" customWidth="1"/>
    <col min="4" max="4" width="10.83203125" style="10"/>
    <col min="5" max="5" width="51.5" style="10" bestFit="1" customWidth="1"/>
    <col min="6" max="16384" width="10.83203125" style="10"/>
  </cols>
  <sheetData>
    <row r="3" spans="2:5" x14ac:dyDescent="0.2">
      <c r="B3" s="8" t="s">
        <v>480</v>
      </c>
    </row>
    <row r="5" spans="2:5" x14ac:dyDescent="0.2">
      <c r="B5" s="11" t="s">
        <v>485</v>
      </c>
    </row>
    <row r="6" spans="2:5" x14ac:dyDescent="0.2">
      <c r="B6" s="11" t="s">
        <v>486</v>
      </c>
    </row>
    <row r="7" spans="2:5" x14ac:dyDescent="0.2">
      <c r="B7" s="8"/>
    </row>
    <row r="9" spans="2:5" x14ac:dyDescent="0.2">
      <c r="E9" s="1" t="s">
        <v>52</v>
      </c>
    </row>
    <row r="10" spans="2:5" x14ac:dyDescent="0.2">
      <c r="B10" s="9" t="s">
        <v>51</v>
      </c>
      <c r="C10" s="7" t="s">
        <v>50</v>
      </c>
      <c r="E10" s="22" t="s">
        <v>53</v>
      </c>
    </row>
    <row r="11" spans="2:5" x14ac:dyDescent="0.2">
      <c r="E11" s="22"/>
    </row>
    <row r="12" spans="2:5" x14ac:dyDescent="0.2">
      <c r="B12" s="21" t="s">
        <v>120</v>
      </c>
      <c r="E12" s="22"/>
    </row>
    <row r="13" spans="2:5" x14ac:dyDescent="0.2">
      <c r="B13" s="15" cm="1">
        <f t="array" ref="B13">{0}</f>
        <v>0</v>
      </c>
      <c r="C13" s="16" t="b" cm="1">
        <f t="array" ref="C13">list.all(_xlfn.ANCHORARRAY(B13))</f>
        <v>0</v>
      </c>
      <c r="E13" s="22"/>
    </row>
    <row r="14" spans="2:5" x14ac:dyDescent="0.2">
      <c r="E14" s="22"/>
    </row>
    <row r="15" spans="2:5" x14ac:dyDescent="0.2">
      <c r="B15" s="21" t="s">
        <v>58</v>
      </c>
    </row>
    <row r="16" spans="2:5" x14ac:dyDescent="0.2">
      <c r="B16" s="21" cm="1">
        <f t="array" ref="B16:B18">{-1;0;1}</f>
        <v>-1</v>
      </c>
      <c r="C16" s="16" t="b" cm="1">
        <f t="array" ref="C16">list.all(_xlfn.ANCHORARRAY(B16))</f>
        <v>0</v>
      </c>
    </row>
    <row r="17" spans="2:5" x14ac:dyDescent="0.2">
      <c r="B17" s="15">
        <v>0</v>
      </c>
    </row>
    <row r="18" spans="2:5" x14ac:dyDescent="0.2">
      <c r="B18" s="15">
        <v>1</v>
      </c>
    </row>
    <row r="20" spans="2:5" x14ac:dyDescent="0.2">
      <c r="B20" s="21" t="s">
        <v>59</v>
      </c>
    </row>
    <row r="21" spans="2:5" x14ac:dyDescent="0.2">
      <c r="B21" s="21" cm="1">
        <f t="array" ref="B21:B23">{1.23;TRUE;"abc"}</f>
        <v>1.23</v>
      </c>
      <c r="C21" s="16" t="b" cm="1">
        <f t="array" ref="C21">list.all(_xlfn.ANCHORARRAY(B21))</f>
        <v>1</v>
      </c>
    </row>
    <row r="22" spans="2:5" x14ac:dyDescent="0.2">
      <c r="B22" s="15" t="b">
        <v>1</v>
      </c>
    </row>
    <row r="23" spans="2:5" x14ac:dyDescent="0.2">
      <c r="B23" s="15" t="str">
        <v>abc</v>
      </c>
    </row>
    <row r="26" spans="2:5" x14ac:dyDescent="0.2">
      <c r="E26" s="1" t="s">
        <v>56</v>
      </c>
    </row>
    <row r="27" spans="2:5" x14ac:dyDescent="0.2">
      <c r="B27" s="9" t="s">
        <v>54</v>
      </c>
      <c r="C27" s="7" t="s">
        <v>55</v>
      </c>
      <c r="E27" s="22" t="s">
        <v>57</v>
      </c>
    </row>
    <row r="28" spans="2:5" x14ac:dyDescent="0.2">
      <c r="E28" s="22"/>
    </row>
    <row r="29" spans="2:5" x14ac:dyDescent="0.2">
      <c r="B29" s="21" t="s">
        <v>184</v>
      </c>
      <c r="E29" s="22"/>
    </row>
    <row r="30" spans="2:5" x14ac:dyDescent="0.2">
      <c r="B30" s="15" cm="1">
        <f t="array" ref="B30">{1}</f>
        <v>1</v>
      </c>
      <c r="C30" s="16" t="b" cm="1">
        <f t="array" ref="C30">list.any(_xlfn.ANCHORARRAY(B30))</f>
        <v>1</v>
      </c>
      <c r="E30" s="22"/>
    </row>
    <row r="31" spans="2:5" x14ac:dyDescent="0.2">
      <c r="E31" s="22"/>
    </row>
    <row r="32" spans="2:5" x14ac:dyDescent="0.2">
      <c r="B32" s="21" t="s">
        <v>2</v>
      </c>
    </row>
    <row r="33" spans="2:5" x14ac:dyDescent="0.2">
      <c r="B33" s="21" cm="1">
        <f t="array" ref="B33:B35">{0;1;0}</f>
        <v>0</v>
      </c>
      <c r="C33" s="16" t="b" cm="1">
        <f t="array" ref="C33">list.any(_xlfn.ANCHORARRAY(B33))</f>
        <v>1</v>
      </c>
    </row>
    <row r="34" spans="2:5" x14ac:dyDescent="0.2">
      <c r="B34" s="15">
        <v>1</v>
      </c>
    </row>
    <row r="35" spans="2:5" x14ac:dyDescent="0.2">
      <c r="B35" s="15">
        <v>0</v>
      </c>
    </row>
    <row r="37" spans="2:5" x14ac:dyDescent="0.2">
      <c r="B37" s="21" t="s">
        <v>1</v>
      </c>
    </row>
    <row r="38" spans="2:5" x14ac:dyDescent="0.2">
      <c r="B38" s="21" cm="1">
        <f t="array" ref="B38:B40">{0;0;0}</f>
        <v>0</v>
      </c>
      <c r="C38" s="16" t="b" cm="1">
        <f t="array" ref="C38">list.any(_xlfn.ANCHORARRAY(B38))</f>
        <v>0</v>
      </c>
    </row>
    <row r="39" spans="2:5" x14ac:dyDescent="0.2">
      <c r="B39" s="15">
        <v>0</v>
      </c>
    </row>
    <row r="40" spans="2:5" x14ac:dyDescent="0.2">
      <c r="B40" s="15">
        <v>0</v>
      </c>
    </row>
    <row r="43" spans="2:5" x14ac:dyDescent="0.2">
      <c r="B43" s="11"/>
      <c r="C43" s="13"/>
      <c r="D43" s="3"/>
      <c r="E43" s="4" t="s">
        <v>140</v>
      </c>
    </row>
    <row r="44" spans="2:5" ht="17" x14ac:dyDescent="0.2">
      <c r="B44" s="30" t="s">
        <v>54</v>
      </c>
      <c r="C44" s="12" t="s">
        <v>133</v>
      </c>
      <c r="D44" s="3"/>
      <c r="E44" s="6" t="s">
        <v>132</v>
      </c>
    </row>
    <row r="45" spans="2:5" x14ac:dyDescent="0.2">
      <c r="B45" s="11"/>
      <c r="C45" s="13"/>
      <c r="D45" s="3"/>
      <c r="E45" s="3"/>
    </row>
    <row r="46" spans="2:5" x14ac:dyDescent="0.2">
      <c r="B46" s="18" t="s">
        <v>138</v>
      </c>
      <c r="C46" s="13" t="e" cm="1">
        <f t="array" ref="C46">list.bool(B46)</f>
        <v>#VALUE!</v>
      </c>
      <c r="D46" s="3"/>
      <c r="E46" s="3" t="s">
        <v>136</v>
      </c>
    </row>
    <row r="47" spans="2:5" x14ac:dyDescent="0.2">
      <c r="B47" s="18" cm="1">
        <f t="array" ref="B47:B48">{0;1}</f>
        <v>0</v>
      </c>
      <c r="C47" s="13"/>
      <c r="D47" s="3"/>
      <c r="E47" s="10" t="s">
        <v>286</v>
      </c>
    </row>
    <row r="48" spans="2:5" x14ac:dyDescent="0.2">
      <c r="B48" s="11">
        <v>1</v>
      </c>
      <c r="C48" s="13"/>
      <c r="D48" s="3"/>
      <c r="E48" s="3"/>
    </row>
    <row r="49" spans="2:5" x14ac:dyDescent="0.2">
      <c r="B49" s="11"/>
      <c r="C49" s="13"/>
      <c r="D49" s="3"/>
      <c r="E49" s="3"/>
    </row>
    <row r="50" spans="2:5" x14ac:dyDescent="0.2">
      <c r="B50" s="18" t="s">
        <v>123</v>
      </c>
      <c r="C50" s="13"/>
      <c r="D50" s="3"/>
      <c r="E50" s="3" t="s">
        <v>124</v>
      </c>
    </row>
    <row r="51" spans="2:5" x14ac:dyDescent="0.2">
      <c r="B51" s="11" t="s">
        <v>131</v>
      </c>
      <c r="C51" s="13"/>
      <c r="D51" s="3"/>
    </row>
    <row r="52" spans="2:5" x14ac:dyDescent="0.2">
      <c r="B52" s="11"/>
      <c r="C52" s="13"/>
      <c r="D52" s="3"/>
      <c r="E52" s="3"/>
    </row>
    <row r="53" spans="2:5" x14ac:dyDescent="0.2">
      <c r="B53" s="18" t="s">
        <v>287</v>
      </c>
      <c r="C53" s="20" t="s">
        <v>135</v>
      </c>
      <c r="D53" s="3"/>
      <c r="E53" s="3" t="s">
        <v>139</v>
      </c>
    </row>
    <row r="54" spans="2:5" x14ac:dyDescent="0.2">
      <c r="B54" s="11">
        <v>0</v>
      </c>
      <c r="C54" s="13">
        <f>TYPE(B54)</f>
        <v>1</v>
      </c>
      <c r="D54" s="3"/>
      <c r="E54" s="3"/>
    </row>
    <row r="55" spans="2:5" x14ac:dyDescent="0.2">
      <c r="B55" s="11"/>
      <c r="C55" s="13"/>
      <c r="D55" s="3"/>
      <c r="E55" s="3"/>
    </row>
    <row r="56" spans="2:5" x14ac:dyDescent="0.2">
      <c r="B56" s="18" t="s">
        <v>287</v>
      </c>
      <c r="C56" s="20" t="s">
        <v>288</v>
      </c>
      <c r="D56" s="3"/>
      <c r="E56" s="3"/>
    </row>
    <row r="57" spans="2:5" x14ac:dyDescent="0.2">
      <c r="B57" s="11">
        <v>0</v>
      </c>
      <c r="C57" s="13">
        <f>ROWS(B57)</f>
        <v>1</v>
      </c>
      <c r="D57" s="3"/>
      <c r="E57" s="3"/>
    </row>
    <row r="58" spans="2:5" x14ac:dyDescent="0.2">
      <c r="B58" s="11"/>
      <c r="C58" s="13"/>
      <c r="D58" s="3"/>
      <c r="E58" s="3"/>
    </row>
    <row r="59" spans="2:5" x14ac:dyDescent="0.2">
      <c r="B59" s="18" t="s">
        <v>120</v>
      </c>
      <c r="C59" s="20" t="s">
        <v>135</v>
      </c>
      <c r="D59" s="3"/>
      <c r="E59" s="3"/>
    </row>
    <row r="60" spans="2:5" x14ac:dyDescent="0.2">
      <c r="B60" s="18" cm="1">
        <f t="array" ref="B60">{0}</f>
        <v>0</v>
      </c>
      <c r="C60" s="13">
        <f>TYPE(B60)</f>
        <v>1</v>
      </c>
      <c r="D60" s="3"/>
    </row>
    <row r="61" spans="2:5" x14ac:dyDescent="0.2">
      <c r="B61" s="18"/>
      <c r="C61" s="13"/>
      <c r="D61" s="3"/>
    </row>
    <row r="62" spans="2:5" x14ac:dyDescent="0.2">
      <c r="B62" s="18"/>
      <c r="C62" s="13"/>
      <c r="D62" s="3"/>
    </row>
    <row r="63" spans="2:5" x14ac:dyDescent="0.2">
      <c r="B63" s="18"/>
      <c r="C63" s="13"/>
      <c r="D63" s="3"/>
    </row>
    <row r="64" spans="2:5" x14ac:dyDescent="0.2">
      <c r="B64" s="11"/>
      <c r="C64" s="20" t="s">
        <v>134</v>
      </c>
      <c r="D64" s="3"/>
      <c r="E64" s="3"/>
    </row>
    <row r="65" spans="2:5" x14ac:dyDescent="0.2">
      <c r="B65" s="18"/>
      <c r="C65" s="13">
        <f>TYPE({0})</f>
        <v>64</v>
      </c>
      <c r="D65" s="3"/>
      <c r="E65" s="3"/>
    </row>
    <row r="66" spans="2:5" x14ac:dyDescent="0.2">
      <c r="B66" s="18"/>
      <c r="C66" s="13"/>
      <c r="D66" s="3"/>
    </row>
    <row r="67" spans="2:5" x14ac:dyDescent="0.2">
      <c r="B67" s="18"/>
      <c r="C67" s="13"/>
      <c r="D67" s="3"/>
    </row>
    <row r="68" spans="2:5" x14ac:dyDescent="0.2">
      <c r="E68" s="4" t="s">
        <v>228</v>
      </c>
    </row>
    <row r="69" spans="2:5" ht="80" customHeight="1" x14ac:dyDescent="0.2">
      <c r="B69" s="30" t="s">
        <v>54</v>
      </c>
      <c r="C69" s="12" t="s">
        <v>230</v>
      </c>
      <c r="E69" s="6" t="s">
        <v>231</v>
      </c>
    </row>
    <row r="70" spans="2:5" x14ac:dyDescent="0.2">
      <c r="B70" s="11"/>
      <c r="C70" s="13"/>
      <c r="E70" s="3"/>
    </row>
    <row r="71" spans="2:5" x14ac:dyDescent="0.2">
      <c r="B71" s="18" t="s">
        <v>229</v>
      </c>
      <c r="C71" s="13"/>
      <c r="E71" s="3"/>
    </row>
    <row r="72" spans="2:5" x14ac:dyDescent="0.2">
      <c r="B72" s="18" t="str" cm="1">
        <f t="array" ref="B72:B73">{"abc";"def"}</f>
        <v>abc</v>
      </c>
      <c r="C72" s="13" cm="1">
        <f t="array" ref="C72:D73">list.enumerate(_xlfn.ANCHORARRAY(B72))</f>
        <v>0</v>
      </c>
      <c r="D72" s="10" t="str">
        <v>abc</v>
      </c>
      <c r="E72" s="3"/>
    </row>
    <row r="73" spans="2:5" x14ac:dyDescent="0.2">
      <c r="B73" s="11" t="str">
        <v>def</v>
      </c>
      <c r="C73" s="13">
        <v>1</v>
      </c>
      <c r="D73" s="10" t="str">
        <v>def</v>
      </c>
      <c r="E73" s="3"/>
    </row>
    <row r="74" spans="2:5" x14ac:dyDescent="0.2">
      <c r="B74" s="11"/>
      <c r="C74" s="13"/>
      <c r="E74" s="3"/>
    </row>
    <row r="75" spans="2:5" x14ac:dyDescent="0.2">
      <c r="B75" s="11"/>
      <c r="C75" s="13"/>
      <c r="E75" s="3"/>
    </row>
    <row r="76" spans="2:5" x14ac:dyDescent="0.2">
      <c r="B76" s="11"/>
      <c r="C76" s="13"/>
      <c r="E76" s="4" t="s">
        <v>376</v>
      </c>
    </row>
    <row r="77" spans="2:5" ht="85" x14ac:dyDescent="0.2">
      <c r="B77" s="11"/>
      <c r="C77" s="13"/>
      <c r="E77" s="6" t="s">
        <v>378</v>
      </c>
    </row>
    <row r="78" spans="2:5" x14ac:dyDescent="0.2">
      <c r="B78" s="11"/>
      <c r="C78" s="13"/>
      <c r="E78" s="3"/>
    </row>
    <row r="79" spans="2:5" x14ac:dyDescent="0.2">
      <c r="B79" s="11"/>
      <c r="C79" s="13"/>
      <c r="E79" s="3"/>
    </row>
    <row r="80" spans="2:5" x14ac:dyDescent="0.2">
      <c r="B80" s="30"/>
      <c r="C80" s="12"/>
      <c r="E80" s="3"/>
    </row>
    <row r="81" spans="2:5" x14ac:dyDescent="0.2">
      <c r="E81" s="4" t="s">
        <v>242</v>
      </c>
    </row>
    <row r="82" spans="2:5" ht="51" x14ac:dyDescent="0.2">
      <c r="C82" s="32" t="s">
        <v>244</v>
      </c>
      <c r="E82" s="6" t="s">
        <v>243</v>
      </c>
    </row>
    <row r="83" spans="2:5" ht="17" x14ac:dyDescent="0.2">
      <c r="B83" s="15" t="str" cm="1">
        <f t="array" ref="B83:B88">{"abc";"acb";"bac";"bca";"cab";"cba"}</f>
        <v>abc</v>
      </c>
      <c r="C83" s="31" t="str" cm="1">
        <f t="array" ref="C83:C84">list.filter(_xlfn.LAMBDA(_xlpm.x, str.endswith(_xlpm.x, "a")),_xlfn.ANCHORARRAY(
B83))</f>
        <v>bca</v>
      </c>
      <c r="E83" s="3"/>
    </row>
    <row r="84" spans="2:5" x14ac:dyDescent="0.2">
      <c r="B84" s="15" t="str">
        <v>acb</v>
      </c>
      <c r="C84" s="16" t="str">
        <v>cba</v>
      </c>
      <c r="E84" s="3"/>
    </row>
    <row r="85" spans="2:5" x14ac:dyDescent="0.2">
      <c r="B85" s="15" t="str">
        <v>bac</v>
      </c>
      <c r="E85" s="3"/>
    </row>
    <row r="86" spans="2:5" x14ac:dyDescent="0.2">
      <c r="B86" s="15" t="str">
        <v>bca</v>
      </c>
      <c r="E86" s="3"/>
    </row>
    <row r="87" spans="2:5" x14ac:dyDescent="0.2">
      <c r="B87" s="15" t="str">
        <v>cab</v>
      </c>
      <c r="E87" s="3"/>
    </row>
    <row r="88" spans="2:5" x14ac:dyDescent="0.2">
      <c r="B88" s="15" t="str">
        <v>cba</v>
      </c>
      <c r="E88" s="3"/>
    </row>
    <row r="89" spans="2:5" x14ac:dyDescent="0.2">
      <c r="E89" s="3"/>
    </row>
    <row r="90" spans="2:5" x14ac:dyDescent="0.2">
      <c r="E90" s="3"/>
    </row>
    <row r="91" spans="2:5" x14ac:dyDescent="0.2">
      <c r="E91" s="4" t="s">
        <v>487</v>
      </c>
    </row>
    <row r="92" spans="2:5" x14ac:dyDescent="0.2">
      <c r="E92" s="3" t="s">
        <v>488</v>
      </c>
    </row>
    <row r="93" spans="2:5" x14ac:dyDescent="0.2">
      <c r="E93" s="4"/>
    </row>
    <row r="94" spans="2:5" x14ac:dyDescent="0.2">
      <c r="E94" s="4"/>
    </row>
    <row r="95" spans="2:5" x14ac:dyDescent="0.2">
      <c r="B95" s="11"/>
      <c r="C95" s="13"/>
      <c r="D95" s="3"/>
      <c r="E95" s="4" t="s">
        <v>127</v>
      </c>
    </row>
    <row r="96" spans="2:5" ht="128" customHeight="1" x14ac:dyDescent="0.2">
      <c r="B96" s="11"/>
      <c r="C96" s="13"/>
      <c r="D96" s="3"/>
      <c r="E96" s="6" t="s">
        <v>510</v>
      </c>
    </row>
    <row r="97" spans="2:5" x14ac:dyDescent="0.2">
      <c r="B97" s="30" t="s">
        <v>54</v>
      </c>
      <c r="C97" s="12" t="s">
        <v>128</v>
      </c>
      <c r="D97" s="3"/>
      <c r="E97" s="5"/>
    </row>
    <row r="99" spans="2:5" x14ac:dyDescent="0.2">
      <c r="B99" s="18" t="s">
        <v>126</v>
      </c>
    </row>
    <row r="100" spans="2:5" x14ac:dyDescent="0.2">
      <c r="B100" s="18" cm="1">
        <f t="array" ref="B100:B102">_xlfn.SEQUENCE(3)</f>
        <v>1</v>
      </c>
      <c r="C100" s="13" t="str" cm="1">
        <f t="array" ref="C100">list.repr(_xlfn.ANCHORARRAY(B100))</f>
        <v>[1, 2, 3]</v>
      </c>
    </row>
    <row r="101" spans="2:5" x14ac:dyDescent="0.2">
      <c r="B101" s="15">
        <v>2</v>
      </c>
    </row>
    <row r="102" spans="2:5" x14ac:dyDescent="0.2">
      <c r="B102" s="15">
        <v>3</v>
      </c>
    </row>
    <row r="104" spans="2:5" x14ac:dyDescent="0.2">
      <c r="B104" s="21" t="s">
        <v>511</v>
      </c>
    </row>
    <row r="105" spans="2:5" x14ac:dyDescent="0.2">
      <c r="B105" s="15" t="str" cm="1">
        <f t="array" ref="B105:B107">CHOOSE({1;2;3},"aa","bb","cc")</f>
        <v>aa</v>
      </c>
      <c r="C105" s="13" t="str" cm="1">
        <f t="array" ref="C105">list.repr(_xlfn.ANCHORARRAY(B105))</f>
        <v>[aa, bb, cc]</v>
      </c>
      <c r="E105" s="10" t="s">
        <v>513</v>
      </c>
    </row>
    <row r="106" spans="2:5" x14ac:dyDescent="0.2">
      <c r="B106" s="15" t="str">
        <v>bb</v>
      </c>
    </row>
    <row r="107" spans="2:5" x14ac:dyDescent="0.2">
      <c r="B107" s="15" t="str">
        <v>cc</v>
      </c>
    </row>
    <row r="109" spans="2:5" x14ac:dyDescent="0.2">
      <c r="C109" s="16" t="s">
        <v>512</v>
      </c>
    </row>
    <row r="110" spans="2:5" x14ac:dyDescent="0.2">
      <c r="B110" s="21" t="s">
        <v>511</v>
      </c>
    </row>
    <row r="111" spans="2:5" x14ac:dyDescent="0.2">
      <c r="B111" s="15" t="str" cm="1">
        <f t="array" ref="B111:B113">CHOOSE({1;2;3},"aa","bb","cc")</f>
        <v>aa</v>
      </c>
      <c r="C111" s="13" t="e" cm="1">
        <f t="array" ref="C111">str.repr(_xlfn.ANCHORARRAY(B111))</f>
        <v>#N/A</v>
      </c>
      <c r="E111" s="10" t="s">
        <v>514</v>
      </c>
    </row>
    <row r="112" spans="2:5" x14ac:dyDescent="0.2">
      <c r="B112" s="15" t="str">
        <v>bb</v>
      </c>
    </row>
    <row r="113" spans="2:2" x14ac:dyDescent="0.2">
      <c r="B113" s="15" t="str">
        <v>cc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2323-2A75-4E43-BEC6-FC16F253F8C0}">
  <dimension ref="B3:E121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1640625" style="15" bestFit="1" customWidth="1"/>
    <col min="3" max="3" width="10.83203125" style="16"/>
    <col min="4" max="4" width="10.83203125" style="10"/>
    <col min="5" max="5" width="44.1640625" style="10" customWidth="1"/>
    <col min="6" max="16384" width="10.83203125" style="10"/>
  </cols>
  <sheetData>
    <row r="3" spans="2:5" x14ac:dyDescent="0.2">
      <c r="B3" s="8" t="s">
        <v>492</v>
      </c>
    </row>
    <row r="5" spans="2:5" x14ac:dyDescent="0.2">
      <c r="B5" s="11" t="s">
        <v>489</v>
      </c>
    </row>
    <row r="6" spans="2:5" x14ac:dyDescent="0.2">
      <c r="B6" s="11" t="s">
        <v>490</v>
      </c>
    </row>
    <row r="7" spans="2:5" x14ac:dyDescent="0.2">
      <c r="B7" s="15" t="s">
        <v>491</v>
      </c>
      <c r="C7" s="19"/>
    </row>
    <row r="8" spans="2:5" x14ac:dyDescent="0.2">
      <c r="C8" s="19"/>
    </row>
    <row r="9" spans="2:5" x14ac:dyDescent="0.2">
      <c r="C9" s="19"/>
    </row>
    <row r="10" spans="2:5" x14ac:dyDescent="0.2">
      <c r="C10" s="19"/>
      <c r="E10" s="4" t="s">
        <v>236</v>
      </c>
    </row>
    <row r="11" spans="2:5" x14ac:dyDescent="0.2">
      <c r="C11" s="19"/>
      <c r="E11" s="14" t="s">
        <v>235</v>
      </c>
    </row>
    <row r="12" spans="2:5" x14ac:dyDescent="0.2">
      <c r="C12" s="19"/>
      <c r="E12" s="14"/>
    </row>
    <row r="13" spans="2:5" x14ac:dyDescent="0.2">
      <c r="C13" s="19"/>
      <c r="E13" s="14"/>
    </row>
    <row r="14" spans="2:5" x14ac:dyDescent="0.2">
      <c r="C14" s="19"/>
      <c r="E14" s="4" t="s">
        <v>237</v>
      </c>
    </row>
    <row r="15" spans="2:5" ht="80" customHeight="1" x14ac:dyDescent="0.2">
      <c r="C15" s="19"/>
      <c r="E15" s="6" t="s">
        <v>181</v>
      </c>
    </row>
    <row r="16" spans="2:5" x14ac:dyDescent="0.2">
      <c r="C16" s="19"/>
      <c r="E16" s="14"/>
    </row>
    <row r="17" spans="2:5" x14ac:dyDescent="0.2">
      <c r="C17" s="19"/>
      <c r="E17" s="14"/>
    </row>
    <row r="18" spans="2:5" x14ac:dyDescent="0.2">
      <c r="C18" s="19"/>
      <c r="E18" s="4" t="s">
        <v>238</v>
      </c>
    </row>
    <row r="19" spans="2:5" ht="102" x14ac:dyDescent="0.2">
      <c r="E19" s="6" t="s">
        <v>180</v>
      </c>
    </row>
    <row r="20" spans="2:5" x14ac:dyDescent="0.2">
      <c r="B20" s="11" t="s">
        <v>45</v>
      </c>
      <c r="C20" s="13" t="s">
        <v>183</v>
      </c>
      <c r="E20" s="6"/>
    </row>
    <row r="21" spans="2:5" x14ac:dyDescent="0.2">
      <c r="B21" s="21" t="s">
        <v>29</v>
      </c>
      <c r="C21" s="16" t="b" cm="1">
        <f t="array" ref="C21">_any(B21)</f>
        <v>0</v>
      </c>
      <c r="E21" s="6"/>
    </row>
    <row r="22" spans="2:5" x14ac:dyDescent="0.2">
      <c r="B22" s="15" t="s">
        <v>137</v>
      </c>
      <c r="C22" s="16" t="b" cm="1">
        <f t="array" ref="C22">_any(B22)</f>
        <v>1</v>
      </c>
      <c r="E22" s="6"/>
    </row>
    <row r="23" spans="2:5" x14ac:dyDescent="0.2">
      <c r="E23" s="6"/>
    </row>
    <row r="24" spans="2:5" x14ac:dyDescent="0.2">
      <c r="E24" s="6"/>
    </row>
    <row r="25" spans="2:5" x14ac:dyDescent="0.2">
      <c r="E25" s="4" t="s">
        <v>232</v>
      </c>
    </row>
    <row r="26" spans="2:5" x14ac:dyDescent="0.2">
      <c r="E26" s="3"/>
    </row>
    <row r="27" spans="2:5" x14ac:dyDescent="0.2">
      <c r="E27" s="3"/>
    </row>
    <row r="28" spans="2:5" x14ac:dyDescent="0.2">
      <c r="E28" s="4" t="s">
        <v>239</v>
      </c>
    </row>
    <row r="29" spans="2:5" x14ac:dyDescent="0.2">
      <c r="E29" s="3"/>
    </row>
    <row r="30" spans="2:5" x14ac:dyDescent="0.2">
      <c r="E30" s="3"/>
    </row>
    <row r="31" spans="2:5" x14ac:dyDescent="0.2">
      <c r="E31" s="4" t="s">
        <v>117</v>
      </c>
    </row>
    <row r="32" spans="2:5" ht="119" x14ac:dyDescent="0.2">
      <c r="E32" s="6" t="s">
        <v>240</v>
      </c>
    </row>
    <row r="33" spans="2:5" x14ac:dyDescent="0.2">
      <c r="B33" s="11" t="s">
        <v>45</v>
      </c>
      <c r="C33" s="13" t="s">
        <v>118</v>
      </c>
    </row>
    <row r="34" spans="2:5" x14ac:dyDescent="0.2">
      <c r="B34" s="11" t="b">
        <v>0</v>
      </c>
      <c r="C34" s="13" t="b" cm="1">
        <f t="array" ref="C34">_bool(B34)</f>
        <v>0</v>
      </c>
    </row>
    <row r="35" spans="2:5" x14ac:dyDescent="0.2">
      <c r="B35" s="11" t="b">
        <v>1</v>
      </c>
      <c r="C35" s="13" t="b" cm="1">
        <f t="array" ref="C35">_bool(B35)</f>
        <v>1</v>
      </c>
    </row>
    <row r="36" spans="2:5" x14ac:dyDescent="0.2">
      <c r="B36" s="11">
        <v>-1.23</v>
      </c>
      <c r="C36" s="13" t="b" cm="1">
        <f t="array" ref="C36">_bool(B36)</f>
        <v>1</v>
      </c>
    </row>
    <row r="37" spans="2:5" x14ac:dyDescent="0.2">
      <c r="B37" s="11">
        <v>0</v>
      </c>
      <c r="C37" s="13" t="b" cm="1">
        <f t="array" ref="C37">_bool(B37)</f>
        <v>0</v>
      </c>
    </row>
    <row r="38" spans="2:5" x14ac:dyDescent="0.2">
      <c r="B38" s="11">
        <v>1.23</v>
      </c>
      <c r="C38" s="13" t="b" cm="1">
        <f t="array" ref="C38">_bool(B38)</f>
        <v>1</v>
      </c>
    </row>
    <row r="39" spans="2:5" x14ac:dyDescent="0.2">
      <c r="B39" s="18" t="s">
        <v>29</v>
      </c>
      <c r="C39" s="13" t="b" cm="1">
        <f t="array" ref="C39">_bool(B39)</f>
        <v>0</v>
      </c>
    </row>
    <row r="40" spans="2:5" x14ac:dyDescent="0.2">
      <c r="B40" s="18" t="s">
        <v>119</v>
      </c>
      <c r="C40" s="13" t="b" cm="1">
        <f t="array" ref="C40">_bool(B40)</f>
        <v>1</v>
      </c>
    </row>
    <row r="41" spans="2:5" x14ac:dyDescent="0.2">
      <c r="B41" s="18"/>
      <c r="C41" s="13"/>
    </row>
    <row r="42" spans="2:5" x14ac:dyDescent="0.2">
      <c r="B42" s="18" t="s">
        <v>123</v>
      </c>
      <c r="C42" s="13"/>
    </row>
    <row r="43" spans="2:5" x14ac:dyDescent="0.2">
      <c r="B43" s="18" t="e" cm="1" vm="2">
        <f t="array" ref="B43">_xlfn.SEQUENCE(0)</f>
        <v>#VALUE!</v>
      </c>
      <c r="C43" s="13"/>
      <c r="E43" s="10" t="s">
        <v>124</v>
      </c>
    </row>
    <row r="44" spans="2:5" x14ac:dyDescent="0.2">
      <c r="B44" s="18"/>
      <c r="C44" s="13"/>
    </row>
    <row r="45" spans="2:5" x14ac:dyDescent="0.2">
      <c r="B45" s="18" t="s">
        <v>120</v>
      </c>
      <c r="C45" s="13"/>
    </row>
    <row r="46" spans="2:5" x14ac:dyDescent="0.2">
      <c r="B46" s="18" cm="1">
        <f t="array" ref="B46">{0}</f>
        <v>0</v>
      </c>
      <c r="C46" s="13" t="b" cm="1">
        <f t="array" ref="C46">_bool(B46)</f>
        <v>0</v>
      </c>
      <c r="E46" s="10" t="s">
        <v>122</v>
      </c>
    </row>
    <row r="47" spans="2:5" x14ac:dyDescent="0.2">
      <c r="B47" s="18"/>
      <c r="C47" s="13"/>
    </row>
    <row r="48" spans="2:5" x14ac:dyDescent="0.2">
      <c r="B48" s="18" t="s">
        <v>121</v>
      </c>
      <c r="C48" s="13"/>
    </row>
    <row r="49" spans="2:5" x14ac:dyDescent="0.2">
      <c r="B49" s="18" cm="1">
        <f t="array" ref="B49:B50">{0;0}</f>
        <v>0</v>
      </c>
      <c r="C49" s="13" t="e" cm="1">
        <f t="array" ref="C49">_bool(_xlfn.ANCHORARRAY(B49))</f>
        <v>#VALUE!</v>
      </c>
      <c r="E49" s="10" t="s">
        <v>125</v>
      </c>
    </row>
    <row r="50" spans="2:5" x14ac:dyDescent="0.2">
      <c r="B50" s="18">
        <v>0</v>
      </c>
      <c r="C50" s="13"/>
    </row>
    <row r="51" spans="2:5" x14ac:dyDescent="0.2">
      <c r="B51" s="18"/>
      <c r="C51" s="13"/>
    </row>
    <row r="52" spans="2:5" x14ac:dyDescent="0.2">
      <c r="B52" s="18"/>
      <c r="C52" s="13"/>
    </row>
    <row r="53" spans="2:5" x14ac:dyDescent="0.2">
      <c r="B53" s="18"/>
      <c r="C53" s="13"/>
    </row>
    <row r="54" spans="2:5" x14ac:dyDescent="0.2">
      <c r="B54" s="18"/>
      <c r="C54" s="13"/>
      <c r="E54" s="4" t="s">
        <v>234</v>
      </c>
    </row>
    <row r="55" spans="2:5" x14ac:dyDescent="0.2">
      <c r="B55" s="18"/>
      <c r="C55" s="13"/>
      <c r="E55" s="10" t="s">
        <v>174</v>
      </c>
    </row>
    <row r="56" spans="2:5" x14ac:dyDescent="0.2">
      <c r="B56" s="18"/>
      <c r="C56" s="13"/>
    </row>
    <row r="57" spans="2:5" x14ac:dyDescent="0.2">
      <c r="B57" s="18"/>
      <c r="C57" s="13"/>
      <c r="E57" s="4" t="s">
        <v>233</v>
      </c>
    </row>
    <row r="58" spans="2:5" x14ac:dyDescent="0.2">
      <c r="B58" s="18"/>
      <c r="C58" s="13"/>
      <c r="E58" s="3"/>
    </row>
    <row r="59" spans="2:5" x14ac:dyDescent="0.2">
      <c r="B59" s="18"/>
      <c r="C59" s="13"/>
      <c r="E59" s="4" t="s">
        <v>256</v>
      </c>
    </row>
    <row r="60" spans="2:5" x14ac:dyDescent="0.2">
      <c r="B60" s="18"/>
      <c r="C60" s="13"/>
    </row>
    <row r="61" spans="2:5" x14ac:dyDescent="0.2">
      <c r="B61" s="18"/>
      <c r="C61" s="13"/>
      <c r="E61" s="4" t="s">
        <v>241</v>
      </c>
    </row>
    <row r="62" spans="2:5" x14ac:dyDescent="0.2">
      <c r="B62" s="18"/>
      <c r="C62" s="13"/>
      <c r="E62" s="4"/>
    </row>
    <row r="63" spans="2:5" x14ac:dyDescent="0.2">
      <c r="B63" s="18"/>
      <c r="C63" s="13"/>
      <c r="E63" s="4" t="s">
        <v>173</v>
      </c>
    </row>
    <row r="64" spans="2:5" x14ac:dyDescent="0.2">
      <c r="B64" s="18"/>
      <c r="C64" s="13"/>
      <c r="E64" s="10" t="s">
        <v>175</v>
      </c>
    </row>
    <row r="65" spans="2:5" x14ac:dyDescent="0.2">
      <c r="B65" s="18"/>
      <c r="C65" s="13"/>
      <c r="E65" s="3"/>
    </row>
    <row r="66" spans="2:5" x14ac:dyDescent="0.2">
      <c r="B66" s="18"/>
      <c r="C66" s="13"/>
      <c r="E66" s="4" t="s">
        <v>245</v>
      </c>
    </row>
    <row r="67" spans="2:5" x14ac:dyDescent="0.2">
      <c r="B67" s="18"/>
      <c r="C67" s="13"/>
    </row>
    <row r="68" spans="2:5" x14ac:dyDescent="0.2">
      <c r="B68" s="18"/>
      <c r="C68" s="13"/>
      <c r="E68" s="4" t="s">
        <v>171</v>
      </c>
    </row>
    <row r="69" spans="2:5" ht="85" x14ac:dyDescent="0.2">
      <c r="B69" s="18"/>
      <c r="C69" s="13"/>
      <c r="E69" s="6" t="s">
        <v>172</v>
      </c>
    </row>
    <row r="70" spans="2:5" x14ac:dyDescent="0.2">
      <c r="B70" s="18"/>
      <c r="C70" s="13"/>
      <c r="E70" s="6"/>
    </row>
    <row r="71" spans="2:5" x14ac:dyDescent="0.2">
      <c r="B71" s="18"/>
      <c r="C71" s="13"/>
      <c r="E71" s="4" t="s">
        <v>246</v>
      </c>
    </row>
    <row r="72" spans="2:5" x14ac:dyDescent="0.2">
      <c r="B72" s="18"/>
      <c r="C72" s="13"/>
      <c r="E72" s="4"/>
    </row>
    <row r="73" spans="2:5" x14ac:dyDescent="0.2">
      <c r="B73" s="18"/>
      <c r="C73" s="13"/>
      <c r="E73" s="4" t="s">
        <v>171</v>
      </c>
    </row>
    <row r="74" spans="2:5" x14ac:dyDescent="0.2">
      <c r="B74" s="18"/>
      <c r="C74" s="13"/>
      <c r="E74" s="4"/>
    </row>
    <row r="75" spans="2:5" x14ac:dyDescent="0.2">
      <c r="B75" s="18"/>
      <c r="C75" s="13"/>
      <c r="E75" s="4" t="s">
        <v>247</v>
      </c>
    </row>
    <row r="76" spans="2:5" x14ac:dyDescent="0.2">
      <c r="B76" s="18"/>
      <c r="C76" s="13"/>
      <c r="E76" s="4"/>
    </row>
    <row r="77" spans="2:5" x14ac:dyDescent="0.2">
      <c r="B77" s="18"/>
      <c r="C77" s="13"/>
      <c r="E77" s="4" t="s">
        <v>248</v>
      </c>
    </row>
    <row r="78" spans="2:5" x14ac:dyDescent="0.2">
      <c r="B78" s="18"/>
      <c r="C78" s="13"/>
      <c r="E78" s="4"/>
    </row>
    <row r="79" spans="2:5" x14ac:dyDescent="0.2">
      <c r="B79" s="18"/>
      <c r="C79" s="13"/>
      <c r="E79" s="4" t="s">
        <v>249</v>
      </c>
    </row>
    <row r="80" spans="2:5" x14ac:dyDescent="0.2">
      <c r="B80" s="18"/>
      <c r="C80" s="13"/>
      <c r="E80" s="4"/>
    </row>
    <row r="81" spans="2:5" x14ac:dyDescent="0.2">
      <c r="B81" s="18"/>
      <c r="C81" s="13"/>
      <c r="E81" s="4" t="s">
        <v>250</v>
      </c>
    </row>
    <row r="82" spans="2:5" x14ac:dyDescent="0.2">
      <c r="B82" s="18"/>
      <c r="C82" s="13"/>
      <c r="E82" s="4"/>
    </row>
    <row r="83" spans="2:5" x14ac:dyDescent="0.2">
      <c r="B83" s="18"/>
      <c r="C83" s="13"/>
      <c r="E83" s="4" t="s">
        <v>251</v>
      </c>
    </row>
    <row r="84" spans="2:5" x14ac:dyDescent="0.2">
      <c r="B84" s="18"/>
      <c r="C84" s="13"/>
      <c r="E84" s="4"/>
    </row>
    <row r="85" spans="2:5" x14ac:dyDescent="0.2">
      <c r="B85" s="18"/>
      <c r="C85" s="13"/>
      <c r="E85" s="4" t="s">
        <v>252</v>
      </c>
    </row>
    <row r="86" spans="2:5" x14ac:dyDescent="0.2">
      <c r="B86" s="18"/>
      <c r="C86" s="13"/>
      <c r="E86" s="4"/>
    </row>
    <row r="87" spans="2:5" x14ac:dyDescent="0.2">
      <c r="B87" s="18"/>
      <c r="C87" s="13"/>
      <c r="E87" s="4" t="s">
        <v>253</v>
      </c>
    </row>
    <row r="88" spans="2:5" x14ac:dyDescent="0.2">
      <c r="B88" s="18"/>
      <c r="C88" s="13"/>
      <c r="E88" s="4"/>
    </row>
    <row r="89" spans="2:5" x14ac:dyDescent="0.2">
      <c r="B89" s="18"/>
      <c r="C89" s="13"/>
      <c r="E89" s="4" t="s">
        <v>257</v>
      </c>
    </row>
    <row r="90" spans="2:5" x14ac:dyDescent="0.2">
      <c r="B90" s="18"/>
      <c r="C90" s="13"/>
      <c r="E90" s="4" t="s">
        <v>259</v>
      </c>
    </row>
    <row r="91" spans="2:5" x14ac:dyDescent="0.2">
      <c r="B91" s="18"/>
      <c r="C91" s="13"/>
      <c r="E91" s="4" t="s">
        <v>258</v>
      </c>
    </row>
    <row r="92" spans="2:5" x14ac:dyDescent="0.2">
      <c r="B92" s="18"/>
      <c r="C92" s="13"/>
      <c r="E92" s="3"/>
    </row>
    <row r="93" spans="2:5" x14ac:dyDescent="0.2">
      <c r="B93" s="11"/>
      <c r="C93" s="13"/>
      <c r="D93" s="3"/>
      <c r="E93" s="4" t="s">
        <v>47</v>
      </c>
    </row>
    <row r="94" spans="2:5" ht="119" x14ac:dyDescent="0.2">
      <c r="B94" s="11"/>
      <c r="C94" s="13"/>
      <c r="D94" s="3"/>
      <c r="E94" s="6" t="s">
        <v>185</v>
      </c>
    </row>
    <row r="95" spans="2:5" x14ac:dyDescent="0.2">
      <c r="B95" s="11" t="s">
        <v>45</v>
      </c>
      <c r="C95" s="13" t="s">
        <v>46</v>
      </c>
      <c r="D95" s="3"/>
      <c r="E95" s="5"/>
    </row>
    <row r="96" spans="2:5" x14ac:dyDescent="0.2">
      <c r="B96" s="11"/>
      <c r="C96" s="13"/>
      <c r="D96" s="3"/>
      <c r="E96" s="5"/>
    </row>
    <row r="97" spans="2:5" x14ac:dyDescent="0.2">
      <c r="B97" s="11" t="b">
        <v>0</v>
      </c>
      <c r="C97" s="13" t="str" cm="1">
        <f t="array" ref="C97">_repr(B97)</f>
        <v>False</v>
      </c>
      <c r="D97" s="3"/>
      <c r="E97" s="5"/>
    </row>
    <row r="98" spans="2:5" x14ac:dyDescent="0.2">
      <c r="B98" s="11">
        <v>-1.23</v>
      </c>
      <c r="C98" s="13" t="str" cm="1">
        <f t="array" ref="C98">_repr(B98)</f>
        <v>-1.23</v>
      </c>
      <c r="D98" s="3"/>
      <c r="E98" s="5"/>
    </row>
    <row r="99" spans="2:5" ht="17" x14ac:dyDescent="0.2">
      <c r="B99" s="11">
        <v>9</v>
      </c>
      <c r="C99" s="13" t="str" cm="1">
        <f t="array" ref="C99">_repr(B99)</f>
        <v>9</v>
      </c>
      <c r="D99" s="3"/>
      <c r="E99" s="5" t="s">
        <v>413</v>
      </c>
    </row>
    <row r="100" spans="2:5" x14ac:dyDescent="0.2">
      <c r="B100" s="11" t="s">
        <v>32</v>
      </c>
      <c r="C100" s="13" t="str" cm="1">
        <f t="array" ref="C100">_repr(B100)</f>
        <v>'\"'</v>
      </c>
      <c r="D100" s="3"/>
      <c r="E100" s="3"/>
    </row>
    <row r="101" spans="2:5" x14ac:dyDescent="0.2">
      <c r="B101" s="11" t="s">
        <v>30</v>
      </c>
      <c r="C101" s="13" t="str" cm="1">
        <f t="array" ref="C101">_repr(B101)</f>
        <v>'abc'</v>
      </c>
      <c r="D101" s="3"/>
      <c r="E101" s="3"/>
    </row>
    <row r="102" spans="2:5" x14ac:dyDescent="0.2">
      <c r="B102" s="11" t="s">
        <v>31</v>
      </c>
      <c r="C102" s="13" t="str" cm="1">
        <f t="array" ref="C102">_repr(B102)</f>
        <v>'ab\'cd'</v>
      </c>
      <c r="D102" s="3"/>
      <c r="E102" s="3"/>
    </row>
    <row r="103" spans="2:5" x14ac:dyDescent="0.2">
      <c r="B103" s="17" t="s">
        <v>38</v>
      </c>
      <c r="C103" s="13" t="str" cm="1">
        <f t="array" ref="C103">_repr(B103)</f>
        <v>'⌃⌥⇧⌘⎋⇥⋮'</v>
      </c>
      <c r="D103" s="3"/>
      <c r="E103" s="3"/>
    </row>
    <row r="105" spans="2:5" x14ac:dyDescent="0.2">
      <c r="B105" s="18" t="s">
        <v>126</v>
      </c>
    </row>
    <row r="106" spans="2:5" x14ac:dyDescent="0.2">
      <c r="B106" s="18" cm="1">
        <f t="array" ref="B106:B108">_xlfn.SEQUENCE(3)</f>
        <v>1</v>
      </c>
      <c r="C106" s="13" t="str" cm="1">
        <f t="array" ref="C106">_repr(_xlfn.ANCHORARRAY(B106))</f>
        <v>[1, 2, 3]</v>
      </c>
    </row>
    <row r="107" spans="2:5" x14ac:dyDescent="0.2">
      <c r="B107" s="15">
        <v>2</v>
      </c>
    </row>
    <row r="108" spans="2:5" x14ac:dyDescent="0.2">
      <c r="B108" s="15">
        <v>3</v>
      </c>
    </row>
    <row r="109" spans="2:5" x14ac:dyDescent="0.2">
      <c r="E109" s="4" t="s">
        <v>260</v>
      </c>
    </row>
    <row r="110" spans="2:5" x14ac:dyDescent="0.2">
      <c r="E110" s="22" t="s">
        <v>261</v>
      </c>
    </row>
    <row r="111" spans="2:5" x14ac:dyDescent="0.2">
      <c r="E111" s="22"/>
    </row>
    <row r="112" spans="2:5" x14ac:dyDescent="0.2">
      <c r="E112" s="4" t="s">
        <v>263</v>
      </c>
    </row>
    <row r="113" spans="5:5" x14ac:dyDescent="0.2">
      <c r="E113" s="22" t="s">
        <v>264</v>
      </c>
    </row>
    <row r="114" spans="5:5" x14ac:dyDescent="0.2">
      <c r="E114" s="22"/>
    </row>
    <row r="115" spans="5:5" x14ac:dyDescent="0.2">
      <c r="E115" s="4" t="s">
        <v>262</v>
      </c>
    </row>
    <row r="116" spans="5:5" x14ac:dyDescent="0.2">
      <c r="E116" s="22" t="s">
        <v>261</v>
      </c>
    </row>
    <row r="117" spans="5:5" x14ac:dyDescent="0.2">
      <c r="E117" s="22"/>
    </row>
    <row r="118" spans="5:5" x14ac:dyDescent="0.2">
      <c r="E118" s="4" t="s">
        <v>176</v>
      </c>
    </row>
    <row r="119" spans="5:5" ht="102" x14ac:dyDescent="0.2">
      <c r="E119" s="6" t="s">
        <v>177</v>
      </c>
    </row>
    <row r="121" spans="5:5" x14ac:dyDescent="0.2">
      <c r="E121" s="4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C38D-1A04-5A44-816A-B71E8DC635D6}">
  <dimension ref="B3:C29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5.83203125" style="10" customWidth="1"/>
    <col min="3" max="16384" width="10.83203125" style="10"/>
  </cols>
  <sheetData>
    <row r="3" spans="2:3" x14ac:dyDescent="0.2">
      <c r="B3" s="1" t="s">
        <v>63</v>
      </c>
    </row>
    <row r="4" spans="2:3" x14ac:dyDescent="0.2">
      <c r="B4" s="1" t="s">
        <v>64</v>
      </c>
    </row>
    <row r="5" spans="2:3" x14ac:dyDescent="0.2">
      <c r="B5" s="28" t="s">
        <v>65</v>
      </c>
      <c r="C5" s="28" t="s">
        <v>3</v>
      </c>
    </row>
    <row r="6" spans="2:3" x14ac:dyDescent="0.2">
      <c r="B6" s="28"/>
      <c r="C6" s="28"/>
    </row>
    <row r="7" spans="2:3" x14ac:dyDescent="0.2">
      <c r="B7" s="29"/>
    </row>
    <row r="8" spans="2:3" x14ac:dyDescent="0.2">
      <c r="B8" s="10" t="s">
        <v>4</v>
      </c>
      <c r="C8" s="10" t="s">
        <v>5</v>
      </c>
    </row>
    <row r="9" spans="2:3" x14ac:dyDescent="0.2">
      <c r="B9" s="10" t="s">
        <v>6</v>
      </c>
      <c r="C9" s="10" t="s">
        <v>7</v>
      </c>
    </row>
    <row r="11" spans="2:3" x14ac:dyDescent="0.2">
      <c r="B11" s="10" t="s">
        <v>499</v>
      </c>
      <c r="C11" s="10" t="s">
        <v>500</v>
      </c>
    </row>
    <row r="12" spans="2:3" x14ac:dyDescent="0.2">
      <c r="B12" s="10" t="s">
        <v>501</v>
      </c>
      <c r="C12" s="10" t="s">
        <v>502</v>
      </c>
    </row>
    <row r="13" spans="2:3" x14ac:dyDescent="0.2">
      <c r="B13" s="10" t="s">
        <v>503</v>
      </c>
      <c r="C13" s="10" t="s">
        <v>505</v>
      </c>
    </row>
    <row r="14" spans="2:3" x14ac:dyDescent="0.2">
      <c r="B14" s="10" t="s">
        <v>504</v>
      </c>
      <c r="C14" s="10" t="s">
        <v>506</v>
      </c>
    </row>
    <row r="16" spans="2:3" x14ac:dyDescent="0.2">
      <c r="B16" s="10" t="s">
        <v>8</v>
      </c>
      <c r="C16" s="10" t="s">
        <v>9</v>
      </c>
    </row>
    <row r="17" spans="2:3" x14ac:dyDescent="0.2">
      <c r="B17" s="10" t="s">
        <v>10</v>
      </c>
      <c r="C17" s="10" t="s">
        <v>11</v>
      </c>
    </row>
    <row r="19" spans="2:3" x14ac:dyDescent="0.2">
      <c r="B19" s="10" t="s">
        <v>12</v>
      </c>
      <c r="C19" s="10" t="s">
        <v>13</v>
      </c>
    </row>
    <row r="20" spans="2:3" x14ac:dyDescent="0.2">
      <c r="B20" s="10" t="s">
        <v>14</v>
      </c>
      <c r="C20" s="10" t="s">
        <v>15</v>
      </c>
    </row>
    <row r="22" spans="2:3" x14ac:dyDescent="0.2">
      <c r="B22" s="10" t="s">
        <v>16</v>
      </c>
      <c r="C22" s="10" t="s">
        <v>17</v>
      </c>
    </row>
    <row r="23" spans="2:3" x14ac:dyDescent="0.2">
      <c r="B23" s="10" t="s">
        <v>18</v>
      </c>
      <c r="C23" s="10" t="s">
        <v>19</v>
      </c>
    </row>
    <row r="24" spans="2:3" x14ac:dyDescent="0.2">
      <c r="B24" s="10" t="s">
        <v>20</v>
      </c>
      <c r="C24" s="10" t="s">
        <v>21</v>
      </c>
    </row>
    <row r="26" spans="2:3" x14ac:dyDescent="0.2">
      <c r="B26" s="10" t="s">
        <v>494</v>
      </c>
      <c r="C26" s="10" t="s">
        <v>493</v>
      </c>
    </row>
    <row r="27" spans="2:3" x14ac:dyDescent="0.2">
      <c r="B27" s="10" t="s">
        <v>495</v>
      </c>
      <c r="C27" s="10" t="s">
        <v>496</v>
      </c>
    </row>
    <row r="29" spans="2:3" x14ac:dyDescent="0.2">
      <c r="B29" s="10" t="s">
        <v>497</v>
      </c>
      <c r="C29" s="10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7662-A6AF-4E4B-A8A9-10FF81599954}">
  <dimension ref="A3:G74"/>
  <sheetViews>
    <sheetView zoomScale="150" zoomScaleNormal="150" workbookViewId="0"/>
  </sheetViews>
  <sheetFormatPr baseColWidth="10" defaultRowHeight="16" x14ac:dyDescent="0.2"/>
  <sheetData>
    <row r="3" spans="2:5" x14ac:dyDescent="0.2">
      <c r="B3" s="1" t="s">
        <v>458</v>
      </c>
    </row>
    <row r="4" spans="2:5" x14ac:dyDescent="0.2">
      <c r="B4" s="1"/>
    </row>
    <row r="5" spans="2:5" x14ac:dyDescent="0.2">
      <c r="B5" s="10" t="s">
        <v>296</v>
      </c>
    </row>
    <row r="6" spans="2:5" x14ac:dyDescent="0.2">
      <c r="B6" s="1"/>
    </row>
    <row r="7" spans="2:5" x14ac:dyDescent="0.2">
      <c r="B7" s="10" t="s">
        <v>297</v>
      </c>
      <c r="D7" s="35" t="s">
        <v>309</v>
      </c>
      <c r="E7" s="10" t="s">
        <v>298</v>
      </c>
    </row>
    <row r="8" spans="2:5" x14ac:dyDescent="0.2">
      <c r="B8" s="10" t="s">
        <v>298</v>
      </c>
      <c r="E8" s="10" t="s">
        <v>304</v>
      </c>
    </row>
    <row r="9" spans="2:5" x14ac:dyDescent="0.2">
      <c r="B9" s="10" t="s">
        <v>299</v>
      </c>
      <c r="E9" s="10" t="s">
        <v>300</v>
      </c>
    </row>
    <row r="10" spans="2:5" x14ac:dyDescent="0.2">
      <c r="B10" s="10" t="s">
        <v>300</v>
      </c>
      <c r="E10" s="10" t="s">
        <v>308</v>
      </c>
    </row>
    <row r="11" spans="2:5" x14ac:dyDescent="0.2">
      <c r="B11" s="10" t="s">
        <v>301</v>
      </c>
      <c r="E11" s="10" t="s">
        <v>299</v>
      </c>
    </row>
    <row r="12" spans="2:5" x14ac:dyDescent="0.2">
      <c r="B12" s="10" t="s">
        <v>302</v>
      </c>
      <c r="E12" s="10" t="s">
        <v>306</v>
      </c>
    </row>
    <row r="13" spans="2:5" x14ac:dyDescent="0.2">
      <c r="B13" s="10" t="s">
        <v>303</v>
      </c>
      <c r="E13" s="10" t="s">
        <v>305</v>
      </c>
    </row>
    <row r="14" spans="2:5" x14ac:dyDescent="0.2">
      <c r="B14" s="10" t="s">
        <v>304</v>
      </c>
      <c r="E14" s="10" t="s">
        <v>303</v>
      </c>
    </row>
    <row r="15" spans="2:5" x14ac:dyDescent="0.2">
      <c r="B15" s="10" t="s">
        <v>276</v>
      </c>
      <c r="E15" s="10" t="s">
        <v>307</v>
      </c>
    </row>
    <row r="16" spans="2:5" x14ac:dyDescent="0.2">
      <c r="B16" s="10" t="s">
        <v>305</v>
      </c>
      <c r="E16" s="10" t="s">
        <v>301</v>
      </c>
    </row>
    <row r="17" spans="2:7" x14ac:dyDescent="0.2">
      <c r="B17" s="10" t="s">
        <v>306</v>
      </c>
      <c r="E17" s="10" t="s">
        <v>297</v>
      </c>
    </row>
    <row r="18" spans="2:7" x14ac:dyDescent="0.2">
      <c r="B18" s="10" t="s">
        <v>307</v>
      </c>
      <c r="E18" s="10" t="s">
        <v>302</v>
      </c>
    </row>
    <row r="19" spans="2:7" x14ac:dyDescent="0.2">
      <c r="B19" s="10" t="s">
        <v>308</v>
      </c>
      <c r="E19" s="10" t="s">
        <v>276</v>
      </c>
    </row>
    <row r="20" spans="2:7" x14ac:dyDescent="0.2">
      <c r="B20" s="1"/>
    </row>
    <row r="21" spans="2:7" x14ac:dyDescent="0.2">
      <c r="B21" s="1"/>
    </row>
    <row r="22" spans="2:7" x14ac:dyDescent="0.2">
      <c r="B22" s="1" t="s">
        <v>459</v>
      </c>
    </row>
    <row r="23" spans="2:7" x14ac:dyDescent="0.2">
      <c r="B23" s="1"/>
    </row>
    <row r="24" spans="2:7" x14ac:dyDescent="0.2">
      <c r="C24" s="9"/>
      <c r="D24" s="9" t="s">
        <v>289</v>
      </c>
    </row>
    <row r="25" spans="2:7" x14ac:dyDescent="0.2">
      <c r="B25" s="9" t="s">
        <v>271</v>
      </c>
      <c r="C25" s="9" t="s">
        <v>272</v>
      </c>
      <c r="D25" s="9" t="s">
        <v>272</v>
      </c>
      <c r="E25" s="33"/>
      <c r="F25" s="33"/>
      <c r="G25" s="9" t="s">
        <v>273</v>
      </c>
    </row>
    <row r="26" spans="2:7" x14ac:dyDescent="0.2">
      <c r="B26" s="33"/>
      <c r="C26" s="33"/>
      <c r="D26" s="33"/>
      <c r="E26" s="33"/>
      <c r="F26" s="33"/>
      <c r="G26" s="33"/>
    </row>
    <row r="27" spans="2:7" x14ac:dyDescent="0.2">
      <c r="B27" s="33">
        <v>0</v>
      </c>
      <c r="C27" s="33">
        <f>TYPE(B27)</f>
        <v>1</v>
      </c>
      <c r="D27" s="33"/>
      <c r="E27" s="34" t="s">
        <v>274</v>
      </c>
      <c r="F27" s="33"/>
      <c r="G27" s="33" t="s">
        <v>291</v>
      </c>
    </row>
    <row r="28" spans="2:7" x14ac:dyDescent="0.2">
      <c r="B28" s="33">
        <f>1.00000001</f>
        <v>1.0000000099999999</v>
      </c>
      <c r="C28" s="33">
        <f>TYPE(B28)</f>
        <v>1</v>
      </c>
      <c r="D28" s="33"/>
      <c r="E28" s="34" t="s">
        <v>274</v>
      </c>
      <c r="F28" s="33"/>
      <c r="G28" s="33" t="s">
        <v>290</v>
      </c>
    </row>
    <row r="29" spans="2:7" x14ac:dyDescent="0.2">
      <c r="B29" s="33"/>
      <c r="C29" s="33"/>
      <c r="D29" s="33"/>
      <c r="E29" s="34"/>
      <c r="F29" s="33"/>
      <c r="G29" s="33"/>
    </row>
    <row r="30" spans="2:7" x14ac:dyDescent="0.2">
      <c r="B30" s="34" t="s">
        <v>292</v>
      </c>
      <c r="C30" s="33"/>
      <c r="D30" s="33"/>
      <c r="E30" s="34"/>
      <c r="F30" s="33"/>
      <c r="G30" s="33"/>
    </row>
    <row r="31" spans="2:7" x14ac:dyDescent="0.2">
      <c r="B31" s="33">
        <f>1.000000001</f>
        <v>1.0000000010000001</v>
      </c>
      <c r="C31" s="33">
        <f>TYPE(B31)</f>
        <v>1</v>
      </c>
      <c r="D31" s="33"/>
      <c r="E31" s="34" t="s">
        <v>274</v>
      </c>
      <c r="F31" s="33"/>
      <c r="G31" s="33" t="s">
        <v>290</v>
      </c>
    </row>
    <row r="32" spans="2:7" x14ac:dyDescent="0.2">
      <c r="B32" s="33"/>
      <c r="C32" s="33"/>
      <c r="D32" s="33"/>
      <c r="E32" s="34"/>
      <c r="F32" s="33"/>
      <c r="G32" s="33"/>
    </row>
    <row r="33" spans="2:7" x14ac:dyDescent="0.2">
      <c r="B33" s="34" t="s">
        <v>120</v>
      </c>
      <c r="C33" s="33"/>
      <c r="D33" s="34" t="s">
        <v>134</v>
      </c>
      <c r="E33" s="34"/>
      <c r="F33" s="33"/>
      <c r="G33" s="33"/>
    </row>
    <row r="34" spans="2:7" x14ac:dyDescent="0.2">
      <c r="B34" s="34" cm="1">
        <f t="array" ref="B34">{0}</f>
        <v>0</v>
      </c>
      <c r="C34" s="33">
        <f>TYPE(B34)</f>
        <v>1</v>
      </c>
      <c r="D34" s="34">
        <f>TYPE({0})</f>
        <v>64</v>
      </c>
      <c r="E34" t="s">
        <v>285</v>
      </c>
      <c r="F34" s="33"/>
      <c r="G34" s="33" t="s">
        <v>284</v>
      </c>
    </row>
    <row r="35" spans="2:7" x14ac:dyDescent="0.2">
      <c r="B35" s="33"/>
      <c r="C35" s="33"/>
      <c r="D35" s="33"/>
      <c r="E35" s="34"/>
      <c r="F35" s="33"/>
      <c r="G35" s="33"/>
    </row>
    <row r="36" spans="2:7" x14ac:dyDescent="0.2">
      <c r="B36" s="34" t="s">
        <v>275</v>
      </c>
      <c r="C36" s="33">
        <f>TYPE(B36)</f>
        <v>2</v>
      </c>
      <c r="D36" s="33"/>
      <c r="E36" s="33" t="s">
        <v>276</v>
      </c>
      <c r="F36" s="33"/>
      <c r="G36" s="33" t="s">
        <v>277</v>
      </c>
    </row>
    <row r="37" spans="2:7" x14ac:dyDescent="0.2">
      <c r="B37" s="34"/>
      <c r="C37" s="33"/>
      <c r="D37" s="33"/>
      <c r="E37" s="33"/>
      <c r="F37" s="33"/>
      <c r="G37" s="33"/>
    </row>
    <row r="38" spans="2:7" x14ac:dyDescent="0.2">
      <c r="B38" s="33" t="b">
        <v>0</v>
      </c>
      <c r="C38" s="33">
        <f>TYPE(B38)</f>
        <v>4</v>
      </c>
      <c r="D38" s="33"/>
      <c r="E38" s="33" t="s">
        <v>278</v>
      </c>
      <c r="F38" s="33"/>
      <c r="G38" s="33" t="s">
        <v>279</v>
      </c>
    </row>
    <row r="39" spans="2:7" x14ac:dyDescent="0.2">
      <c r="B39" s="33"/>
      <c r="C39" s="33"/>
      <c r="D39" s="33"/>
      <c r="E39" s="33"/>
      <c r="F39" s="33"/>
      <c r="G39" s="33"/>
    </row>
    <row r="40" spans="2:7" x14ac:dyDescent="0.2">
      <c r="B40" s="33" t="e">
        <f>SUM(A925 A926)</f>
        <v>#NULL!</v>
      </c>
      <c r="C40" s="33">
        <f t="shared" ref="C40:C46" si="0">TYPE(B40)</f>
        <v>16</v>
      </c>
      <c r="D40" s="33">
        <f t="shared" ref="D40:D46" si="1">ERROR.TYPE(B40)</f>
        <v>1</v>
      </c>
      <c r="E40" s="33" t="s">
        <v>280</v>
      </c>
      <c r="F40" s="33"/>
      <c r="G40" s="33"/>
    </row>
    <row r="41" spans="2:7" x14ac:dyDescent="0.2">
      <c r="B41" s="33" t="e">
        <f>1/0</f>
        <v>#DIV/0!</v>
      </c>
      <c r="C41" s="33">
        <f t="shared" si="0"/>
        <v>16</v>
      </c>
      <c r="D41" s="33">
        <f t="shared" si="1"/>
        <v>2</v>
      </c>
      <c r="E41" s="33" t="s">
        <v>280</v>
      </c>
      <c r="F41" s="33"/>
      <c r="G41" s="33"/>
    </row>
    <row r="42" spans="2:7" x14ac:dyDescent="0.2">
      <c r="B42" s="33" t="e">
        <v>#VALUE!</v>
      </c>
      <c r="C42" s="33">
        <f t="shared" si="0"/>
        <v>16</v>
      </c>
      <c r="D42" s="33">
        <f t="shared" si="1"/>
        <v>3</v>
      </c>
      <c r="E42" s="33" t="s">
        <v>280</v>
      </c>
      <c r="F42" s="33"/>
      <c r="G42" s="33"/>
    </row>
    <row r="43" spans="2:7" x14ac:dyDescent="0.2">
      <c r="B43" s="33" t="e">
        <f>#REF!</f>
        <v>#REF!</v>
      </c>
      <c r="C43" s="33">
        <f t="shared" si="0"/>
        <v>16</v>
      </c>
      <c r="D43" s="33">
        <f t="shared" si="1"/>
        <v>4</v>
      </c>
      <c r="E43" s="33" t="s">
        <v>280</v>
      </c>
      <c r="F43" s="33"/>
      <c r="G43" s="33"/>
    </row>
    <row r="44" spans="2:7" x14ac:dyDescent="0.2">
      <c r="B44" s="33" t="e" cm="1">
        <f t="array" ref="B44">TYPES</f>
        <v>#NAME?</v>
      </c>
      <c r="C44" s="33">
        <f t="shared" si="0"/>
        <v>16</v>
      </c>
      <c r="D44" s="33">
        <f t="shared" si="1"/>
        <v>5</v>
      </c>
      <c r="E44" s="33" t="s">
        <v>280</v>
      </c>
      <c r="F44" s="33"/>
      <c r="G44" s="33"/>
    </row>
    <row r="45" spans="2:7" x14ac:dyDescent="0.2">
      <c r="B45" s="33" t="e">
        <f>SQRT(-1)</f>
        <v>#NUM!</v>
      </c>
      <c r="C45" s="33">
        <f t="shared" si="0"/>
        <v>16</v>
      </c>
      <c r="D45" s="33">
        <f t="shared" si="1"/>
        <v>6</v>
      </c>
      <c r="E45" s="33" t="s">
        <v>280</v>
      </c>
      <c r="F45" s="33"/>
      <c r="G45" s="33"/>
    </row>
    <row r="46" spans="2:7" x14ac:dyDescent="0.2">
      <c r="B46" s="33" t="e">
        <f>LOOKUP(0, _xlfn.SEQUENCE(3))</f>
        <v>#N/A</v>
      </c>
      <c r="C46" s="33">
        <f t="shared" si="0"/>
        <v>16</v>
      </c>
      <c r="D46" s="33">
        <f t="shared" si="1"/>
        <v>7</v>
      </c>
      <c r="E46" s="33" t="s">
        <v>280</v>
      </c>
      <c r="F46" s="33"/>
      <c r="G46" s="33"/>
    </row>
    <row r="47" spans="2:7" x14ac:dyDescent="0.2">
      <c r="B47" s="33"/>
      <c r="C47" s="33"/>
      <c r="D47" s="33">
        <v>8</v>
      </c>
      <c r="E47" s="33"/>
      <c r="F47" s="33"/>
      <c r="G47" s="33"/>
    </row>
    <row r="48" spans="2:7" x14ac:dyDescent="0.2">
      <c r="B48" s="33" t="e" cm="1" vm="3">
        <f t="array" aca="1" ref="B48" ca="1">_xlfn.SEQUENCE(999)</f>
        <v>#VALUE!</v>
      </c>
      <c r="C48" s="33">
        <f ca="1">TYPE(B48)</f>
        <v>16</v>
      </c>
      <c r="D48" s="33">
        <f ca="1">ERROR.TYPE(B48)</f>
        <v>9</v>
      </c>
      <c r="E48" s="33" t="s">
        <v>280</v>
      </c>
      <c r="F48" s="33"/>
      <c r="G48" s="33"/>
    </row>
    <row r="49" spans="1:7" x14ac:dyDescent="0.2">
      <c r="B49" s="33"/>
      <c r="C49" s="33"/>
      <c r="D49" s="33">
        <v>10</v>
      </c>
      <c r="E49" s="33"/>
      <c r="F49" s="33"/>
      <c r="G49" s="33"/>
    </row>
    <row r="50" spans="1:7" x14ac:dyDescent="0.2">
      <c r="B50" s="33"/>
      <c r="C50" s="33"/>
      <c r="D50" s="33">
        <v>11</v>
      </c>
      <c r="E50" s="33"/>
      <c r="F50" s="33"/>
      <c r="G50" s="33"/>
    </row>
    <row r="51" spans="1:7" x14ac:dyDescent="0.2">
      <c r="B51" s="33"/>
      <c r="C51" s="33"/>
      <c r="D51" s="33">
        <v>12</v>
      </c>
      <c r="E51" s="33"/>
      <c r="F51" s="33"/>
      <c r="G51" s="33"/>
    </row>
    <row r="52" spans="1:7" x14ac:dyDescent="0.2">
      <c r="B52" s="33" t="e" cm="1" vm="4">
        <f t="array" ref="B52">_FV(#REF!,"Attribute")</f>
        <v>#VALUE!</v>
      </c>
      <c r="C52" s="33">
        <f>TYPE(B52)</f>
        <v>16</v>
      </c>
      <c r="D52" s="33">
        <f>ERROR.TYPE(B52)</f>
        <v>13</v>
      </c>
      <c r="E52" s="33" t="s">
        <v>280</v>
      </c>
      <c r="F52" s="33"/>
      <c r="G52" s="33"/>
    </row>
    <row r="53" spans="1:7" x14ac:dyDescent="0.2">
      <c r="B53" s="33" t="e" cm="1" vm="2">
        <f t="array" ref="B53">_xlfn.SEQUENCE(0)</f>
        <v>#VALUE!</v>
      </c>
      <c r="C53" s="33">
        <f>TYPE(B53)</f>
        <v>16</v>
      </c>
      <c r="D53" s="33">
        <f>ERROR.TYPE(B53)</f>
        <v>14</v>
      </c>
      <c r="E53" s="33" t="s">
        <v>280</v>
      </c>
      <c r="F53" s="33"/>
      <c r="G53" s="33"/>
    </row>
    <row r="54" spans="1:7" x14ac:dyDescent="0.2">
      <c r="B54" s="34" t="s">
        <v>281</v>
      </c>
      <c r="C54" s="33">
        <v>16</v>
      </c>
      <c r="D54" s="33" t="e">
        <f>ERROR.TYPE(B54)</f>
        <v>#N/A</v>
      </c>
      <c r="E54" s="33" t="s">
        <v>280</v>
      </c>
      <c r="F54" s="33"/>
      <c r="G54" s="33"/>
    </row>
    <row r="55" spans="1:7" x14ac:dyDescent="0.2">
      <c r="F55" s="33"/>
      <c r="G55" s="33"/>
    </row>
    <row r="56" spans="1:7" x14ac:dyDescent="0.2">
      <c r="B56" s="33" cm="1">
        <f t="array" ref="B56:B58">_xlfn.SEQUENCE(3)</f>
        <v>1</v>
      </c>
      <c r="C56" s="33">
        <f>TYPE(_xlfn.ANCHORARRAY(B56))</f>
        <v>64</v>
      </c>
      <c r="D56" s="33"/>
      <c r="E56" s="33" t="s">
        <v>282</v>
      </c>
      <c r="F56" s="33"/>
      <c r="G56" s="33" t="s">
        <v>283</v>
      </c>
    </row>
    <row r="57" spans="1:7" x14ac:dyDescent="0.2">
      <c r="B57" s="33">
        <v>2</v>
      </c>
      <c r="C57" s="33"/>
      <c r="D57" s="33"/>
      <c r="E57" s="33"/>
      <c r="F57" s="33"/>
      <c r="G57" s="33"/>
    </row>
    <row r="58" spans="1:7" x14ac:dyDescent="0.2">
      <c r="B58" s="33">
        <v>3</v>
      </c>
      <c r="C58" s="33"/>
      <c r="D58" s="33"/>
      <c r="E58" s="33"/>
      <c r="F58" s="33"/>
      <c r="G58" s="33"/>
    </row>
    <row r="61" spans="1:7" x14ac:dyDescent="0.2">
      <c r="B61" s="1" t="s">
        <v>293</v>
      </c>
    </row>
    <row r="62" spans="1:7" x14ac:dyDescent="0.2">
      <c r="B62" s="1"/>
    </row>
    <row r="63" spans="1:7" x14ac:dyDescent="0.2">
      <c r="A63">
        <f>A62+1</f>
        <v>1</v>
      </c>
      <c r="B63" t="s">
        <v>60</v>
      </c>
    </row>
    <row r="64" spans="1:7" x14ac:dyDescent="0.2">
      <c r="A64">
        <f t="shared" ref="A64:A74" si="2">A63+1</f>
        <v>2</v>
      </c>
      <c r="B64" t="s">
        <v>61</v>
      </c>
    </row>
    <row r="65" spans="1:2" x14ac:dyDescent="0.2">
      <c r="A65">
        <f t="shared" si="2"/>
        <v>3</v>
      </c>
      <c r="B65" t="s">
        <v>209</v>
      </c>
    </row>
    <row r="66" spans="1:2" x14ac:dyDescent="0.2">
      <c r="A66">
        <f t="shared" si="2"/>
        <v>4</v>
      </c>
      <c r="B66" t="s">
        <v>210</v>
      </c>
    </row>
    <row r="67" spans="1:2" x14ac:dyDescent="0.2">
      <c r="A67">
        <f t="shared" si="2"/>
        <v>5</v>
      </c>
      <c r="B67" t="s">
        <v>62</v>
      </c>
    </row>
    <row r="68" spans="1:2" x14ac:dyDescent="0.2">
      <c r="A68">
        <f t="shared" si="2"/>
        <v>6</v>
      </c>
      <c r="B68" t="s">
        <v>211</v>
      </c>
    </row>
    <row r="69" spans="1:2" x14ac:dyDescent="0.2">
      <c r="A69">
        <f t="shared" si="2"/>
        <v>7</v>
      </c>
      <c r="B69" t="s">
        <v>214</v>
      </c>
    </row>
    <row r="70" spans="1:2" x14ac:dyDescent="0.2">
      <c r="A70">
        <f t="shared" si="2"/>
        <v>8</v>
      </c>
      <c r="B70" t="s">
        <v>215</v>
      </c>
    </row>
    <row r="71" spans="1:2" x14ac:dyDescent="0.2">
      <c r="A71">
        <f t="shared" si="2"/>
        <v>9</v>
      </c>
      <c r="B71" t="s">
        <v>216</v>
      </c>
    </row>
    <row r="72" spans="1:2" x14ac:dyDescent="0.2">
      <c r="A72">
        <f t="shared" si="2"/>
        <v>10</v>
      </c>
      <c r="B72" t="s">
        <v>222</v>
      </c>
    </row>
    <row r="73" spans="1:2" x14ac:dyDescent="0.2">
      <c r="A73">
        <f t="shared" si="2"/>
        <v>11</v>
      </c>
      <c r="B73" t="s">
        <v>294</v>
      </c>
    </row>
    <row r="74" spans="1:2" x14ac:dyDescent="0.2">
      <c r="A74">
        <f t="shared" si="2"/>
        <v>12</v>
      </c>
      <c r="B74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52BB-57DF-6140-815D-350948B01B5D}">
  <dimension ref="B3"/>
  <sheetViews>
    <sheetView zoomScale="150" zoomScaleNormal="150" workbookViewId="0"/>
  </sheetViews>
  <sheetFormatPr baseColWidth="10" defaultRowHeight="16" x14ac:dyDescent="0.2"/>
  <sheetData>
    <row r="3" spans="2:2" x14ac:dyDescent="0.2">
      <c r="B3" s="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 Welcome</vt:lpstr>
      <vt:lpstr>1 Bool</vt:lpstr>
      <vt:lpstr>2 Int</vt:lpstr>
      <vt:lpstr>3 Float</vt:lpstr>
      <vt:lpstr>4 Str</vt:lpstr>
      <vt:lpstr>5 List</vt:lpstr>
      <vt:lpstr>6 Object</vt:lpstr>
      <vt:lpstr>7 Keystrokes</vt:lpstr>
      <vt:lpstr>8 Etc</vt:lpstr>
      <vt:lpstr>9 Scraps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2021-06-12T20:26:28Z</dcterms:created>
  <dcterms:modified xsi:type="dcterms:W3CDTF">2021-06-30T22:56:23Z</dcterms:modified>
</cp:coreProperties>
</file>