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.balci/PycharmProjects/aws_machine_learning/Intro_Pytorch/Intro_Pytorch_Lecture/notes/"/>
    </mc:Choice>
  </mc:AlternateContent>
  <xr:revisionPtr revIDLastSave="0" documentId="13_ncr:1_{5B72994D-1426-974C-A773-4C3E586D9607}" xr6:coauthVersionLast="45" xr6:coauthVersionMax="45" xr10:uidLastSave="{00000000-0000-0000-0000-000000000000}"/>
  <bookViews>
    <workbookView xWindow="780" yWindow="460" windowWidth="23920" windowHeight="15540" activeTab="1" xr2:uid="{97E72CB4-2A92-FD4A-AC97-E10C4F497F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P3" i="2"/>
  <c r="L4" i="2"/>
  <c r="M4" i="2"/>
  <c r="N4" i="2"/>
  <c r="L5" i="2"/>
  <c r="M5" i="2"/>
  <c r="N5" i="2"/>
  <c r="M3" i="2"/>
  <c r="N3" i="2"/>
  <c r="H4" i="2"/>
  <c r="I4" i="2"/>
  <c r="J4" i="2"/>
  <c r="H5" i="2"/>
  <c r="I5" i="2"/>
  <c r="J5" i="2"/>
  <c r="I3" i="2"/>
  <c r="J3" i="2"/>
  <c r="H3" i="2"/>
  <c r="E5" i="2"/>
  <c r="F5" i="2"/>
  <c r="G5" i="2"/>
  <c r="G4" i="2"/>
  <c r="G3" i="2"/>
  <c r="F4" i="2"/>
  <c r="E4" i="2"/>
  <c r="F3" i="2"/>
  <c r="E3" i="2"/>
  <c r="E6" i="1"/>
  <c r="D6" i="1"/>
  <c r="E5" i="1"/>
  <c r="D5" i="1"/>
  <c r="D4" i="1"/>
  <c r="E4" i="1"/>
  <c r="G4" i="1" s="1"/>
  <c r="J4" i="1" s="1"/>
  <c r="E3" i="1"/>
  <c r="D3" i="1"/>
  <c r="L3" i="2" l="1"/>
  <c r="F3" i="1"/>
  <c r="F4" i="1"/>
  <c r="G3" i="1"/>
  <c r="J3" i="1" s="1"/>
  <c r="G6" i="1"/>
  <c r="J6" i="1" s="1"/>
  <c r="F6" i="1"/>
  <c r="G5" i="1"/>
  <c r="J5" i="1" s="1"/>
  <c r="F5" i="1"/>
  <c r="I4" i="1" l="1"/>
  <c r="L4" i="1" s="1"/>
  <c r="H4" i="1"/>
  <c r="I5" i="1"/>
  <c r="L5" i="1" s="1"/>
  <c r="M5" i="1" s="1"/>
  <c r="H5" i="1"/>
  <c r="I6" i="1"/>
  <c r="H6" i="1"/>
  <c r="I3" i="1"/>
  <c r="L3" i="1" s="1"/>
  <c r="M3" i="1" s="1"/>
  <c r="H3" i="1"/>
  <c r="L6" i="1"/>
</calcChain>
</file>

<file path=xl/sharedStrings.xml><?xml version="1.0" encoding="utf-8"?>
<sst xmlns="http://schemas.openxmlformats.org/spreadsheetml/2006/main" count="69" uniqueCount="49">
  <si>
    <t>input</t>
  </si>
  <si>
    <t>exp</t>
  </si>
  <si>
    <t>softmax</t>
  </si>
  <si>
    <t>log_softmax</t>
  </si>
  <si>
    <t>target</t>
  </si>
  <si>
    <t>loss</t>
  </si>
  <si>
    <t>Probability of being in class 1</t>
  </si>
  <si>
    <t>Probability of being in class 2</t>
  </si>
  <si>
    <t>Probability of being in class 0</t>
  </si>
  <si>
    <t>Example No</t>
  </si>
  <si>
    <t>prediction</t>
  </si>
  <si>
    <t>softmax = nn.Softmax()</t>
  </si>
  <si>
    <r>
      <t>logsoftmax = nn.LogSoftmax(</t>
    </r>
    <r>
      <rPr>
        <sz val="9"/>
        <color rgb="FFAA4926"/>
        <rFont val="Menlo"/>
        <family val="2"/>
      </rPr>
      <t>dim</t>
    </r>
    <r>
      <rPr>
        <sz val="9"/>
        <color rgb="FFA9B7C6"/>
        <rFont val="Menlo"/>
        <family val="2"/>
      </rPr>
      <t>=</t>
    </r>
    <r>
      <rPr>
        <sz val="9"/>
        <color rgb="FF6897BB"/>
        <rFont val="Menlo"/>
        <family val="2"/>
      </rPr>
      <t>1</t>
    </r>
    <r>
      <rPr>
        <sz val="9"/>
        <color rgb="FFA9B7C6"/>
        <rFont val="Menlo"/>
        <family val="2"/>
      </rPr>
      <t>)</t>
    </r>
  </si>
  <si>
    <t>loss = nn.NLLLoss()</t>
  </si>
  <si>
    <r>
      <t>target = torch.tensor([</t>
    </r>
    <r>
      <rPr>
        <sz val="9"/>
        <color rgb="FF6897BB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0</t>
    </r>
    <r>
      <rPr>
        <sz val="9"/>
        <color rgb="FFA9B7C6"/>
        <rFont val="Menlo"/>
        <family val="2"/>
      </rPr>
      <t>])</t>
    </r>
  </si>
  <si>
    <r>
      <t>calculate_loss = loss(logsoftmax_output</t>
    </r>
    <r>
      <rPr>
        <sz val="9"/>
        <color rgb="FFCC7832"/>
        <rFont val="Menlo"/>
        <family val="2"/>
      </rPr>
      <t xml:space="preserve">, </t>
    </r>
    <r>
      <rPr>
        <sz val="9"/>
        <color rgb="FFA9B7C6"/>
        <rFont val="Menlo"/>
        <family val="2"/>
      </rPr>
      <t>target)</t>
    </r>
  </si>
  <si>
    <t>tensor([[1.8902, 1.2803],</t>
  </si>
  <si>
    <t xml:space="preserve">        [1.1482, 0.1605]], requires_grad=True)</t>
  </si>
  <si>
    <t>tensor([[0.6479, 0.3521],  --&gt; sum = 1</t>
  </si>
  <si>
    <t xml:space="preserve">        [0.7286, 0.2714]], grad_fn=&lt;SoftmaxBackward&gt;)  --&gt; sum = 1</t>
  </si>
  <si>
    <t>tensor([[-0.4340, -1.0439],</t>
  </si>
  <si>
    <t xml:space="preserve">        [-0.3166, -1.3042]], grad_fn=&lt;LogSoftmaxBackward&gt;)</t>
  </si>
  <si>
    <t>tensor([1, 0])</t>
  </si>
  <si>
    <t xml:space="preserve">loss       </t>
  </si>
  <si>
    <t>tensor(0.6802, grad_fn=&lt;NllLossBackward&gt;)</t>
  </si>
  <si>
    <t>softmax output:</t>
  </si>
  <si>
    <t>log_softmax_output</t>
  </si>
  <si>
    <t>cross_entropy = - Sum over(i = 1..m) yi * ln(pi) + (1-yi) * ln(1-pi) where yi's are observed values (target, actual) and pi's are the softmax</t>
  </si>
  <si>
    <r>
      <t>target = torch.tensor([</t>
    </r>
    <r>
      <rPr>
        <sz val="9"/>
        <color rgb="FF6897BB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0</t>
    </r>
    <r>
      <rPr>
        <sz val="9"/>
        <color rgb="FFA9B7C6"/>
        <rFont val="Menlo"/>
        <family val="2"/>
      </rPr>
      <t>])</t>
    </r>
  </si>
  <si>
    <t>tensor([[ 0.0195,  0.0408, -1.5863],</t>
  </si>
  <si>
    <t xml:space="preserve">        [ 0.5292, -0.4793,  0.9122],</t>
  </si>
  <si>
    <t xml:space="preserve">        [ 0.3554,  0.2140,  0.7718]], requires_grad=True)</t>
  </si>
  <si>
    <t>softmax_output:</t>
  </si>
  <si>
    <t>tensor([[0.4500, 0.4597, 0.0903],</t>
  </si>
  <si>
    <t xml:space="preserve">        [0.3532, 0.1288, 0.5180],</t>
  </si>
  <si>
    <t xml:space="preserve">        [0.2955, 0.2565, 0.4480]], grad_fn=&lt;SoftmaxBackward&gt;)</t>
  </si>
  <si>
    <t>tensor([[-0.7985, -0.7772, -2.4043],</t>
  </si>
  <si>
    <t xml:space="preserve">        [-1.0408, -2.0493, -0.6578],</t>
  </si>
  <si>
    <t xml:space="preserve">        [-1.2193, -1.3606, -0.8029]], grad_fn=&lt;LogSoftmaxBackward&gt;)</t>
  </si>
  <si>
    <t>tensor([2, 1, 0])</t>
  </si>
  <si>
    <t>tensor(1.8910, grad_fn=&lt;NllLossBackward&gt;)</t>
  </si>
  <si>
    <t>cross_entropy = - Sum over(i = 1..m) yij * ln(pij)  where yi's are observed values (target, actual) and pi's are the softmax</t>
  </si>
  <si>
    <t>no need for pred</t>
  </si>
  <si>
    <t>Output of Linear Function</t>
  </si>
  <si>
    <r>
      <t>output_lin_function = torch.randn(</t>
    </r>
    <r>
      <rPr>
        <sz val="9"/>
        <color rgb="FF6897BB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AA4926"/>
        <rFont val="Menlo"/>
        <family val="2"/>
      </rPr>
      <t>requires_grad</t>
    </r>
    <r>
      <rPr>
        <sz val="9"/>
        <color rgb="FFA9B7C6"/>
        <rFont val="Menlo"/>
        <family val="2"/>
      </rPr>
      <t>=</t>
    </r>
    <r>
      <rPr>
        <sz val="9"/>
        <color rgb="FFCC7832"/>
        <rFont val="Menlo"/>
        <family val="2"/>
      </rPr>
      <t>True</t>
    </r>
    <r>
      <rPr>
        <sz val="9"/>
        <color rgb="FFA9B7C6"/>
        <rFont val="Menlo"/>
        <family val="2"/>
      </rPr>
      <t>)</t>
    </r>
  </si>
  <si>
    <t>output_lin_function</t>
  </si>
  <si>
    <t>softmax_output = softmax(output_lin_function)</t>
  </si>
  <si>
    <t>logsoftmax_output = logsoftmax(output_lin_function)</t>
  </si>
  <si>
    <r>
      <t>output_lin_function = torch.randn(</t>
    </r>
    <r>
      <rPr>
        <sz val="9"/>
        <color rgb="FF6897BB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AA4926"/>
        <rFont val="Menlo"/>
        <family val="2"/>
      </rPr>
      <t>requires_grad</t>
    </r>
    <r>
      <rPr>
        <sz val="9"/>
        <color rgb="FFA9B7C6"/>
        <rFont val="Menlo"/>
        <family val="2"/>
      </rPr>
      <t>=</t>
    </r>
    <r>
      <rPr>
        <sz val="9"/>
        <color rgb="FFCC7832"/>
        <rFont val="Menlo"/>
        <family val="2"/>
      </rPr>
      <t>True</t>
    </r>
    <r>
      <rPr>
        <sz val="9"/>
        <color rgb="FFA9B7C6"/>
        <rFont val="Menl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</si>
</sst>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8">
    <font>
      <sz val="12"/>
      <color theme="1"/>
      <name val="Calibri"/>
      <family val="2"/>
      <scheme val="minor"/>
    </font>
    <font>
      <sz val="15"/>
      <color rgb="FF333333"/>
      <name val="Consolas"/>
      <family val="2"/>
    </font>
    <font>
      <sz val="8"/>
      <name val="Calibri"/>
      <family val="2"/>
      <scheme val="minor"/>
    </font>
    <font>
      <sz val="9"/>
      <color rgb="FFA9B7C6"/>
      <name val="Menlo"/>
      <family val="2"/>
    </font>
    <font>
      <sz val="9"/>
      <color rgb="FFAA4926"/>
      <name val="Menlo"/>
      <family val="2"/>
    </font>
    <font>
      <sz val="9"/>
      <color rgb="FF6897BB"/>
      <name val="Menlo"/>
      <family val="2"/>
    </font>
    <font>
      <sz val="9"/>
      <color rgb="FFCC7832"/>
      <name val="Menlo"/>
      <family val="2"/>
    </font>
    <font>
      <sz val="9"/>
      <color rgb="FF6A875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F073-EA5D-CE47-865C-BD196C35B25B}">
  <dimension ref="A1:M37"/>
  <sheetViews>
    <sheetView showGridLines="0" workbookViewId="0">
      <selection activeCell="H17" sqref="H17"/>
    </sheetView>
  </sheetViews>
  <sheetFormatPr baseColWidth="10" defaultRowHeight="16"/>
  <cols>
    <col min="1" max="13" width="10.83203125" style="1"/>
  </cols>
  <sheetData>
    <row r="1" spans="1:13" ht="51">
      <c r="F1" s="37" t="s">
        <v>8</v>
      </c>
      <c r="G1" s="37" t="s">
        <v>6</v>
      </c>
      <c r="H1" s="5"/>
    </row>
    <row r="2" spans="1:13">
      <c r="A2" s="38" t="s">
        <v>9</v>
      </c>
      <c r="B2" s="50" t="s">
        <v>43</v>
      </c>
      <c r="C2" s="51"/>
      <c r="D2" s="39" t="s">
        <v>1</v>
      </c>
      <c r="E2" s="39"/>
      <c r="F2" s="50" t="s">
        <v>2</v>
      </c>
      <c r="G2" s="51"/>
      <c r="H2" s="23" t="s">
        <v>10</v>
      </c>
      <c r="I2" s="50" t="s">
        <v>3</v>
      </c>
      <c r="J2" s="51"/>
      <c r="K2" s="23" t="s">
        <v>4</v>
      </c>
      <c r="L2" s="40" t="s">
        <v>5</v>
      </c>
      <c r="M2" s="41"/>
    </row>
    <row r="3" spans="1:13">
      <c r="A3" s="50">
        <v>1</v>
      </c>
      <c r="B3" s="38">
        <v>1.8902000000000001</v>
      </c>
      <c r="C3" s="24">
        <v>1.2803</v>
      </c>
      <c r="D3" s="56">
        <f>EXP(B3)</f>
        <v>6.6206926871754863</v>
      </c>
      <c r="E3" s="56">
        <f>EXP(C3)</f>
        <v>3.5977188793519259</v>
      </c>
      <c r="F3" s="57">
        <f>D3/SUM(D3:E3)</f>
        <v>0.64791799039128339</v>
      </c>
      <c r="G3" s="58">
        <f>E3/SUM(D3:E3)</f>
        <v>0.35208200960871672</v>
      </c>
      <c r="H3" s="59">
        <f>IF(F3&gt;G3,0,1)</f>
        <v>0</v>
      </c>
      <c r="I3" s="60">
        <f>LN(F3)</f>
        <v>-0.43399114867714955</v>
      </c>
      <c r="J3" s="58">
        <f>LN(G3)</f>
        <v>-1.0438911486771496</v>
      </c>
      <c r="K3" s="61">
        <v>1</v>
      </c>
      <c r="L3" s="62">
        <f>K3*J3+(1-K3)*I3</f>
        <v>-1.0438911486771496</v>
      </c>
      <c r="M3" s="63">
        <f>-(L3+L4)/2</f>
        <v>0.68023785826648209</v>
      </c>
    </row>
    <row r="4" spans="1:13">
      <c r="A4" s="44"/>
      <c r="B4" s="52">
        <v>1.1482000000000001</v>
      </c>
      <c r="C4" s="31">
        <v>0.1605</v>
      </c>
      <c r="D4" s="45">
        <f>EXP(B4)</f>
        <v>3.1525132756564576</v>
      </c>
      <c r="E4" s="45">
        <f>EXP(C4)</f>
        <v>1.1740977731406161</v>
      </c>
      <c r="F4" s="55">
        <f>D4/SUM(D4:E4)</f>
        <v>0.72863338999075267</v>
      </c>
      <c r="G4" s="49">
        <f>E4/SUM(D4:E4)</f>
        <v>0.27136661000924733</v>
      </c>
      <c r="H4" s="46">
        <f t="shared" ref="H4:H6" si="0">IF(F4&gt;G4,0,1)</f>
        <v>0</v>
      </c>
      <c r="I4" s="55">
        <f>LN(F4)</f>
        <v>-0.31658456785581468</v>
      </c>
      <c r="J4" s="64">
        <f>LN(G4)</f>
        <v>-1.304284567855815</v>
      </c>
      <c r="K4" s="47">
        <v>0</v>
      </c>
      <c r="L4" s="48">
        <f t="shared" ref="L4:L6" si="1">K4*J4+(1-K4)*I4</f>
        <v>-0.31658456785581468</v>
      </c>
      <c r="M4" s="49"/>
    </row>
    <row r="5" spans="1:13">
      <c r="A5" s="42">
        <v>2</v>
      </c>
      <c r="B5" s="28">
        <v>-1.1721999999999999</v>
      </c>
      <c r="C5" s="27">
        <v>-0.37059999999999998</v>
      </c>
      <c r="D5" s="6">
        <f>EXP(B5)</f>
        <v>0.30968488453220377</v>
      </c>
      <c r="E5" s="6">
        <f>EXP(C5)</f>
        <v>0.69032001434628909</v>
      </c>
      <c r="F5" s="53">
        <f>D5/SUM(D5:E5)</f>
        <v>0.30968336743101549</v>
      </c>
      <c r="G5" s="54">
        <f>E5/SUM(D5:E5)</f>
        <v>0.69031663256898457</v>
      </c>
      <c r="H5" s="4">
        <f t="shared" si="0"/>
        <v>1</v>
      </c>
      <c r="I5" s="53">
        <f>LN(F5)</f>
        <v>-1.1722048988664933</v>
      </c>
      <c r="J5" s="54">
        <f>LN(G5)</f>
        <v>-0.37060489886649328</v>
      </c>
      <c r="K5" s="7">
        <v>1</v>
      </c>
      <c r="L5" s="8">
        <f t="shared" si="1"/>
        <v>-0.37060489886649328</v>
      </c>
      <c r="M5" s="43">
        <f>-(L5+L6)/2</f>
        <v>0.44281485860519454</v>
      </c>
    </row>
    <row r="6" spans="1:13">
      <c r="A6" s="44"/>
      <c r="B6" s="52">
        <v>-0.51500000000000001</v>
      </c>
      <c r="C6" s="31">
        <v>-0.91</v>
      </c>
      <c r="D6" s="45">
        <f>EXP(B6)</f>
        <v>0.59750059461823746</v>
      </c>
      <c r="E6" s="45">
        <f>EXP(C6)</f>
        <v>0.40252422403363597</v>
      </c>
      <c r="F6" s="55">
        <f>D6/SUM(D6:E6)</f>
        <v>0.59748576582701607</v>
      </c>
      <c r="G6" s="49">
        <f>E6/SUM(D6:E6)</f>
        <v>0.40251423417298393</v>
      </c>
      <c r="H6" s="46">
        <f t="shared" si="0"/>
        <v>0</v>
      </c>
      <c r="I6" s="55">
        <f>LN(F6)</f>
        <v>-0.5150248183438958</v>
      </c>
      <c r="J6" s="49">
        <f>LN(G6)</f>
        <v>-0.91002481834389581</v>
      </c>
      <c r="K6" s="47">
        <v>0</v>
      </c>
      <c r="L6" s="48">
        <f t="shared" si="1"/>
        <v>-0.5150248183438958</v>
      </c>
      <c r="M6" s="49"/>
    </row>
    <row r="7" spans="1:13">
      <c r="J7" s="9"/>
      <c r="K7" s="10"/>
    </row>
    <row r="9" spans="1:13" ht="22">
      <c r="B9" s="32" t="s">
        <v>27</v>
      </c>
      <c r="C9" s="33"/>
      <c r="D9" s="33"/>
      <c r="E9" s="33"/>
      <c r="F9" s="33"/>
      <c r="G9" s="33"/>
      <c r="H9" s="33"/>
      <c r="I9" s="34"/>
      <c r="J9" s="35"/>
      <c r="K9" s="33"/>
      <c r="L9" s="36"/>
    </row>
    <row r="10" spans="1:13">
      <c r="J10" s="9"/>
    </row>
    <row r="11" spans="1:13">
      <c r="A11" s="11"/>
      <c r="B11" s="12" t="s">
        <v>11</v>
      </c>
      <c r="C11" s="13"/>
      <c r="D11" s="13"/>
      <c r="E11" s="14"/>
      <c r="F11" s="11"/>
      <c r="G11" s="22" t="s">
        <v>0</v>
      </c>
      <c r="H11" s="13"/>
      <c r="I11" s="13"/>
      <c r="J11" s="13"/>
      <c r="K11" s="23"/>
      <c r="L11" s="24"/>
    </row>
    <row r="12" spans="1:13">
      <c r="B12" s="15" t="s">
        <v>12</v>
      </c>
      <c r="C12" s="16"/>
      <c r="D12" s="16"/>
      <c r="E12" s="17"/>
      <c r="F12" s="11"/>
      <c r="G12" s="25" t="s">
        <v>16</v>
      </c>
      <c r="H12" s="16"/>
      <c r="I12" s="16"/>
      <c r="J12" s="16"/>
      <c r="K12" s="26"/>
      <c r="L12" s="27"/>
    </row>
    <row r="13" spans="1:13">
      <c r="A13" s="11"/>
      <c r="B13" s="15" t="s">
        <v>13</v>
      </c>
      <c r="C13" s="16"/>
      <c r="D13" s="16"/>
      <c r="E13" s="17"/>
      <c r="F13" s="11"/>
      <c r="G13" s="25" t="s">
        <v>17</v>
      </c>
      <c r="H13" s="16"/>
      <c r="I13" s="16"/>
      <c r="J13" s="16"/>
      <c r="K13" s="26"/>
      <c r="L13" s="27"/>
    </row>
    <row r="14" spans="1:13">
      <c r="A14" s="11"/>
      <c r="B14" s="18"/>
      <c r="C14" s="16"/>
      <c r="D14" s="16"/>
      <c r="E14" s="17"/>
      <c r="F14" s="11"/>
      <c r="G14" s="18"/>
      <c r="H14" s="16"/>
      <c r="I14" s="16"/>
      <c r="J14" s="16"/>
      <c r="K14" s="26"/>
      <c r="L14" s="27"/>
    </row>
    <row r="15" spans="1:13">
      <c r="A15" s="11"/>
      <c r="B15" s="15" t="s">
        <v>48</v>
      </c>
      <c r="C15" s="16"/>
      <c r="D15" s="16"/>
      <c r="E15" s="17"/>
      <c r="F15" s="11"/>
      <c r="G15" s="25" t="s">
        <v>25</v>
      </c>
      <c r="H15" s="16"/>
      <c r="I15" s="16"/>
      <c r="J15" s="16"/>
      <c r="K15" s="26"/>
      <c r="L15" s="27"/>
    </row>
    <row r="16" spans="1:13">
      <c r="A16" s="11"/>
      <c r="B16" s="15" t="s">
        <v>46</v>
      </c>
      <c r="C16" s="16"/>
      <c r="D16" s="16"/>
      <c r="E16" s="17"/>
      <c r="F16" s="11"/>
      <c r="G16" s="25" t="s">
        <v>18</v>
      </c>
      <c r="H16" s="16"/>
      <c r="I16" s="16"/>
      <c r="J16" s="16"/>
      <c r="K16" s="26"/>
      <c r="L16" s="27"/>
    </row>
    <row r="17" spans="1:12">
      <c r="A17" s="11"/>
      <c r="B17" s="15" t="s">
        <v>47</v>
      </c>
      <c r="C17" s="16"/>
      <c r="D17" s="16"/>
      <c r="E17" s="17"/>
      <c r="F17" s="11"/>
      <c r="G17" s="25" t="s">
        <v>19</v>
      </c>
      <c r="H17" s="16"/>
      <c r="I17" s="16"/>
      <c r="J17" s="16"/>
      <c r="K17" s="26"/>
      <c r="L17" s="27"/>
    </row>
    <row r="18" spans="1:12">
      <c r="A18" s="11"/>
      <c r="B18" s="15" t="s">
        <v>14</v>
      </c>
      <c r="C18" s="16"/>
      <c r="D18" s="16"/>
      <c r="E18" s="17"/>
      <c r="F18" s="11"/>
      <c r="G18" s="18"/>
      <c r="H18" s="16"/>
      <c r="I18" s="16"/>
      <c r="J18" s="16"/>
      <c r="K18" s="26"/>
      <c r="L18" s="27"/>
    </row>
    <row r="19" spans="1:12">
      <c r="A19" s="11"/>
      <c r="B19" s="19" t="s">
        <v>15</v>
      </c>
      <c r="C19" s="20"/>
      <c r="D19" s="20"/>
      <c r="E19" s="21"/>
      <c r="F19" s="11"/>
      <c r="G19" s="25" t="s">
        <v>26</v>
      </c>
      <c r="H19" s="16"/>
      <c r="I19" s="16"/>
      <c r="J19" s="16"/>
      <c r="K19" s="26"/>
      <c r="L19" s="27"/>
    </row>
    <row r="20" spans="1:12">
      <c r="A20" s="11"/>
      <c r="B20" s="11"/>
      <c r="C20" s="11"/>
      <c r="D20" s="11"/>
      <c r="E20" s="11"/>
      <c r="F20" s="11"/>
      <c r="G20" s="25" t="s">
        <v>20</v>
      </c>
      <c r="H20" s="16"/>
      <c r="I20" s="16"/>
      <c r="J20" s="16"/>
      <c r="K20" s="26"/>
      <c r="L20" s="27"/>
    </row>
    <row r="21" spans="1:12">
      <c r="A21" s="11"/>
      <c r="B21" s="11"/>
      <c r="C21" s="11"/>
      <c r="D21" s="11"/>
      <c r="E21" s="11"/>
      <c r="F21" s="11"/>
      <c r="G21" s="25" t="s">
        <v>21</v>
      </c>
      <c r="H21" s="16"/>
      <c r="I21" s="16"/>
      <c r="J21" s="16"/>
      <c r="K21" s="26"/>
      <c r="L21" s="27"/>
    </row>
    <row r="22" spans="1:12">
      <c r="A22" s="11"/>
      <c r="G22" s="28"/>
      <c r="H22" s="26"/>
      <c r="I22" s="26"/>
      <c r="J22" s="26"/>
      <c r="K22" s="26"/>
      <c r="L22" s="27"/>
    </row>
    <row r="23" spans="1:12">
      <c r="A23" s="11"/>
      <c r="G23" s="25" t="s">
        <v>4</v>
      </c>
      <c r="H23" s="16"/>
      <c r="I23" s="16"/>
      <c r="J23" s="26"/>
      <c r="K23" s="26"/>
      <c r="L23" s="27"/>
    </row>
    <row r="24" spans="1:12">
      <c r="A24" s="11"/>
      <c r="B24" s="11"/>
      <c r="C24" s="11"/>
      <c r="D24" s="11"/>
      <c r="E24" s="11"/>
      <c r="F24" s="11"/>
      <c r="G24" s="25" t="s">
        <v>22</v>
      </c>
      <c r="H24" s="16"/>
      <c r="I24" s="16"/>
      <c r="J24" s="16"/>
      <c r="K24" s="26"/>
      <c r="L24" s="27"/>
    </row>
    <row r="25" spans="1:12">
      <c r="A25" s="11"/>
      <c r="B25" s="11"/>
      <c r="C25" s="11"/>
      <c r="D25" s="11"/>
      <c r="E25" s="11"/>
      <c r="F25" s="11"/>
      <c r="G25" s="18"/>
      <c r="H25" s="16"/>
      <c r="I25" s="16"/>
      <c r="J25" s="16"/>
      <c r="K25" s="26"/>
      <c r="L25" s="27"/>
    </row>
    <row r="26" spans="1:12">
      <c r="A26" s="11"/>
      <c r="B26" s="11"/>
      <c r="C26" s="11"/>
      <c r="D26" s="11"/>
      <c r="E26" s="11"/>
      <c r="F26" s="11"/>
      <c r="G26" s="25" t="s">
        <v>23</v>
      </c>
      <c r="H26" s="16"/>
      <c r="I26" s="16"/>
      <c r="J26" s="16"/>
      <c r="K26" s="26"/>
      <c r="L26" s="27"/>
    </row>
    <row r="27" spans="1:12">
      <c r="A27" s="11"/>
      <c r="B27" s="11"/>
      <c r="C27" s="11"/>
      <c r="D27" s="11"/>
      <c r="E27" s="11"/>
      <c r="F27" s="11"/>
      <c r="G27" s="29" t="s">
        <v>24</v>
      </c>
      <c r="H27" s="20"/>
      <c r="I27" s="20"/>
      <c r="J27" s="20"/>
      <c r="K27" s="30"/>
      <c r="L27" s="31"/>
    </row>
    <row r="28" spans="1:12">
      <c r="A28" s="11"/>
      <c r="B28" s="11"/>
      <c r="C28" s="11"/>
      <c r="D28" s="11"/>
      <c r="E28" s="11"/>
      <c r="F28" s="11"/>
      <c r="J28" s="11"/>
    </row>
    <row r="29" spans="1:12">
      <c r="A29" s="11"/>
      <c r="B29" s="11"/>
      <c r="C29" s="11"/>
      <c r="D29" s="11"/>
      <c r="E29" s="11"/>
      <c r="F29" s="11"/>
      <c r="J29" s="11"/>
    </row>
    <row r="30" spans="1:12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2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2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spans="1:10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spans="1:10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spans="1:10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0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1"/>
      <c r="B37" s="11"/>
      <c r="C37" s="11"/>
      <c r="D37" s="11"/>
      <c r="E37" s="11"/>
      <c r="F37" s="11"/>
      <c r="G37" s="11"/>
      <c r="H37" s="11"/>
      <c r="I37" s="11"/>
      <c r="J37" s="11"/>
    </row>
  </sheetData>
  <mergeCells count="7">
    <mergeCell ref="L2:M2"/>
    <mergeCell ref="B2:C2"/>
    <mergeCell ref="D2:E2"/>
    <mergeCell ref="F2:G2"/>
    <mergeCell ref="I2:J2"/>
    <mergeCell ref="A3:A4"/>
    <mergeCell ref="A5:A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B10A-4C82-C44D-A076-31830BAD7948}">
  <dimension ref="A1:Q32"/>
  <sheetViews>
    <sheetView tabSelected="1" workbookViewId="0">
      <selection activeCell="E10" sqref="E10"/>
    </sheetView>
  </sheetViews>
  <sheetFormatPr baseColWidth="10" defaultRowHeight="16"/>
  <sheetData>
    <row r="1" spans="1:17" ht="51">
      <c r="A1" s="1"/>
      <c r="B1" s="1"/>
      <c r="C1" s="1"/>
      <c r="D1" s="1"/>
      <c r="E1" s="1"/>
      <c r="F1" s="1"/>
      <c r="G1" s="1"/>
      <c r="H1" s="37" t="s">
        <v>8</v>
      </c>
      <c r="I1" s="37" t="s">
        <v>6</v>
      </c>
      <c r="J1" s="37" t="s">
        <v>7</v>
      </c>
      <c r="K1" s="5" t="s">
        <v>42</v>
      </c>
      <c r="L1" s="1"/>
      <c r="M1" s="1"/>
      <c r="N1" s="1"/>
      <c r="O1" s="1"/>
      <c r="P1" s="1"/>
      <c r="Q1" s="1"/>
    </row>
    <row r="2" spans="1:17" s="66" customFormat="1">
      <c r="A2" s="71" t="s">
        <v>9</v>
      </c>
      <c r="B2" s="72" t="s">
        <v>43</v>
      </c>
      <c r="C2" s="73"/>
      <c r="D2" s="74"/>
      <c r="E2" s="72" t="s">
        <v>1</v>
      </c>
      <c r="F2" s="73"/>
      <c r="G2" s="74"/>
      <c r="H2" s="72" t="s">
        <v>2</v>
      </c>
      <c r="I2" s="73"/>
      <c r="J2" s="74"/>
      <c r="K2" s="75" t="s">
        <v>10</v>
      </c>
      <c r="L2" s="72" t="s">
        <v>3</v>
      </c>
      <c r="M2" s="73"/>
      <c r="N2" s="74"/>
      <c r="O2" s="78" t="s">
        <v>4</v>
      </c>
      <c r="P2" s="72" t="s">
        <v>5</v>
      </c>
      <c r="Q2" s="74"/>
    </row>
    <row r="3" spans="1:17" s="66" customFormat="1">
      <c r="A3" s="69">
        <v>1</v>
      </c>
      <c r="B3" s="67">
        <v>1.95E-2</v>
      </c>
      <c r="C3" s="65">
        <v>4.0800000000000003E-2</v>
      </c>
      <c r="D3" s="68">
        <v>-1.5863</v>
      </c>
      <c r="E3" s="53">
        <f>EXP(B3)</f>
        <v>1.0196913668606584</v>
      </c>
      <c r="F3" s="8">
        <f>EXP(C3)</f>
        <v>1.0416437559600236</v>
      </c>
      <c r="G3" s="43">
        <f>EXP(D3)</f>
        <v>0.20468153409160997</v>
      </c>
      <c r="H3" s="53">
        <f>E3/SUM($E3:$G3)</f>
        <v>0.44999288233392998</v>
      </c>
      <c r="I3" s="8">
        <f t="shared" ref="I3:J3" si="0">F3/SUM($E3:$G3)</f>
        <v>0.45968053799718434</v>
      </c>
      <c r="J3" s="43">
        <f t="shared" si="0"/>
        <v>9.0326579668885604E-2</v>
      </c>
      <c r="K3" s="4"/>
      <c r="L3" s="53">
        <f>LN(H3)</f>
        <v>-0.79852351337857341</v>
      </c>
      <c r="M3" s="8">
        <f t="shared" ref="M3:N3" si="1">LN(I3)</f>
        <v>-0.77722351337857343</v>
      </c>
      <c r="N3" s="43">
        <f t="shared" si="1"/>
        <v>-2.4043235133785736</v>
      </c>
      <c r="O3" s="76">
        <v>2</v>
      </c>
      <c r="P3" s="53">
        <f>N3+M4+L5</f>
        <v>-5.6728561271981999</v>
      </c>
      <c r="Q3" s="43">
        <f>-P3/3</f>
        <v>1.8909520423994</v>
      </c>
    </row>
    <row r="4" spans="1:17" s="66" customFormat="1">
      <c r="A4" s="69"/>
      <c r="B4" s="67">
        <v>0.5292</v>
      </c>
      <c r="C4" s="65">
        <v>-0.4793</v>
      </c>
      <c r="D4" s="68">
        <v>0.91220000000000001</v>
      </c>
      <c r="E4" s="53">
        <f>EXP(B4)</f>
        <v>1.697573706285048</v>
      </c>
      <c r="F4" s="8">
        <f>EXP(C4)</f>
        <v>0.6192166918177161</v>
      </c>
      <c r="G4" s="43">
        <f>EXP(D4)</f>
        <v>2.4897940594300643</v>
      </c>
      <c r="H4" s="53">
        <f t="shared" ref="H4:H5" si="2">E4/SUM($E4:$G4)</f>
        <v>0.35317671441820364</v>
      </c>
      <c r="I4" s="8">
        <f t="shared" ref="I4:I5" si="3">F4/SUM($E4:$G4)</f>
        <v>0.12882675781287609</v>
      </c>
      <c r="J4" s="43">
        <f t="shared" ref="J4:J5" si="4">G4/SUM($E4:$G4)</f>
        <v>0.51799652776892025</v>
      </c>
      <c r="K4" s="4"/>
      <c r="L4" s="53">
        <f t="shared" ref="L4:L5" si="5">LN(H4)</f>
        <v>-1.0407867398939228</v>
      </c>
      <c r="M4" s="8">
        <f t="shared" ref="M4:M5" si="6">LN(I4)</f>
        <v>-2.049286739893923</v>
      </c>
      <c r="N4" s="43">
        <f t="shared" ref="N4:N5" si="7">LN(J4)</f>
        <v>-0.65778673989392278</v>
      </c>
      <c r="O4" s="76">
        <v>1</v>
      </c>
      <c r="P4" s="53"/>
      <c r="Q4" s="43"/>
    </row>
    <row r="5" spans="1:17">
      <c r="A5" s="52"/>
      <c r="B5" s="52">
        <v>0.35539999999999999</v>
      </c>
      <c r="C5" s="30">
        <v>0.214</v>
      </c>
      <c r="D5" s="31">
        <v>0.77180000000000004</v>
      </c>
      <c r="E5" s="70">
        <f>EXP(B5)</f>
        <v>1.4267512406528591</v>
      </c>
      <c r="F5" s="48">
        <f>EXP(C5)</f>
        <v>1.2386226547934522</v>
      </c>
      <c r="G5" s="49">
        <f>EXP(D5)</f>
        <v>2.1636573339632967</v>
      </c>
      <c r="H5" s="70">
        <f t="shared" si="2"/>
        <v>0.29545289166152111</v>
      </c>
      <c r="I5" s="48">
        <f t="shared" si="3"/>
        <v>0.25649505997187033</v>
      </c>
      <c r="J5" s="49">
        <f t="shared" si="4"/>
        <v>0.4480520483666085</v>
      </c>
      <c r="K5" s="30"/>
      <c r="L5" s="70">
        <f t="shared" si="5"/>
        <v>-1.2192458739257035</v>
      </c>
      <c r="M5" s="48">
        <f t="shared" si="6"/>
        <v>-1.3606458739257035</v>
      </c>
      <c r="N5" s="49">
        <f t="shared" si="7"/>
        <v>-0.80284587392570339</v>
      </c>
      <c r="O5" s="77">
        <v>0</v>
      </c>
      <c r="P5" s="52"/>
      <c r="Q5" s="3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22">
      <c r="A9" s="1"/>
      <c r="B9" s="32" t="s">
        <v>41</v>
      </c>
      <c r="C9" s="33"/>
      <c r="D9" s="33"/>
      <c r="E9" s="33"/>
      <c r="F9" s="33"/>
      <c r="G9" s="33"/>
      <c r="H9" s="33"/>
      <c r="I9" s="34"/>
      <c r="J9" s="35"/>
      <c r="K9" s="33"/>
      <c r="L9" s="36"/>
      <c r="M9" s="1"/>
    </row>
    <row r="13" spans="1:17">
      <c r="B13" s="2" t="s">
        <v>11</v>
      </c>
      <c r="H13" s="3" t="s">
        <v>45</v>
      </c>
    </row>
    <row r="14" spans="1:17">
      <c r="B14" s="2" t="s">
        <v>12</v>
      </c>
      <c r="H14" s="3" t="s">
        <v>29</v>
      </c>
    </row>
    <row r="15" spans="1:17">
      <c r="B15" s="2" t="s">
        <v>13</v>
      </c>
      <c r="H15" s="3" t="s">
        <v>30</v>
      </c>
    </row>
    <row r="16" spans="1:17">
      <c r="B16" s="2" t="s">
        <v>44</v>
      </c>
      <c r="H16" s="3" t="s">
        <v>31</v>
      </c>
    </row>
    <row r="17" spans="2:8">
      <c r="B17" s="2" t="s">
        <v>46</v>
      </c>
    </row>
    <row r="18" spans="2:8">
      <c r="B18" s="2" t="s">
        <v>47</v>
      </c>
      <c r="H18" s="3" t="s">
        <v>32</v>
      </c>
    </row>
    <row r="19" spans="2:8">
      <c r="B19" s="2" t="s">
        <v>28</v>
      </c>
      <c r="H19" s="3" t="s">
        <v>33</v>
      </c>
    </row>
    <row r="20" spans="2:8">
      <c r="B20" s="2" t="s">
        <v>15</v>
      </c>
      <c r="H20" s="3" t="s">
        <v>34</v>
      </c>
    </row>
    <row r="21" spans="2:8">
      <c r="H21" s="3" t="s">
        <v>35</v>
      </c>
    </row>
    <row r="23" spans="2:8">
      <c r="H23" s="3" t="s">
        <v>26</v>
      </c>
    </row>
    <row r="24" spans="2:8">
      <c r="H24" s="3" t="s">
        <v>36</v>
      </c>
    </row>
    <row r="25" spans="2:8">
      <c r="H25" s="3" t="s">
        <v>37</v>
      </c>
    </row>
    <row r="26" spans="2:8">
      <c r="H26" s="3" t="s">
        <v>38</v>
      </c>
    </row>
    <row r="28" spans="2:8">
      <c r="H28" s="3" t="s">
        <v>4</v>
      </c>
    </row>
    <row r="29" spans="2:8">
      <c r="H29" s="3" t="s">
        <v>39</v>
      </c>
    </row>
    <row r="31" spans="2:8">
      <c r="H31" s="3" t="s">
        <v>23</v>
      </c>
    </row>
    <row r="32" spans="2:8">
      <c r="H32" s="3" t="s">
        <v>40</v>
      </c>
    </row>
  </sheetData>
  <mergeCells count="6">
    <mergeCell ref="B2:D2"/>
    <mergeCell ref="E2:G2"/>
    <mergeCell ref="H2:J2"/>
    <mergeCell ref="L2:N2"/>
    <mergeCell ref="P2:Q2"/>
    <mergeCell ref="A3:A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2020-06-15T13:00:10Z</dcterms:created>
  <dcterms:modified xsi:type="dcterms:W3CDTF">2020-06-15T13:46:22Z</dcterms:modified>
</cp:coreProperties>
</file>