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aws_machine_learning/Intro_Pytorch/Intro_NN/inputs/"/>
    </mc:Choice>
  </mc:AlternateContent>
  <xr:revisionPtr revIDLastSave="0" documentId="13_ncr:1_{E8790403-34F8-0944-BF7C-4C7173D63F43}" xr6:coauthVersionLast="45" xr6:coauthVersionMax="45" xr10:uidLastSave="{00000000-0000-0000-0000-000000000000}"/>
  <bookViews>
    <workbookView xWindow="780" yWindow="460" windowWidth="24820" windowHeight="15540" xr2:uid="{45100194-C3AE-AD4E-8E96-689F275F5DE8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I7" i="2" s="1"/>
  <c r="J7" i="2" s="1"/>
  <c r="H6" i="2"/>
  <c r="I6" i="2" s="1"/>
  <c r="H5" i="2"/>
  <c r="I5" i="2" s="1"/>
  <c r="H4" i="2"/>
  <c r="I4" i="2" s="1"/>
  <c r="J4" i="2" s="1"/>
  <c r="H5" i="1"/>
  <c r="I5" i="1" s="1"/>
  <c r="K5" i="1" s="1"/>
  <c r="H6" i="1"/>
  <c r="I6" i="1" s="1"/>
  <c r="O6" i="1" s="1"/>
  <c r="H7" i="1"/>
  <c r="I7" i="1" s="1"/>
  <c r="K7" i="1" s="1"/>
  <c r="H4" i="1"/>
  <c r="I4" i="1" s="1"/>
  <c r="K4" i="1" s="1"/>
  <c r="J7" i="1" l="1"/>
  <c r="M4" i="1"/>
  <c r="N4" i="1"/>
  <c r="O4" i="1"/>
  <c r="J6" i="1"/>
  <c r="M7" i="1"/>
  <c r="N7" i="1"/>
  <c r="O7" i="1"/>
  <c r="J5" i="1"/>
  <c r="M6" i="1"/>
  <c r="N6" i="1"/>
  <c r="J4" i="1"/>
  <c r="M5" i="1"/>
  <c r="N5" i="1"/>
  <c r="O5" i="1"/>
  <c r="O4" i="2"/>
  <c r="N4" i="2"/>
  <c r="M4" i="2"/>
  <c r="O7" i="2"/>
  <c r="N7" i="2"/>
  <c r="M7" i="2"/>
  <c r="K4" i="2"/>
  <c r="L4" i="2"/>
  <c r="L5" i="2"/>
  <c r="K5" i="2"/>
  <c r="J5" i="2"/>
  <c r="L6" i="2"/>
  <c r="K6" i="2"/>
  <c r="J6" i="2"/>
  <c r="L7" i="2"/>
  <c r="K7" i="2"/>
  <c r="K6" i="1"/>
  <c r="K8" i="1" s="1"/>
  <c r="L6" i="1"/>
  <c r="L5" i="1"/>
  <c r="L7" i="1"/>
  <c r="L4" i="1"/>
  <c r="O5" i="2" l="1"/>
  <c r="R4" i="2" s="1"/>
  <c r="G12" i="2" s="1"/>
  <c r="M5" i="2"/>
  <c r="P4" i="2" s="1"/>
  <c r="E12" i="2" s="1"/>
  <c r="N5" i="2"/>
  <c r="Q4" i="2" s="1"/>
  <c r="F12" i="2" s="1"/>
  <c r="K8" i="2"/>
  <c r="L8" i="2"/>
  <c r="O6" i="2"/>
  <c r="N6" i="2"/>
  <c r="M6" i="2"/>
  <c r="P5" i="1"/>
  <c r="E12" i="1" s="1"/>
  <c r="E13" i="1" s="1"/>
  <c r="E14" i="1" s="1"/>
  <c r="E15" i="1" s="1"/>
  <c r="Q5" i="1"/>
  <c r="F12" i="1" s="1"/>
  <c r="L8" i="1"/>
  <c r="F13" i="2" l="1"/>
  <c r="F14" i="2" s="1"/>
  <c r="F15" i="2" s="1"/>
  <c r="G13" i="2"/>
  <c r="G14" i="2" s="1"/>
  <c r="G15" i="2" s="1"/>
  <c r="E13" i="2"/>
  <c r="H12" i="2"/>
  <c r="I12" i="2" s="1"/>
  <c r="F13" i="1"/>
  <c r="F14" i="1" s="1"/>
  <c r="F15" i="1" s="1"/>
  <c r="R5" i="1"/>
  <c r="G12" i="1" s="1"/>
  <c r="E14" i="2" l="1"/>
  <c r="H13" i="2"/>
  <c r="I13" i="2" s="1"/>
  <c r="K12" i="2"/>
  <c r="J12" i="2"/>
  <c r="L12" i="2"/>
  <c r="G13" i="1"/>
  <c r="H12" i="1"/>
  <c r="I12" i="1" s="1"/>
  <c r="O12" i="1" l="1"/>
  <c r="N12" i="1"/>
  <c r="M12" i="1"/>
  <c r="O12" i="2"/>
  <c r="N12" i="2"/>
  <c r="M12" i="2"/>
  <c r="L13" i="2"/>
  <c r="K13" i="2"/>
  <c r="J13" i="2"/>
  <c r="E15" i="2"/>
  <c r="H15" i="2" s="1"/>
  <c r="I15" i="2" s="1"/>
  <c r="H14" i="2"/>
  <c r="I14" i="2" s="1"/>
  <c r="J12" i="1"/>
  <c r="L12" i="1"/>
  <c r="K12" i="1"/>
  <c r="G14" i="1"/>
  <c r="H13" i="1"/>
  <c r="I13" i="1" s="1"/>
  <c r="M13" i="1" l="1"/>
  <c r="N13" i="1"/>
  <c r="O13" i="1"/>
  <c r="M13" i="2"/>
  <c r="P12" i="2" s="1"/>
  <c r="E20" i="2" s="1"/>
  <c r="N13" i="2"/>
  <c r="Q12" i="2" s="1"/>
  <c r="F20" i="2" s="1"/>
  <c r="O13" i="2"/>
  <c r="R12" i="2" s="1"/>
  <c r="G20" i="2" s="1"/>
  <c r="J14" i="2"/>
  <c r="K14" i="2"/>
  <c r="L14" i="2"/>
  <c r="K15" i="2"/>
  <c r="J15" i="2"/>
  <c r="L15" i="2"/>
  <c r="K13" i="1"/>
  <c r="L13" i="1"/>
  <c r="J13" i="1"/>
  <c r="G15" i="1"/>
  <c r="H15" i="1" s="1"/>
  <c r="I15" i="1" s="1"/>
  <c r="H14" i="1"/>
  <c r="I14" i="1" s="1"/>
  <c r="O15" i="1" l="1"/>
  <c r="N15" i="1"/>
  <c r="M15" i="1"/>
  <c r="N14" i="1"/>
  <c r="M14" i="1"/>
  <c r="O14" i="1"/>
  <c r="K16" i="2"/>
  <c r="L16" i="2"/>
  <c r="F21" i="2"/>
  <c r="F22" i="2" s="1"/>
  <c r="F23" i="2" s="1"/>
  <c r="E21" i="2"/>
  <c r="H20" i="2"/>
  <c r="I20" i="2" s="1"/>
  <c r="O15" i="2"/>
  <c r="N15" i="2"/>
  <c r="M15" i="2"/>
  <c r="N14" i="2"/>
  <c r="M14" i="2"/>
  <c r="O14" i="2"/>
  <c r="G21" i="2"/>
  <c r="G22" i="2" s="1"/>
  <c r="G23" i="2" s="1"/>
  <c r="J15" i="1"/>
  <c r="K15" i="1"/>
  <c r="L15" i="1"/>
  <c r="Q13" i="1"/>
  <c r="F20" i="1" s="1"/>
  <c r="F21" i="1" s="1"/>
  <c r="F22" i="1" s="1"/>
  <c r="F23" i="1" s="1"/>
  <c r="P13" i="1"/>
  <c r="E20" i="1" s="1"/>
  <c r="E21" i="1" s="1"/>
  <c r="E22" i="1" s="1"/>
  <c r="R13" i="1"/>
  <c r="G20" i="1" s="1"/>
  <c r="G21" i="1" s="1"/>
  <c r="G22" i="1" s="1"/>
  <c r="G23" i="1" s="1"/>
  <c r="L14" i="1"/>
  <c r="L16" i="1" s="1"/>
  <c r="K14" i="1"/>
  <c r="J14" i="1"/>
  <c r="K16" i="1" l="1"/>
  <c r="E22" i="2"/>
  <c r="H21" i="2"/>
  <c r="I21" i="2" s="1"/>
  <c r="J20" i="2"/>
  <c r="K20" i="2"/>
  <c r="L20" i="2"/>
  <c r="H20" i="1"/>
  <c r="I20" i="1" s="1"/>
  <c r="H21" i="1"/>
  <c r="I21" i="1" s="1"/>
  <c r="E23" i="1"/>
  <c r="H23" i="1" s="1"/>
  <c r="I23" i="1" s="1"/>
  <c r="H22" i="1"/>
  <c r="I22" i="1" s="1"/>
  <c r="K20" i="1" l="1"/>
  <c r="O20" i="1"/>
  <c r="N20" i="1"/>
  <c r="M20" i="1"/>
  <c r="N22" i="1"/>
  <c r="M22" i="1"/>
  <c r="O22" i="1"/>
  <c r="K21" i="1"/>
  <c r="M21" i="1"/>
  <c r="O21" i="1"/>
  <c r="N21" i="1"/>
  <c r="O23" i="1"/>
  <c r="N23" i="1"/>
  <c r="M23" i="1"/>
  <c r="L20" i="1"/>
  <c r="J20" i="1"/>
  <c r="N20" i="2"/>
  <c r="M20" i="2"/>
  <c r="O20" i="2"/>
  <c r="L21" i="2"/>
  <c r="K21" i="2"/>
  <c r="J21" i="2"/>
  <c r="E23" i="2"/>
  <c r="H23" i="2" s="1"/>
  <c r="I23" i="2" s="1"/>
  <c r="H22" i="2"/>
  <c r="I22" i="2" s="1"/>
  <c r="L21" i="1"/>
  <c r="J21" i="1"/>
  <c r="K22" i="1"/>
  <c r="J22" i="1"/>
  <c r="L22" i="1"/>
  <c r="J23" i="1"/>
  <c r="L23" i="1"/>
  <c r="K23" i="1"/>
  <c r="Q21" i="1" l="1"/>
  <c r="F28" i="1" s="1"/>
  <c r="P21" i="1"/>
  <c r="E28" i="1" s="1"/>
  <c r="E29" i="1" s="1"/>
  <c r="L22" i="2"/>
  <c r="J22" i="2"/>
  <c r="K22" i="2"/>
  <c r="O21" i="2"/>
  <c r="R20" i="2" s="1"/>
  <c r="G28" i="2" s="1"/>
  <c r="M21" i="2"/>
  <c r="P20" i="2" s="1"/>
  <c r="E28" i="2" s="1"/>
  <c r="N21" i="2"/>
  <c r="Q20" i="2" s="1"/>
  <c r="F28" i="2" s="1"/>
  <c r="J23" i="2"/>
  <c r="L23" i="2"/>
  <c r="K23" i="2"/>
  <c r="R21" i="1"/>
  <c r="G28" i="1" s="1"/>
  <c r="L24" i="1"/>
  <c r="K24" i="1"/>
  <c r="K24" i="2" l="1"/>
  <c r="N23" i="2"/>
  <c r="M23" i="2"/>
  <c r="O23" i="2"/>
  <c r="F29" i="2"/>
  <c r="F30" i="2" s="1"/>
  <c r="F31" i="2" s="1"/>
  <c r="M22" i="2"/>
  <c r="O22" i="2"/>
  <c r="N22" i="2"/>
  <c r="H28" i="2"/>
  <c r="I28" i="2" s="1"/>
  <c r="E29" i="2"/>
  <c r="L24" i="2"/>
  <c r="G29" i="2"/>
  <c r="G30" i="2" s="1"/>
  <c r="G31" i="2" s="1"/>
  <c r="G29" i="1"/>
  <c r="G30" i="1" s="1"/>
  <c r="G31" i="1" s="1"/>
  <c r="H28" i="1"/>
  <c r="I28" i="1" s="1"/>
  <c r="L28" i="1" s="1"/>
  <c r="F29" i="1"/>
  <c r="F30" i="1" s="1"/>
  <c r="F31" i="1" s="1"/>
  <c r="E30" i="1"/>
  <c r="E30" i="2" l="1"/>
  <c r="H29" i="2"/>
  <c r="I29" i="2" s="1"/>
  <c r="L28" i="2"/>
  <c r="J28" i="2"/>
  <c r="K28" i="2"/>
  <c r="H29" i="1"/>
  <c r="I29" i="1" s="1"/>
  <c r="L29" i="1" s="1"/>
  <c r="K28" i="1"/>
  <c r="J28" i="1"/>
  <c r="E31" i="1"/>
  <c r="H31" i="1" s="1"/>
  <c r="I31" i="1" s="1"/>
  <c r="H30" i="1"/>
  <c r="I30" i="1" s="1"/>
  <c r="M28" i="2" l="1"/>
  <c r="O28" i="2"/>
  <c r="N28" i="2"/>
  <c r="K29" i="2"/>
  <c r="J29" i="2"/>
  <c r="L29" i="2"/>
  <c r="E31" i="2"/>
  <c r="H31" i="2" s="1"/>
  <c r="I31" i="2" s="1"/>
  <c r="H30" i="2"/>
  <c r="I30" i="2" s="1"/>
  <c r="J29" i="1"/>
  <c r="K29" i="1"/>
  <c r="K30" i="1"/>
  <c r="J30" i="1"/>
  <c r="L30" i="1"/>
  <c r="J31" i="1"/>
  <c r="K31" i="1"/>
  <c r="L31" i="1"/>
  <c r="O29" i="2" l="1"/>
  <c r="R28" i="2" s="1"/>
  <c r="N29" i="2"/>
  <c r="Q28" i="2" s="1"/>
  <c r="M29" i="2"/>
  <c r="P28" i="2" s="1"/>
  <c r="L30" i="2"/>
  <c r="K30" i="2"/>
  <c r="J30" i="2"/>
  <c r="L31" i="2"/>
  <c r="K31" i="2"/>
  <c r="J31" i="2"/>
  <c r="L32" i="1"/>
  <c r="K32" i="1"/>
  <c r="L32" i="2" l="1"/>
  <c r="O30" i="2"/>
  <c r="N30" i="2"/>
  <c r="M30" i="2"/>
  <c r="M31" i="2"/>
  <c r="O31" i="2"/>
  <c r="N31" i="2"/>
  <c r="K32" i="2"/>
</calcChain>
</file>

<file path=xl/sharedStrings.xml><?xml version="1.0" encoding="utf-8"?>
<sst xmlns="http://schemas.openxmlformats.org/spreadsheetml/2006/main" count="186" uniqueCount="24">
  <si>
    <t>y</t>
  </si>
  <si>
    <t>y_pred = sigmoid(linear_output) = prob of being in class 1</t>
  </si>
  <si>
    <t>cross entropy</t>
  </si>
  <si>
    <t>right class probabilities</t>
  </si>
  <si>
    <t>linearoutput= w1x1 +w2x2 + b</t>
  </si>
  <si>
    <t>de/dw1</t>
  </si>
  <si>
    <t>de/dw2</t>
  </si>
  <si>
    <t>w1</t>
  </si>
  <si>
    <t>w2</t>
  </si>
  <si>
    <t>b</t>
  </si>
  <si>
    <t>de/db</t>
  </si>
  <si>
    <t>x1</t>
  </si>
  <si>
    <t>x2</t>
  </si>
  <si>
    <t>step_prediction</t>
  </si>
  <si>
    <t>w1'</t>
  </si>
  <si>
    <t>w2'</t>
  </si>
  <si>
    <t>b'</t>
  </si>
  <si>
    <t>learning rate:</t>
  </si>
  <si>
    <t>Inputs</t>
  </si>
  <si>
    <t>Linear Function Weights &amp; bias</t>
  </si>
  <si>
    <t>Prediction</t>
  </si>
  <si>
    <t>Error</t>
  </si>
  <si>
    <t>Gradient</t>
  </si>
  <si>
    <t>Updated Weights &amp;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</si>
</sst>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019E-E453-6547-9D24-05718C9F1C97}">
  <dimension ref="B1:R66"/>
  <sheetViews>
    <sheetView showGridLines="0" tabSelected="1" topLeftCell="A14" workbookViewId="0">
      <selection activeCell="L27" sqref="L27"/>
    </sheetView>
  </sheetViews>
  <sheetFormatPr baseColWidth="10" defaultRowHeight="16"/>
  <cols>
    <col min="1" max="1" width="3.5" customWidth="1"/>
    <col min="2" max="7" width="5.33203125" style="1" customWidth="1"/>
    <col min="8" max="8" width="12.33203125" style="1" customWidth="1"/>
    <col min="9" max="9" width="13.5" style="1" bestFit="1" customWidth="1"/>
    <col min="10" max="10" width="10.83203125" style="1"/>
    <col min="11" max="11" width="20.1640625" style="1" bestFit="1" customWidth="1"/>
    <col min="12" max="12" width="20.33203125" style="1" bestFit="1" customWidth="1"/>
    <col min="13" max="14" width="10.83203125" style="1"/>
    <col min="15" max="15" width="10.83203125" style="1" customWidth="1"/>
    <col min="16" max="16" width="12.33203125" style="1" bestFit="1" customWidth="1"/>
    <col min="17" max="17" width="11.33203125" style="1" bestFit="1" customWidth="1"/>
    <col min="18" max="18" width="11" style="1" bestFit="1" customWidth="1"/>
  </cols>
  <sheetData>
    <row r="1" spans="2:18" ht="17" customHeight="1" thickBo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92" t="s">
        <v>17</v>
      </c>
      <c r="Q1" s="93">
        <v>0.1</v>
      </c>
      <c r="R1" s="64"/>
    </row>
    <row r="2" spans="2:18" ht="31" customHeight="1">
      <c r="B2" s="90" t="s">
        <v>18</v>
      </c>
      <c r="C2" s="89"/>
      <c r="D2" s="89"/>
      <c r="E2" s="90" t="s">
        <v>19</v>
      </c>
      <c r="F2" s="89"/>
      <c r="G2" s="91"/>
      <c r="H2" s="86" t="s">
        <v>20</v>
      </c>
      <c r="I2" s="86"/>
      <c r="J2" s="86"/>
      <c r="K2" s="90" t="s">
        <v>21</v>
      </c>
      <c r="L2" s="91"/>
      <c r="M2" s="86" t="s">
        <v>22</v>
      </c>
      <c r="N2" s="86"/>
      <c r="O2" s="86"/>
      <c r="P2" s="85" t="s">
        <v>23</v>
      </c>
      <c r="Q2" s="86"/>
      <c r="R2" s="94"/>
    </row>
    <row r="3" spans="2:18" ht="85">
      <c r="B3" s="95" t="s">
        <v>0</v>
      </c>
      <c r="C3" s="30" t="s">
        <v>11</v>
      </c>
      <c r="D3" s="31" t="s">
        <v>12</v>
      </c>
      <c r="E3" s="32" t="s">
        <v>7</v>
      </c>
      <c r="F3" s="33" t="s">
        <v>8</v>
      </c>
      <c r="G3" s="34" t="s">
        <v>9</v>
      </c>
      <c r="H3" s="17" t="s">
        <v>4</v>
      </c>
      <c r="I3" s="10" t="s">
        <v>1</v>
      </c>
      <c r="J3" s="18" t="s">
        <v>13</v>
      </c>
      <c r="K3" s="23" t="s">
        <v>3</v>
      </c>
      <c r="L3" s="24" t="s">
        <v>2</v>
      </c>
      <c r="M3" s="72" t="s">
        <v>5</v>
      </c>
      <c r="N3" s="72" t="s">
        <v>6</v>
      </c>
      <c r="O3" s="73" t="s">
        <v>10</v>
      </c>
      <c r="P3" s="37" t="s">
        <v>14</v>
      </c>
      <c r="Q3" s="38" t="s">
        <v>15</v>
      </c>
      <c r="R3" s="96" t="s">
        <v>16</v>
      </c>
    </row>
    <row r="4" spans="2:18">
      <c r="B4" s="97">
        <v>0</v>
      </c>
      <c r="C4" s="4">
        <v>1</v>
      </c>
      <c r="D4" s="11">
        <v>4</v>
      </c>
      <c r="E4" s="13">
        <v>2</v>
      </c>
      <c r="F4" s="5">
        <v>-1</v>
      </c>
      <c r="G4" s="14">
        <v>1</v>
      </c>
      <c r="H4" s="78">
        <f>C4*E4+D4*F4+G4</f>
        <v>-1</v>
      </c>
      <c r="I4" s="67">
        <f>1/(1+EXP(-H4))</f>
        <v>0.2689414213699951</v>
      </c>
      <c r="J4" s="20">
        <f>IF(I4&lt;0.5,0,1)</f>
        <v>0</v>
      </c>
      <c r="K4" s="80">
        <f>1-I4</f>
        <v>0.7310585786300049</v>
      </c>
      <c r="L4" s="71">
        <f>-(B4)*LN(I4)-(1-B4)*LN(1-I4)</f>
        <v>0.31326168751822281</v>
      </c>
      <c r="M4" s="69">
        <f>-(B4-I4)*C4</f>
        <v>0.2689414213699951</v>
      </c>
      <c r="N4" s="70">
        <f>-(B4-I4)*D4</f>
        <v>1.0757656854799804</v>
      </c>
      <c r="O4" s="70">
        <f>-(B4-I4)</f>
        <v>0.2689414213699951</v>
      </c>
      <c r="P4" s="62"/>
      <c r="Q4" s="63"/>
      <c r="R4" s="64"/>
    </row>
    <row r="5" spans="2:18">
      <c r="B5" s="97">
        <v>0</v>
      </c>
      <c r="C5" s="4">
        <v>3</v>
      </c>
      <c r="D5" s="11">
        <v>3</v>
      </c>
      <c r="E5" s="13">
        <v>2</v>
      </c>
      <c r="F5" s="5">
        <v>-1</v>
      </c>
      <c r="G5" s="14">
        <v>1</v>
      </c>
      <c r="H5" s="78">
        <f t="shared" ref="H5:H7" si="0">C5*E5+D5*F5+G5</f>
        <v>4</v>
      </c>
      <c r="I5" s="67">
        <f>1/(1+EXP(-H5))</f>
        <v>0.98201379003790845</v>
      </c>
      <c r="J5" s="20">
        <f>IF(I5&lt;0.5,0,1)</f>
        <v>1</v>
      </c>
      <c r="K5" s="80">
        <f>1-I5</f>
        <v>1.7986209962091548E-2</v>
      </c>
      <c r="L5" s="71">
        <f>-(B5)*LN(I5)-(1-B5)*LN(1-I5)</f>
        <v>4.0181499279178103</v>
      </c>
      <c r="M5" s="75">
        <f t="shared" ref="M5:M7" si="1">-(B5-I5)*C5</f>
        <v>2.9460413701137256</v>
      </c>
      <c r="N5" s="74">
        <f t="shared" ref="N5:N7" si="2">-(B5-I5)*D5</f>
        <v>2.9460413701137256</v>
      </c>
      <c r="O5" s="74">
        <f t="shared" ref="O5:O7" si="3">-(B5-I5)</f>
        <v>0.98201379003790845</v>
      </c>
      <c r="P5" s="80">
        <f>E4- M5*$Q$1</f>
        <v>1.7053958629886274</v>
      </c>
      <c r="Q5" s="71">
        <f>F4-N5*$Q$1</f>
        <v>-1.2946041370113726</v>
      </c>
      <c r="R5" s="84">
        <f>G4-O5*$Q$1</f>
        <v>0.90179862099620911</v>
      </c>
    </row>
    <row r="6" spans="2:18">
      <c r="B6" s="97">
        <v>1</v>
      </c>
      <c r="C6" s="4">
        <v>4</v>
      </c>
      <c r="D6" s="11">
        <v>2</v>
      </c>
      <c r="E6" s="13">
        <v>2</v>
      </c>
      <c r="F6" s="5">
        <v>-1</v>
      </c>
      <c r="G6" s="14">
        <v>1</v>
      </c>
      <c r="H6" s="78">
        <f t="shared" si="0"/>
        <v>7</v>
      </c>
      <c r="I6" s="67">
        <f>1/(1+EXP(-H6))</f>
        <v>0.9990889488055994</v>
      </c>
      <c r="J6" s="20">
        <f>IF(I6&lt;0.5,0,1)</f>
        <v>1</v>
      </c>
      <c r="K6" s="80">
        <f>I6</f>
        <v>0.9990889488055994</v>
      </c>
      <c r="L6" s="71">
        <f>-(B6)*LN(I6)-(1-B6)*LN(1-I6)</f>
        <v>9.1146645377420212E-4</v>
      </c>
      <c r="M6" s="75">
        <f t="shared" si="1"/>
        <v>-3.6442047776024111E-3</v>
      </c>
      <c r="N6" s="74">
        <f t="shared" si="2"/>
        <v>-1.8221023888012056E-3</v>
      </c>
      <c r="O6" s="74">
        <f t="shared" si="3"/>
        <v>-9.1105119440060278E-4</v>
      </c>
      <c r="P6" s="65"/>
      <c r="Q6" s="39"/>
      <c r="R6" s="40"/>
    </row>
    <row r="7" spans="2:18">
      <c r="B7" s="98">
        <v>1</v>
      </c>
      <c r="C7" s="7">
        <v>5</v>
      </c>
      <c r="D7" s="12">
        <v>1</v>
      </c>
      <c r="E7" s="15">
        <v>2</v>
      </c>
      <c r="F7" s="8">
        <v>-1</v>
      </c>
      <c r="G7" s="16">
        <v>1</v>
      </c>
      <c r="H7" s="79">
        <f t="shared" si="0"/>
        <v>10</v>
      </c>
      <c r="I7" s="68">
        <f>1/(1+EXP(-H7))</f>
        <v>0.99995460213129761</v>
      </c>
      <c r="J7" s="22">
        <f>IF(I7&lt;0.5,0,1)</f>
        <v>1</v>
      </c>
      <c r="K7" s="81">
        <f>I7</f>
        <v>0.99995460213129761</v>
      </c>
      <c r="L7" s="82">
        <f>-(B7)*LN(I7)-(1-B7)*LN(1-I7)</f>
        <v>4.5398899216820628E-5</v>
      </c>
      <c r="M7" s="76">
        <f t="shared" si="1"/>
        <v>-2.2698934351195188E-4</v>
      </c>
      <c r="N7" s="77">
        <f t="shared" si="2"/>
        <v>-4.5397868702390376E-5</v>
      </c>
      <c r="O7" s="77">
        <f t="shared" si="3"/>
        <v>-4.5397868702390376E-5</v>
      </c>
      <c r="P7" s="66"/>
      <c r="Q7" s="41"/>
      <c r="R7" s="42"/>
    </row>
    <row r="8" spans="2:18">
      <c r="B8" s="99"/>
      <c r="C8" s="100"/>
      <c r="D8" s="100"/>
      <c r="E8" s="100"/>
      <c r="F8" s="100"/>
      <c r="G8" s="100"/>
      <c r="H8" s="100"/>
      <c r="I8" s="100"/>
      <c r="J8" s="100"/>
      <c r="K8" s="101">
        <f>K4*K5*K6*K7</f>
        <v>1.3136397310673618E-2</v>
      </c>
      <c r="L8" s="101">
        <f>SUM(L4:L7)</f>
        <v>4.3323684807890244</v>
      </c>
      <c r="M8" s="100"/>
      <c r="N8" s="100"/>
      <c r="O8" s="100"/>
      <c r="P8" s="100"/>
      <c r="Q8" s="100"/>
      <c r="R8" s="102"/>
    </row>
    <row r="9" spans="2:18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18" ht="16" customHeight="1">
      <c r="B10" s="90" t="s">
        <v>18</v>
      </c>
      <c r="C10" s="89"/>
      <c r="D10" s="89"/>
      <c r="E10" s="90" t="s">
        <v>19</v>
      </c>
      <c r="F10" s="89"/>
      <c r="G10" s="91"/>
      <c r="H10" s="86" t="s">
        <v>20</v>
      </c>
      <c r="I10" s="86"/>
      <c r="J10" s="86"/>
      <c r="K10" s="90" t="s">
        <v>21</v>
      </c>
      <c r="L10" s="91"/>
      <c r="M10" s="86" t="s">
        <v>22</v>
      </c>
      <c r="N10" s="86"/>
      <c r="O10" s="86"/>
      <c r="P10" s="85" t="s">
        <v>23</v>
      </c>
      <c r="Q10" s="86"/>
      <c r="R10" s="94"/>
    </row>
    <row r="11" spans="2:18" ht="85">
      <c r="B11" s="95" t="s">
        <v>0</v>
      </c>
      <c r="C11" s="30" t="s">
        <v>11</v>
      </c>
      <c r="D11" s="31" t="s">
        <v>12</v>
      </c>
      <c r="E11" s="32" t="s">
        <v>7</v>
      </c>
      <c r="F11" s="33" t="s">
        <v>8</v>
      </c>
      <c r="G11" s="34" t="s">
        <v>9</v>
      </c>
      <c r="H11" s="17" t="s">
        <v>4</v>
      </c>
      <c r="I11" s="10" t="s">
        <v>1</v>
      </c>
      <c r="J11" s="18" t="s">
        <v>13</v>
      </c>
      <c r="K11" s="23" t="s">
        <v>3</v>
      </c>
      <c r="L11" s="24" t="s">
        <v>2</v>
      </c>
      <c r="M11" s="72" t="s">
        <v>5</v>
      </c>
      <c r="N11" s="72" t="s">
        <v>6</v>
      </c>
      <c r="O11" s="73" t="s">
        <v>10</v>
      </c>
      <c r="P11" s="37" t="s">
        <v>14</v>
      </c>
      <c r="Q11" s="38" t="s">
        <v>15</v>
      </c>
      <c r="R11" s="96" t="s">
        <v>16</v>
      </c>
    </row>
    <row r="12" spans="2:18">
      <c r="B12" s="97">
        <v>0</v>
      </c>
      <c r="C12" s="4">
        <v>1</v>
      </c>
      <c r="D12" s="11">
        <v>4</v>
      </c>
      <c r="E12" s="13">
        <f>P5</f>
        <v>1.7053958629886274</v>
      </c>
      <c r="F12" s="5">
        <f>Q5</f>
        <v>-1.2946041370113726</v>
      </c>
      <c r="G12" s="14">
        <f>R5</f>
        <v>0.90179862099620911</v>
      </c>
      <c r="H12" s="78">
        <f>C12*E12+D12*F12+G12</f>
        <v>-2.5712220640606538</v>
      </c>
      <c r="I12" s="67">
        <f>1/(1+EXP(-H12))</f>
        <v>7.1013641380440265E-2</v>
      </c>
      <c r="J12" s="20">
        <f>IF(I12&lt;0.5,0,1)</f>
        <v>0</v>
      </c>
      <c r="K12" s="80">
        <f>1-I12</f>
        <v>0.92898635861955969</v>
      </c>
      <c r="L12" s="71">
        <f>-(B12)*LN(I12)-(1-B12)*LN(1-I12)</f>
        <v>7.3661224216302723E-2</v>
      </c>
      <c r="M12" s="69">
        <f>-(B12-I12)*C12</f>
        <v>7.1013641380440265E-2</v>
      </c>
      <c r="N12" s="70">
        <f>-(B12-I12)*D12</f>
        <v>0.28405456552176106</v>
      </c>
      <c r="O12" s="70">
        <f>-(B12-I12)</f>
        <v>7.1013641380440265E-2</v>
      </c>
      <c r="P12" s="62"/>
      <c r="Q12" s="63"/>
      <c r="R12" s="64"/>
    </row>
    <row r="13" spans="2:18">
      <c r="B13" s="97">
        <v>0</v>
      </c>
      <c r="C13" s="4">
        <v>3</v>
      </c>
      <c r="D13" s="11">
        <v>3</v>
      </c>
      <c r="E13" s="13">
        <f>E12</f>
        <v>1.7053958629886274</v>
      </c>
      <c r="F13" s="5">
        <f>F12</f>
        <v>-1.2946041370113726</v>
      </c>
      <c r="G13" s="14">
        <f>G12</f>
        <v>0.90179862099620911</v>
      </c>
      <c r="H13" s="78">
        <f t="shared" ref="H13:H15" si="4">C13*E13+D13*F13+G13</f>
        <v>2.1341737989279737</v>
      </c>
      <c r="I13" s="67">
        <f>1/(1+EXP(-H13))</f>
        <v>0.8941805903663651</v>
      </c>
      <c r="J13" s="20">
        <f>IF(I13&lt;0.5,0,1)</f>
        <v>1</v>
      </c>
      <c r="K13" s="80">
        <f>1-I13</f>
        <v>0.1058194096336349</v>
      </c>
      <c r="L13" s="71">
        <f>-(B13)*LN(I13)-(1-B13)*LN(1-I13)</f>
        <v>2.2460213204894433</v>
      </c>
      <c r="M13" s="75">
        <f t="shared" ref="M13:M15" si="5">-(B13-I13)*C13</f>
        <v>2.6825417710990953</v>
      </c>
      <c r="N13" s="74">
        <f t="shared" ref="N13:N15" si="6">-(B13-I13)*D13</f>
        <v>2.6825417710990953</v>
      </c>
      <c r="O13" s="74">
        <f t="shared" ref="O13:O15" si="7">-(B13-I13)</f>
        <v>0.8941805903663651</v>
      </c>
      <c r="P13" s="80">
        <f>E12- M13*$Q$1</f>
        <v>1.4371416858787178</v>
      </c>
      <c r="Q13" s="71">
        <f>F12-N13*$Q$1</f>
        <v>-1.5628583141212822</v>
      </c>
      <c r="R13" s="84">
        <f>G12-O13*$Q$1</f>
        <v>0.81238056195957253</v>
      </c>
    </row>
    <row r="14" spans="2:18">
      <c r="B14" s="97">
        <v>1</v>
      </c>
      <c r="C14" s="4">
        <v>4</v>
      </c>
      <c r="D14" s="11">
        <v>2</v>
      </c>
      <c r="E14" s="13">
        <f t="shared" ref="E14:E15" si="8">E13</f>
        <v>1.7053958629886274</v>
      </c>
      <c r="F14" s="5">
        <f t="shared" ref="F14:F15" si="9">F13</f>
        <v>-1.2946041370113726</v>
      </c>
      <c r="G14" s="14">
        <f t="shared" ref="G14:G15" si="10">G13</f>
        <v>0.90179862099620911</v>
      </c>
      <c r="H14" s="78">
        <f t="shared" si="4"/>
        <v>5.1341737989279741</v>
      </c>
      <c r="I14" s="67">
        <f>1/(1+EXP(-H14))</f>
        <v>0.99414259394934357</v>
      </c>
      <c r="J14" s="20">
        <f>IF(I14&lt;0.5,0,1)</f>
        <v>1</v>
      </c>
      <c r="K14" s="80">
        <f>I14</f>
        <v>0.99414259394934357</v>
      </c>
      <c r="L14" s="71">
        <f>-(B14)*LN(I14)-(1-B14)*LN(1-I14)</f>
        <v>5.8746279367932787E-3</v>
      </c>
      <c r="M14" s="75">
        <f t="shared" si="5"/>
        <v>-2.3429624202625732E-2</v>
      </c>
      <c r="N14" s="74">
        <f t="shared" si="6"/>
        <v>-1.1714812101312866E-2</v>
      </c>
      <c r="O14" s="74">
        <f t="shared" si="7"/>
        <v>-5.8574060506564329E-3</v>
      </c>
      <c r="P14" s="65"/>
      <c r="Q14" s="39"/>
      <c r="R14" s="40"/>
    </row>
    <row r="15" spans="2:18">
      <c r="B15" s="98">
        <v>1</v>
      </c>
      <c r="C15" s="7">
        <v>5</v>
      </c>
      <c r="D15" s="12">
        <v>1</v>
      </c>
      <c r="E15" s="15">
        <f t="shared" si="8"/>
        <v>1.7053958629886274</v>
      </c>
      <c r="F15" s="8">
        <f t="shared" si="9"/>
        <v>-1.2946041370113726</v>
      </c>
      <c r="G15" s="16">
        <f t="shared" si="10"/>
        <v>0.90179862099620911</v>
      </c>
      <c r="H15" s="79">
        <f t="shared" si="4"/>
        <v>8.1341737989279732</v>
      </c>
      <c r="I15" s="68">
        <f>1/(1+EXP(-H15))</f>
        <v>0.99970674472930476</v>
      </c>
      <c r="J15" s="22">
        <f>IF(I15&lt;0.5,0,1)</f>
        <v>1</v>
      </c>
      <c r="K15" s="81">
        <f>I15</f>
        <v>0.99970674472930476</v>
      </c>
      <c r="L15" s="82">
        <f>-(B15)*LN(I15)-(1-B15)*LN(1-I15)</f>
        <v>2.9329827843050044E-4</v>
      </c>
      <c r="M15" s="76">
        <f t="shared" si="5"/>
        <v>-1.4662763534761813E-3</v>
      </c>
      <c r="N15" s="77">
        <f t="shared" si="6"/>
        <v>-2.9325527069523627E-4</v>
      </c>
      <c r="O15" s="77">
        <f t="shared" si="7"/>
        <v>-2.9325527069523627E-4</v>
      </c>
      <c r="P15" s="66"/>
      <c r="Q15" s="41"/>
      <c r="R15" s="42"/>
    </row>
    <row r="16" spans="2:18">
      <c r="B16" s="99"/>
      <c r="C16" s="100"/>
      <c r="D16" s="100"/>
      <c r="E16" s="100"/>
      <c r="F16" s="100"/>
      <c r="G16" s="100"/>
      <c r="H16" s="100"/>
      <c r="I16" s="100"/>
      <c r="J16" s="100"/>
      <c r="K16" s="101">
        <f>K12*K13*K14*K15</f>
        <v>9.7700317429030112E-2</v>
      </c>
      <c r="L16" s="101">
        <f>SUM(L12:L15)</f>
        <v>2.3258504709209697</v>
      </c>
      <c r="M16" s="100"/>
      <c r="N16" s="100"/>
      <c r="O16" s="100"/>
      <c r="P16" s="100"/>
      <c r="Q16" s="100"/>
      <c r="R16" s="102"/>
    </row>
    <row r="17" spans="2:18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2:18" ht="16" customHeight="1">
      <c r="B18" s="90" t="s">
        <v>18</v>
      </c>
      <c r="C18" s="89"/>
      <c r="D18" s="89"/>
      <c r="E18" s="90" t="s">
        <v>19</v>
      </c>
      <c r="F18" s="89"/>
      <c r="G18" s="91"/>
      <c r="H18" s="86" t="s">
        <v>20</v>
      </c>
      <c r="I18" s="86"/>
      <c r="J18" s="86"/>
      <c r="K18" s="90" t="s">
        <v>21</v>
      </c>
      <c r="L18" s="91"/>
      <c r="M18" s="86" t="s">
        <v>22</v>
      </c>
      <c r="N18" s="86"/>
      <c r="O18" s="86"/>
      <c r="P18" s="85" t="s">
        <v>23</v>
      </c>
      <c r="Q18" s="86"/>
      <c r="R18" s="94"/>
    </row>
    <row r="19" spans="2:18" ht="85">
      <c r="B19" s="95" t="s">
        <v>0</v>
      </c>
      <c r="C19" s="30" t="s">
        <v>11</v>
      </c>
      <c r="D19" s="31" t="s">
        <v>12</v>
      </c>
      <c r="E19" s="32" t="s">
        <v>7</v>
      </c>
      <c r="F19" s="33" t="s">
        <v>8</v>
      </c>
      <c r="G19" s="34" t="s">
        <v>9</v>
      </c>
      <c r="H19" s="17" t="s">
        <v>4</v>
      </c>
      <c r="I19" s="10" t="s">
        <v>1</v>
      </c>
      <c r="J19" s="18" t="s">
        <v>13</v>
      </c>
      <c r="K19" s="23" t="s">
        <v>3</v>
      </c>
      <c r="L19" s="24" t="s">
        <v>2</v>
      </c>
      <c r="M19" s="72" t="s">
        <v>5</v>
      </c>
      <c r="N19" s="72" t="s">
        <v>6</v>
      </c>
      <c r="O19" s="73" t="s">
        <v>10</v>
      </c>
      <c r="P19" s="37" t="s">
        <v>14</v>
      </c>
      <c r="Q19" s="38" t="s">
        <v>15</v>
      </c>
      <c r="R19" s="96" t="s">
        <v>16</v>
      </c>
    </row>
    <row r="20" spans="2:18">
      <c r="B20" s="97">
        <v>0</v>
      </c>
      <c r="C20" s="4">
        <v>1</v>
      </c>
      <c r="D20" s="11">
        <v>4</v>
      </c>
      <c r="E20" s="13">
        <f>P13</f>
        <v>1.4371416858787178</v>
      </c>
      <c r="F20" s="5">
        <f>Q13</f>
        <v>-1.5628583141212822</v>
      </c>
      <c r="G20" s="14">
        <f>R13</f>
        <v>0.81238056195957253</v>
      </c>
      <c r="H20" s="78">
        <f>C20*E20+D20*F20+G20</f>
        <v>-4.0019110086468386</v>
      </c>
      <c r="I20" s="67">
        <f>1/(1+EXP(-H20))</f>
        <v>1.7952487450955831E-2</v>
      </c>
      <c r="J20" s="20">
        <f>IF(I20&lt;0.5,0,1)</f>
        <v>0</v>
      </c>
      <c r="K20" s="80">
        <f>1-I20</f>
        <v>0.98204751254904421</v>
      </c>
      <c r="L20" s="71">
        <f>-(B20)*LN(I20)-(1-B20)*LN(1-I20)</f>
        <v>1.81155883469474E-2</v>
      </c>
      <c r="M20" s="69">
        <f>-(B20-I20)*C20</f>
        <v>1.7952487450955831E-2</v>
      </c>
      <c r="N20" s="70">
        <f>-(B20-I20)*D20</f>
        <v>7.1809949803823325E-2</v>
      </c>
      <c r="O20" s="70">
        <f>-(B20-I20)</f>
        <v>1.7952487450955831E-2</v>
      </c>
      <c r="P20" s="62"/>
      <c r="Q20" s="63"/>
      <c r="R20" s="64"/>
    </row>
    <row r="21" spans="2:18">
      <c r="B21" s="97">
        <v>0</v>
      </c>
      <c r="C21" s="4">
        <v>3</v>
      </c>
      <c r="D21" s="11">
        <v>3</v>
      </c>
      <c r="E21" s="13">
        <f>E20</f>
        <v>1.4371416858787178</v>
      </c>
      <c r="F21" s="5">
        <f>F20</f>
        <v>-1.5628583141212822</v>
      </c>
      <c r="G21" s="14">
        <f>G20</f>
        <v>0.81238056195957253</v>
      </c>
      <c r="H21" s="78">
        <f t="shared" ref="H21:H23" si="11">C21*E21+D21*F21+G21</f>
        <v>0.43523067723187947</v>
      </c>
      <c r="I21" s="67">
        <f>1/(1+EXP(-H21))</f>
        <v>0.60712201168893654</v>
      </c>
      <c r="J21" s="20">
        <f>IF(I21&lt;0.5,0,1)</f>
        <v>1</v>
      </c>
      <c r="K21" s="80">
        <f>1-I21</f>
        <v>0.39287798831106346</v>
      </c>
      <c r="L21" s="71">
        <f>-(B21)*LN(I21)-(1-B21)*LN(1-I21)</f>
        <v>0.93425617762909241</v>
      </c>
      <c r="M21" s="75">
        <f t="shared" ref="M21:M23" si="12">-(B21-I21)*C21</f>
        <v>1.8213660350668097</v>
      </c>
      <c r="N21" s="74">
        <f t="shared" ref="N21:N23" si="13">-(B21-I21)*D21</f>
        <v>1.8213660350668097</v>
      </c>
      <c r="O21" s="74">
        <f t="shared" ref="O21:O23" si="14">-(B21-I21)</f>
        <v>0.60712201168893654</v>
      </c>
      <c r="P21" s="80">
        <f>E20- M21*$Q$1</f>
        <v>1.2550050823720369</v>
      </c>
      <c r="Q21" s="71">
        <f>F20-N21*$Q$1</f>
        <v>-1.7449949176279631</v>
      </c>
      <c r="R21" s="84">
        <f>G20-O21*$Q$1</f>
        <v>0.75166836079067889</v>
      </c>
    </row>
    <row r="22" spans="2:18">
      <c r="B22" s="97">
        <v>1</v>
      </c>
      <c r="C22" s="4">
        <v>4</v>
      </c>
      <c r="D22" s="11">
        <v>2</v>
      </c>
      <c r="E22" s="13">
        <f t="shared" ref="E22:E23" si="15">E21</f>
        <v>1.4371416858787178</v>
      </c>
      <c r="F22" s="5">
        <f t="shared" ref="F22:F23" si="16">F21</f>
        <v>-1.5628583141212822</v>
      </c>
      <c r="G22" s="14">
        <f t="shared" ref="G22:G23" si="17">G21</f>
        <v>0.81238056195957253</v>
      </c>
      <c r="H22" s="78">
        <f t="shared" si="11"/>
        <v>3.4352306772318792</v>
      </c>
      <c r="I22" s="67">
        <f>1/(1+EXP(-H22))</f>
        <v>0.96878762226045123</v>
      </c>
      <c r="J22" s="20">
        <f>IF(I22&lt;0.5,0,1)</f>
        <v>1</v>
      </c>
      <c r="K22" s="80">
        <f>I22</f>
        <v>0.96878762226045123</v>
      </c>
      <c r="L22" s="71">
        <f>-(B22)*LN(I22)-(1-B22)*LN(1-I22)</f>
        <v>3.1709863186917521E-2</v>
      </c>
      <c r="M22" s="75">
        <f t="shared" si="12"/>
        <v>-0.12484951095819508</v>
      </c>
      <c r="N22" s="74">
        <f t="shared" si="13"/>
        <v>-6.2424755479097538E-2</v>
      </c>
      <c r="O22" s="74">
        <f t="shared" si="14"/>
        <v>-3.1212377739548769E-2</v>
      </c>
      <c r="P22" s="65"/>
      <c r="Q22" s="39"/>
      <c r="R22" s="40"/>
    </row>
    <row r="23" spans="2:18">
      <c r="B23" s="98">
        <v>1</v>
      </c>
      <c r="C23" s="7">
        <v>5</v>
      </c>
      <c r="D23" s="12">
        <v>1</v>
      </c>
      <c r="E23" s="15">
        <f t="shared" si="15"/>
        <v>1.4371416858787178</v>
      </c>
      <c r="F23" s="8">
        <f t="shared" si="16"/>
        <v>-1.5628583141212822</v>
      </c>
      <c r="G23" s="16">
        <f t="shared" si="17"/>
        <v>0.81238056195957253</v>
      </c>
      <c r="H23" s="79">
        <f t="shared" si="11"/>
        <v>6.4352306772318792</v>
      </c>
      <c r="I23" s="68">
        <f>1/(1+EXP(-H23))</f>
        <v>0.99839853017496316</v>
      </c>
      <c r="J23" s="22">
        <f>IF(I23&lt;0.5,0,1)</f>
        <v>1</v>
      </c>
      <c r="K23" s="81">
        <f>I23</f>
        <v>0.99839853017496316</v>
      </c>
      <c r="L23" s="82">
        <f>-(B23)*LN(I23)-(1-B23)*LN(1-I23)</f>
        <v>1.6027535485831719E-3</v>
      </c>
      <c r="M23" s="76">
        <f t="shared" si="12"/>
        <v>-8.0073491251841933E-3</v>
      </c>
      <c r="N23" s="77">
        <f t="shared" si="13"/>
        <v>-1.6014698250368387E-3</v>
      </c>
      <c r="O23" s="77">
        <f t="shared" si="14"/>
        <v>-1.6014698250368387E-3</v>
      </c>
      <c r="P23" s="66"/>
      <c r="Q23" s="41"/>
      <c r="R23" s="42"/>
    </row>
    <row r="24" spans="2:18" ht="17" thickBot="1">
      <c r="B24" s="55"/>
      <c r="C24" s="56"/>
      <c r="D24" s="56"/>
      <c r="E24" s="56"/>
      <c r="F24" s="56"/>
      <c r="G24" s="56"/>
      <c r="H24" s="56"/>
      <c r="I24" s="56"/>
      <c r="J24" s="56"/>
      <c r="K24" s="83">
        <f>K20*K21*K22*K23</f>
        <v>0.37318373902166252</v>
      </c>
      <c r="L24" s="83">
        <f>SUM(L20:L23)</f>
        <v>0.98568438271154046</v>
      </c>
      <c r="M24" s="56"/>
      <c r="N24" s="56"/>
      <c r="O24" s="56"/>
      <c r="P24" s="56"/>
      <c r="Q24" s="56"/>
      <c r="R24" s="59"/>
    </row>
    <row r="25" spans="2:18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ht="16" customHeight="1">
      <c r="B26" s="90" t="s">
        <v>18</v>
      </c>
      <c r="C26" s="89"/>
      <c r="D26" s="89"/>
      <c r="E26" s="90" t="s">
        <v>19</v>
      </c>
      <c r="F26" s="89"/>
      <c r="G26" s="91"/>
      <c r="H26" s="86" t="s">
        <v>20</v>
      </c>
      <c r="I26" s="86"/>
      <c r="J26" s="86"/>
      <c r="K26" s="90" t="s">
        <v>21</v>
      </c>
      <c r="L26" s="91"/>
      <c r="M26" s="86" t="s">
        <v>22</v>
      </c>
      <c r="N26" s="86"/>
      <c r="O26" s="86"/>
      <c r="P26" s="85" t="s">
        <v>23</v>
      </c>
      <c r="Q26" s="86"/>
      <c r="R26" s="94"/>
    </row>
    <row r="27" spans="2:18" ht="85">
      <c r="B27" s="95" t="s">
        <v>0</v>
      </c>
      <c r="C27" s="30" t="s">
        <v>11</v>
      </c>
      <c r="D27" s="31" t="s">
        <v>12</v>
      </c>
      <c r="E27" s="32" t="s">
        <v>7</v>
      </c>
      <c r="F27" s="33" t="s">
        <v>8</v>
      </c>
      <c r="G27" s="34" t="s">
        <v>9</v>
      </c>
      <c r="H27" s="17" t="s">
        <v>4</v>
      </c>
      <c r="I27" s="10" t="s">
        <v>1</v>
      </c>
      <c r="J27" s="18" t="s">
        <v>13</v>
      </c>
      <c r="K27" s="23" t="s">
        <v>3</v>
      </c>
      <c r="L27" s="24" t="s">
        <v>2</v>
      </c>
      <c r="M27" s="72" t="s">
        <v>5</v>
      </c>
      <c r="N27" s="72" t="s">
        <v>6</v>
      </c>
      <c r="O27" s="73" t="s">
        <v>10</v>
      </c>
      <c r="P27" s="37" t="s">
        <v>14</v>
      </c>
      <c r="Q27" s="38" t="s">
        <v>15</v>
      </c>
      <c r="R27" s="96" t="s">
        <v>16</v>
      </c>
    </row>
    <row r="28" spans="2:18">
      <c r="B28" s="97">
        <v>0</v>
      </c>
      <c r="C28" s="4">
        <v>1</v>
      </c>
      <c r="D28" s="11">
        <v>4</v>
      </c>
      <c r="E28" s="13">
        <f>P21</f>
        <v>1.2550050823720369</v>
      </c>
      <c r="F28" s="5">
        <f>Q21</f>
        <v>-1.7449949176279631</v>
      </c>
      <c r="G28" s="14">
        <f>R21</f>
        <v>0.75166836079067889</v>
      </c>
      <c r="H28" s="78">
        <f>C28*E28+D28*F28+G28</f>
        <v>-4.9733062273491369</v>
      </c>
      <c r="I28" s="67">
        <f>1/(1+EXP(-H28))</f>
        <v>6.8726698570048678E-3</v>
      </c>
      <c r="J28" s="20">
        <f>IF(I28&lt;0.5,0,1)</f>
        <v>0</v>
      </c>
      <c r="K28" s="80">
        <f>1-I28</f>
        <v>0.99312733014299515</v>
      </c>
      <c r="L28" s="71">
        <f>-(B28)*LN(I28)-(1-B28)*LN(1-I28)</f>
        <v>6.8963954202827943E-3</v>
      </c>
      <c r="M28" s="69"/>
      <c r="N28" s="70"/>
      <c r="O28" s="70"/>
      <c r="P28" s="62"/>
      <c r="Q28" s="63"/>
      <c r="R28" s="64"/>
    </row>
    <row r="29" spans="2:18">
      <c r="B29" s="97">
        <v>0</v>
      </c>
      <c r="C29" s="4">
        <v>3</v>
      </c>
      <c r="D29" s="11">
        <v>3</v>
      </c>
      <c r="E29" s="13">
        <f>E28</f>
        <v>1.2550050823720369</v>
      </c>
      <c r="F29" s="5">
        <f>F28</f>
        <v>-1.7449949176279631</v>
      </c>
      <c r="G29" s="14">
        <f>G28</f>
        <v>0.75166836079067889</v>
      </c>
      <c r="H29" s="78">
        <f t="shared" ref="H29:H31" si="18">C29*E29+D29*F29+G29</f>
        <v>-0.71830114497709974</v>
      </c>
      <c r="I29" s="67">
        <f>1/(1+EXP(-H29))</f>
        <v>0.32776719203143823</v>
      </c>
      <c r="J29" s="20">
        <f>IF(I29&lt;0.5,0,1)</f>
        <v>0</v>
      </c>
      <c r="K29" s="80">
        <f>1-I29</f>
        <v>0.67223280796856177</v>
      </c>
      <c r="L29" s="71">
        <f>-(B29)*LN(I29)-(1-B29)*LN(1-I29)</f>
        <v>0.39715055802620924</v>
      </c>
      <c r="M29" s="75"/>
      <c r="N29" s="74"/>
      <c r="O29" s="74"/>
      <c r="P29" s="80"/>
      <c r="Q29" s="71"/>
      <c r="R29" s="84"/>
    </row>
    <row r="30" spans="2:18">
      <c r="B30" s="97">
        <v>1</v>
      </c>
      <c r="C30" s="4">
        <v>4</v>
      </c>
      <c r="D30" s="11">
        <v>2</v>
      </c>
      <c r="E30" s="13">
        <f t="shared" ref="E30:E31" si="19">E29</f>
        <v>1.2550050823720369</v>
      </c>
      <c r="F30" s="5">
        <f t="shared" ref="F30:F31" si="20">F29</f>
        <v>-1.7449949176279631</v>
      </c>
      <c r="G30" s="14">
        <f t="shared" ref="G30:G31" si="21">G29</f>
        <v>0.75166836079067889</v>
      </c>
      <c r="H30" s="78">
        <f t="shared" si="18"/>
        <v>2.2816988550229</v>
      </c>
      <c r="I30" s="67">
        <f>1/(1+EXP(-H30))</f>
        <v>0.90734996171073423</v>
      </c>
      <c r="J30" s="20">
        <f>IF(I30&lt;0.5,0,1)</f>
        <v>1</v>
      </c>
      <c r="K30" s="80">
        <f>I30</f>
        <v>0.90734996171073423</v>
      </c>
      <c r="L30" s="71">
        <f>-(B30)*LN(I30)-(1-B30)*LN(1-I30)</f>
        <v>9.7227057960108443E-2</v>
      </c>
      <c r="M30" s="75"/>
      <c r="N30" s="74"/>
      <c r="O30" s="74"/>
      <c r="P30" s="65"/>
      <c r="Q30" s="39"/>
      <c r="R30" s="40"/>
    </row>
    <row r="31" spans="2:18">
      <c r="B31" s="98">
        <v>1</v>
      </c>
      <c r="C31" s="7">
        <v>5</v>
      </c>
      <c r="D31" s="12">
        <v>1</v>
      </c>
      <c r="E31" s="15">
        <f t="shared" si="19"/>
        <v>1.2550050823720369</v>
      </c>
      <c r="F31" s="8">
        <f t="shared" si="20"/>
        <v>-1.7449949176279631</v>
      </c>
      <c r="G31" s="16">
        <f t="shared" si="21"/>
        <v>0.75166836079067889</v>
      </c>
      <c r="H31" s="79">
        <f t="shared" si="18"/>
        <v>5.2816988550229</v>
      </c>
      <c r="I31" s="68">
        <f>1/(1+EXP(-H31))</f>
        <v>0.99494192732770248</v>
      </c>
      <c r="J31" s="22">
        <f>IF(I31&lt;0.5,0,1)</f>
        <v>1</v>
      </c>
      <c r="K31" s="81">
        <f>I31</f>
        <v>0.99494192732770248</v>
      </c>
      <c r="L31" s="82">
        <f>-(B31)*LN(I31)-(1-B31)*LN(1-I31)</f>
        <v>5.0709080215890576E-3</v>
      </c>
      <c r="M31" s="76"/>
      <c r="N31" s="77"/>
      <c r="O31" s="77"/>
      <c r="P31" s="66"/>
      <c r="Q31" s="41"/>
      <c r="R31" s="42"/>
    </row>
    <row r="32" spans="2:18">
      <c r="B32" s="99"/>
      <c r="C32" s="100"/>
      <c r="D32" s="100"/>
      <c r="E32" s="100"/>
      <c r="F32" s="100"/>
      <c r="G32" s="100"/>
      <c r="H32" s="100"/>
      <c r="I32" s="100"/>
      <c r="J32" s="100"/>
      <c r="K32" s="101">
        <f>K28*K29*K30*K31</f>
        <v>0.60269445462195614</v>
      </c>
      <c r="L32" s="101">
        <f>SUM(L28:L31)</f>
        <v>0.5063449194281896</v>
      </c>
      <c r="M32" s="100"/>
      <c r="N32" s="100"/>
      <c r="O32" s="100"/>
      <c r="P32" s="100"/>
      <c r="Q32" s="100"/>
      <c r="R32" s="102"/>
    </row>
    <row r="33" spans="2:18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2:18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2:18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2:18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2:18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2:18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2:18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2:18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2:18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2:18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2:18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2:18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2:18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2:18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2:18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2:18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2:18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2:18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2:18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2:18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2:18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2:18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2:18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2:18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2:18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2:18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2:18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2:18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2:18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2:18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</sheetData>
  <mergeCells count="24">
    <mergeCell ref="P26:R26"/>
    <mergeCell ref="B18:D18"/>
    <mergeCell ref="E18:G18"/>
    <mergeCell ref="H18:J18"/>
    <mergeCell ref="K18:L18"/>
    <mergeCell ref="M18:O18"/>
    <mergeCell ref="P18:R18"/>
    <mergeCell ref="B26:D26"/>
    <mergeCell ref="E26:G26"/>
    <mergeCell ref="H26:J26"/>
    <mergeCell ref="K26:L26"/>
    <mergeCell ref="M26:O26"/>
    <mergeCell ref="P10:R10"/>
    <mergeCell ref="B2:D2"/>
    <mergeCell ref="E2:G2"/>
    <mergeCell ref="H2:J2"/>
    <mergeCell ref="K2:L2"/>
    <mergeCell ref="M2:O2"/>
    <mergeCell ref="P2:R2"/>
    <mergeCell ref="B10:D10"/>
    <mergeCell ref="E10:G10"/>
    <mergeCell ref="H10:J10"/>
    <mergeCell ref="K10:L10"/>
    <mergeCell ref="M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001-76FC-374E-BE51-A27192DC5244}">
  <dimension ref="B1:R66"/>
  <sheetViews>
    <sheetView showGridLines="0" topLeftCell="A4" workbookViewId="0">
      <selection activeCell="I20" sqref="I20:I23"/>
    </sheetView>
  </sheetViews>
  <sheetFormatPr baseColWidth="10" defaultRowHeight="16"/>
  <cols>
    <col min="1" max="1" width="3.5" customWidth="1"/>
    <col min="2" max="7" width="5.33203125" style="1" customWidth="1"/>
    <col min="8" max="8" width="12.33203125" style="1" customWidth="1"/>
    <col min="9" max="9" width="13.5" style="1" bestFit="1" customWidth="1"/>
    <col min="10" max="10" width="10.83203125" style="1"/>
    <col min="11" max="11" width="20.1640625" style="1" bestFit="1" customWidth="1"/>
    <col min="12" max="12" width="20.33203125" style="1" bestFit="1" customWidth="1"/>
    <col min="13" max="14" width="10.83203125" style="1"/>
    <col min="15" max="15" width="10.83203125" style="1" customWidth="1"/>
    <col min="16" max="16" width="12.1640625" style="1" bestFit="1" customWidth="1"/>
    <col min="17" max="18" width="10.83203125" style="1"/>
  </cols>
  <sheetData>
    <row r="1" spans="2:18" ht="17" customHeight="1" thickBot="1"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60" t="s">
        <v>17</v>
      </c>
      <c r="Q1" s="61">
        <v>0.1</v>
      </c>
      <c r="R1" s="48"/>
    </row>
    <row r="2" spans="2:18" ht="31" customHeight="1">
      <c r="B2" s="88" t="s">
        <v>18</v>
      </c>
      <c r="C2" s="89"/>
      <c r="D2" s="89"/>
      <c r="E2" s="90" t="s">
        <v>19</v>
      </c>
      <c r="F2" s="89"/>
      <c r="G2" s="91"/>
      <c r="H2" s="86" t="s">
        <v>20</v>
      </c>
      <c r="I2" s="86"/>
      <c r="J2" s="86"/>
      <c r="K2" s="90" t="s">
        <v>21</v>
      </c>
      <c r="L2" s="91"/>
      <c r="M2" s="86" t="s">
        <v>22</v>
      </c>
      <c r="N2" s="86"/>
      <c r="O2" s="86"/>
      <c r="P2" s="85" t="s">
        <v>23</v>
      </c>
      <c r="Q2" s="86"/>
      <c r="R2" s="87"/>
    </row>
    <row r="3" spans="2:18" ht="85">
      <c r="B3" s="49" t="s">
        <v>0</v>
      </c>
      <c r="C3" s="30" t="s">
        <v>11</v>
      </c>
      <c r="D3" s="31" t="s">
        <v>12</v>
      </c>
      <c r="E3" s="32" t="s">
        <v>7</v>
      </c>
      <c r="F3" s="33" t="s">
        <v>8</v>
      </c>
      <c r="G3" s="34" t="s">
        <v>9</v>
      </c>
      <c r="H3" s="17" t="s">
        <v>4</v>
      </c>
      <c r="I3" s="10" t="s">
        <v>1</v>
      </c>
      <c r="J3" s="18" t="s">
        <v>13</v>
      </c>
      <c r="K3" s="23" t="s">
        <v>3</v>
      </c>
      <c r="L3" s="24" t="s">
        <v>2</v>
      </c>
      <c r="M3" s="35" t="s">
        <v>5</v>
      </c>
      <c r="N3" s="35" t="s">
        <v>6</v>
      </c>
      <c r="O3" s="36" t="s">
        <v>10</v>
      </c>
      <c r="P3" s="37" t="s">
        <v>14</v>
      </c>
      <c r="Q3" s="38" t="s">
        <v>15</v>
      </c>
      <c r="R3" s="50" t="s">
        <v>16</v>
      </c>
    </row>
    <row r="4" spans="2:18">
      <c r="B4" s="51">
        <v>0</v>
      </c>
      <c r="C4" s="4">
        <v>1</v>
      </c>
      <c r="D4" s="11">
        <v>4</v>
      </c>
      <c r="E4" s="13">
        <v>2</v>
      </c>
      <c r="F4" s="5">
        <v>1</v>
      </c>
      <c r="G4" s="14">
        <v>1</v>
      </c>
      <c r="H4" s="19">
        <f>C4*E4+D4*F4+G4</f>
        <v>7</v>
      </c>
      <c r="I4" s="67">
        <f>1/(1+EXP(-H4))</f>
        <v>0.9990889488055994</v>
      </c>
      <c r="J4" s="20">
        <f>IF(I4&lt;0.5,0,1)</f>
        <v>1</v>
      </c>
      <c r="K4" s="25">
        <f>1-I4</f>
        <v>9.1105119440060278E-4</v>
      </c>
      <c r="L4" s="26">
        <f>-(B4)*LN(I4)-(1-B4)*LN(1-I4)</f>
        <v>7.0009114664538208</v>
      </c>
      <c r="M4" s="62">
        <f>-(B4-J4)*C4</f>
        <v>1</v>
      </c>
      <c r="N4" s="63">
        <f>-(B4-J4)*D4</f>
        <v>4</v>
      </c>
      <c r="O4" s="64">
        <f>-(B4-J4)</f>
        <v>1</v>
      </c>
      <c r="P4" s="29">
        <f>E4- M5*$Q$1</f>
        <v>1.7</v>
      </c>
      <c r="Q4" s="29">
        <f>F4-N5*$Q$1</f>
        <v>0.7</v>
      </c>
      <c r="R4" s="52">
        <f>G4-O5*$Q$1</f>
        <v>0.9</v>
      </c>
    </row>
    <row r="5" spans="2:18">
      <c r="B5" s="51">
        <v>0</v>
      </c>
      <c r="C5" s="4">
        <v>3</v>
      </c>
      <c r="D5" s="11">
        <v>3</v>
      </c>
      <c r="E5" s="13">
        <v>2</v>
      </c>
      <c r="F5" s="5">
        <v>1</v>
      </c>
      <c r="G5" s="14">
        <v>1</v>
      </c>
      <c r="H5" s="19">
        <f t="shared" ref="H5:H7" si="0">C5*E5+D5*F5+G5</f>
        <v>10</v>
      </c>
      <c r="I5" s="67">
        <f>1/(1+EXP(-H5))</f>
        <v>0.99995460213129761</v>
      </c>
      <c r="J5" s="20">
        <f>IF(I5&lt;0.5,0,1)</f>
        <v>1</v>
      </c>
      <c r="K5" s="25">
        <f>1-I5</f>
        <v>4.5397868702390376E-5</v>
      </c>
      <c r="L5" s="26">
        <f>-(B5)*LN(I5)-(1-B5)*LN(1-I5)</f>
        <v>10.000045398900186</v>
      </c>
      <c r="M5" s="65">
        <f>-(B5-J5)*C5</f>
        <v>3</v>
      </c>
      <c r="N5" s="39">
        <f>-(B5-J5)*D5</f>
        <v>3</v>
      </c>
      <c r="O5" s="40">
        <f>-(B5-J5)</f>
        <v>1</v>
      </c>
      <c r="P5" s="39"/>
      <c r="Q5" s="39"/>
      <c r="R5" s="53"/>
    </row>
    <row r="6" spans="2:18">
      <c r="B6" s="51">
        <v>1</v>
      </c>
      <c r="C6" s="4">
        <v>4</v>
      </c>
      <c r="D6" s="11">
        <v>2</v>
      </c>
      <c r="E6" s="13">
        <v>2</v>
      </c>
      <c r="F6" s="5">
        <v>1</v>
      </c>
      <c r="G6" s="14">
        <v>1</v>
      </c>
      <c r="H6" s="19">
        <f t="shared" si="0"/>
        <v>11</v>
      </c>
      <c r="I6" s="67">
        <f>1/(1+EXP(-H6))</f>
        <v>0.99998329857815205</v>
      </c>
      <c r="J6" s="20">
        <f>IF(I6&lt;0.5,0,1)</f>
        <v>1</v>
      </c>
      <c r="K6" s="25">
        <f>I6</f>
        <v>0.99998329857815205</v>
      </c>
      <c r="L6" s="26">
        <f>-(B6)*LN(I6)-(1-B6)*LN(1-I6)</f>
        <v>1.6701561318252087E-5</v>
      </c>
      <c r="M6" s="65">
        <f>-(B6-J6)*C6</f>
        <v>0</v>
      </c>
      <c r="N6" s="39">
        <f>-(B6-J6)*D6</f>
        <v>0</v>
      </c>
      <c r="O6" s="40">
        <f>-(B6-J6)</f>
        <v>0</v>
      </c>
      <c r="R6" s="53"/>
    </row>
    <row r="7" spans="2:18">
      <c r="B7" s="54">
        <v>1</v>
      </c>
      <c r="C7" s="7">
        <v>5</v>
      </c>
      <c r="D7" s="12">
        <v>1</v>
      </c>
      <c r="E7" s="15">
        <v>2</v>
      </c>
      <c r="F7" s="8">
        <v>1</v>
      </c>
      <c r="G7" s="16">
        <v>1</v>
      </c>
      <c r="H7" s="21">
        <f t="shared" si="0"/>
        <v>12</v>
      </c>
      <c r="I7" s="68">
        <f>1/(1+EXP(-H7))</f>
        <v>0.99999385582539779</v>
      </c>
      <c r="J7" s="22">
        <f>IF(I7&lt;0.5,0,1)</f>
        <v>1</v>
      </c>
      <c r="K7" s="27">
        <f>I7</f>
        <v>0.99999385582539779</v>
      </c>
      <c r="L7" s="28">
        <f>-(B7)*LN(I7)-(1-B7)*LN(1-I7)</f>
        <v>6.144193477725374E-6</v>
      </c>
      <c r="M7" s="66">
        <f>-(B7-J7)*C7</f>
        <v>0</v>
      </c>
      <c r="N7" s="41">
        <f>-(B7-J7)*D7</f>
        <v>0</v>
      </c>
      <c r="O7" s="42">
        <f>-(B7-J7)</f>
        <v>0</v>
      </c>
      <c r="P7" s="39"/>
      <c r="Q7" s="39"/>
      <c r="R7" s="53"/>
    </row>
    <row r="8" spans="2:18" ht="17" thickBot="1">
      <c r="B8" s="55"/>
      <c r="C8" s="56"/>
      <c r="D8" s="56"/>
      <c r="E8" s="56"/>
      <c r="F8" s="56"/>
      <c r="G8" s="56"/>
      <c r="H8" s="56"/>
      <c r="I8" s="56"/>
      <c r="J8" s="56"/>
      <c r="K8" s="57">
        <f>K4*K5*K6*K7</f>
        <v>4.1358837619898327E-8</v>
      </c>
      <c r="L8" s="57">
        <f>SUM(L4:L7)</f>
        <v>17.000979711108801</v>
      </c>
      <c r="M8" s="56"/>
      <c r="N8" s="56"/>
      <c r="O8" s="56"/>
      <c r="P8" s="56"/>
      <c r="Q8" s="56"/>
      <c r="R8" s="59"/>
    </row>
    <row r="9" spans="2:18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18">
      <c r="B10" s="88" t="s">
        <v>18</v>
      </c>
      <c r="C10" s="89"/>
      <c r="D10" s="89"/>
      <c r="E10" s="90" t="s">
        <v>19</v>
      </c>
      <c r="F10" s="89"/>
      <c r="G10" s="91"/>
      <c r="H10" s="86" t="s">
        <v>20</v>
      </c>
      <c r="I10" s="86"/>
      <c r="J10" s="86"/>
      <c r="K10" s="90" t="s">
        <v>21</v>
      </c>
      <c r="L10" s="91"/>
      <c r="M10" s="86" t="s">
        <v>22</v>
      </c>
      <c r="N10" s="86"/>
      <c r="O10" s="86"/>
      <c r="P10" s="85" t="s">
        <v>23</v>
      </c>
      <c r="Q10" s="86"/>
      <c r="R10" s="87"/>
    </row>
    <row r="11" spans="2:18" ht="85">
      <c r="B11" s="49" t="s">
        <v>0</v>
      </c>
      <c r="C11" s="30" t="s">
        <v>11</v>
      </c>
      <c r="D11" s="31" t="s">
        <v>12</v>
      </c>
      <c r="E11" s="32" t="s">
        <v>7</v>
      </c>
      <c r="F11" s="33" t="s">
        <v>8</v>
      </c>
      <c r="G11" s="34" t="s">
        <v>9</v>
      </c>
      <c r="H11" s="17" t="s">
        <v>4</v>
      </c>
      <c r="I11" s="10" t="s">
        <v>1</v>
      </c>
      <c r="J11" s="18" t="s">
        <v>13</v>
      </c>
      <c r="K11" s="23" t="s">
        <v>3</v>
      </c>
      <c r="L11" s="24" t="s">
        <v>2</v>
      </c>
      <c r="M11" s="35" t="s">
        <v>5</v>
      </c>
      <c r="N11" s="35" t="s">
        <v>6</v>
      </c>
      <c r="O11" s="36" t="s">
        <v>10</v>
      </c>
      <c r="P11" s="37" t="s">
        <v>14</v>
      </c>
      <c r="Q11" s="38" t="s">
        <v>15</v>
      </c>
      <c r="R11" s="50" t="s">
        <v>16</v>
      </c>
    </row>
    <row r="12" spans="2:18">
      <c r="B12" s="58">
        <v>0</v>
      </c>
      <c r="C12" s="2">
        <v>1</v>
      </c>
      <c r="D12" s="43">
        <v>4</v>
      </c>
      <c r="E12" s="44">
        <f>P4</f>
        <v>1.7</v>
      </c>
      <c r="F12" s="3">
        <f>Q4</f>
        <v>0.7</v>
      </c>
      <c r="G12" s="45">
        <f>R4</f>
        <v>0.9</v>
      </c>
      <c r="H12" s="19">
        <f>C12*E12+D12*F12+G12</f>
        <v>5.4</v>
      </c>
      <c r="I12" s="67">
        <f>1/(1+EXP(-H12))</f>
        <v>0.99550372683905886</v>
      </c>
      <c r="J12" s="20">
        <f>IF(I12&lt;0.5,0,1)</f>
        <v>1</v>
      </c>
      <c r="K12" s="25">
        <f>1-I12</f>
        <v>4.4962731609411444E-3</v>
      </c>
      <c r="L12" s="26">
        <f>-(B12)*LN(I12)-(1-B12)*LN(1-I12)</f>
        <v>5.4045064117992574</v>
      </c>
      <c r="M12" s="62">
        <f>-(B12-J12)*C12</f>
        <v>1</v>
      </c>
      <c r="N12" s="63">
        <f>-(B12-J12)*D12</f>
        <v>4</v>
      </c>
      <c r="O12" s="64">
        <f>-(B12-J12)</f>
        <v>1</v>
      </c>
      <c r="P12" s="29">
        <f>E12- M13*$Q$1</f>
        <v>1.4</v>
      </c>
      <c r="Q12" s="29">
        <f>F12-N13*$Q$1</f>
        <v>0.39999999999999991</v>
      </c>
      <c r="R12" s="52">
        <f>G12-O13*$Q$1</f>
        <v>0.8</v>
      </c>
    </row>
    <row r="13" spans="2:18">
      <c r="B13" s="51">
        <v>0</v>
      </c>
      <c r="C13" s="4">
        <v>3</v>
      </c>
      <c r="D13" s="11">
        <v>3</v>
      </c>
      <c r="E13" s="13">
        <f>E12</f>
        <v>1.7</v>
      </c>
      <c r="F13" s="5">
        <f>F12</f>
        <v>0.7</v>
      </c>
      <c r="G13" s="14">
        <f>G12</f>
        <v>0.9</v>
      </c>
      <c r="H13" s="19">
        <f t="shared" ref="H13:H15" si="1">C13*E13+D13*F13+G13</f>
        <v>8.1</v>
      </c>
      <c r="I13" s="67">
        <f>1/(1+EXP(-H13))</f>
        <v>0.99969655296997117</v>
      </c>
      <c r="J13" s="20">
        <f>IF(I13&lt;0.5,0,1)</f>
        <v>1</v>
      </c>
      <c r="K13" s="25">
        <f>1-I13</f>
        <v>3.03447030028825E-4</v>
      </c>
      <c r="L13" s="26">
        <f>-(B13)*LN(I13)-(1-B13)*LN(1-I13)</f>
        <v>8.1003034930797053</v>
      </c>
      <c r="M13" s="65">
        <f>-(B13-J13)*C13</f>
        <v>3</v>
      </c>
      <c r="N13" s="39">
        <f>-(B13-J13)*D13</f>
        <v>3</v>
      </c>
      <c r="O13" s="40">
        <f>-(B13-J13)</f>
        <v>1</v>
      </c>
      <c r="P13" s="39"/>
      <c r="Q13" s="39"/>
      <c r="R13" s="53"/>
    </row>
    <row r="14" spans="2:18">
      <c r="B14" s="51">
        <v>1</v>
      </c>
      <c r="C14" s="4">
        <v>4</v>
      </c>
      <c r="D14" s="11">
        <v>2</v>
      </c>
      <c r="E14" s="13">
        <f t="shared" ref="E14:G15" si="2">E13</f>
        <v>1.7</v>
      </c>
      <c r="F14" s="5">
        <f t="shared" si="2"/>
        <v>0.7</v>
      </c>
      <c r="G14" s="14">
        <f t="shared" si="2"/>
        <v>0.9</v>
      </c>
      <c r="H14" s="19">
        <f t="shared" si="1"/>
        <v>9.1</v>
      </c>
      <c r="I14" s="67">
        <f>1/(1+EXP(-H14))</f>
        <v>0.99988834665937043</v>
      </c>
      <c r="J14" s="20">
        <f>IF(I14&lt;0.5,0,1)</f>
        <v>1</v>
      </c>
      <c r="K14" s="25">
        <f>I14</f>
        <v>0.99988834665937043</v>
      </c>
      <c r="L14" s="26">
        <f>-(B14)*LN(I14)-(1-B14)*LN(1-I14)</f>
        <v>1.1165957432781946E-4</v>
      </c>
      <c r="M14" s="65">
        <f>-(B14-J14)*C14</f>
        <v>0</v>
      </c>
      <c r="N14" s="39">
        <f>-(B14-J14)*D14</f>
        <v>0</v>
      </c>
      <c r="O14" s="40">
        <f>-(B14-J14)</f>
        <v>0</v>
      </c>
      <c r="P14"/>
      <c r="Q14"/>
      <c r="R14" s="53"/>
    </row>
    <row r="15" spans="2:18">
      <c r="B15" s="54">
        <v>1</v>
      </c>
      <c r="C15" s="7">
        <v>5</v>
      </c>
      <c r="D15" s="12">
        <v>1</v>
      </c>
      <c r="E15" s="15">
        <f t="shared" si="2"/>
        <v>1.7</v>
      </c>
      <c r="F15" s="8">
        <f t="shared" si="2"/>
        <v>0.7</v>
      </c>
      <c r="G15" s="16">
        <f t="shared" si="2"/>
        <v>0.9</v>
      </c>
      <c r="H15" s="21">
        <f t="shared" si="1"/>
        <v>10.1</v>
      </c>
      <c r="I15" s="68">
        <f>1/(1+EXP(-H15))</f>
        <v>0.99995892213223525</v>
      </c>
      <c r="J15" s="22">
        <f>IF(I15&lt;0.5,0,1)</f>
        <v>1</v>
      </c>
      <c r="K15" s="27">
        <f>I15</f>
        <v>0.99995892213223525</v>
      </c>
      <c r="L15" s="28">
        <f>-(B15)*LN(I15)-(1-B15)*LN(1-I15)</f>
        <v>4.1078711483464994E-5</v>
      </c>
      <c r="M15" s="66">
        <f>-(B15-J15)*C15</f>
        <v>0</v>
      </c>
      <c r="N15" s="41">
        <f>-(B15-J15)*D15</f>
        <v>0</v>
      </c>
      <c r="O15" s="42">
        <f>-(B15-J15)</f>
        <v>0</v>
      </c>
      <c r="P15" s="39"/>
      <c r="Q15" s="39"/>
      <c r="R15" s="53"/>
    </row>
    <row r="16" spans="2:18" ht="17" thickBot="1">
      <c r="B16" s="55"/>
      <c r="C16" s="56"/>
      <c r="D16" s="56"/>
      <c r="E16" s="56"/>
      <c r="F16" s="56"/>
      <c r="G16" s="56"/>
      <c r="H16" s="56"/>
      <c r="I16" s="56"/>
      <c r="J16" s="56"/>
      <c r="K16" s="57">
        <f>K12*K13*K14*K15</f>
        <v>1.3641723596249593E-6</v>
      </c>
      <c r="L16" s="57">
        <f>SUM(L12:L15)</f>
        <v>13.504962643164774</v>
      </c>
      <c r="M16" s="56"/>
      <c r="N16" s="56"/>
      <c r="O16" s="56"/>
      <c r="P16" s="56"/>
      <c r="Q16" s="56"/>
      <c r="R16" s="59"/>
    </row>
    <row r="17" spans="2:18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2:18" ht="16" customHeight="1">
      <c r="B18" s="88" t="s">
        <v>18</v>
      </c>
      <c r="C18" s="89"/>
      <c r="D18" s="89"/>
      <c r="E18" s="90" t="s">
        <v>19</v>
      </c>
      <c r="F18" s="89"/>
      <c r="G18" s="91"/>
      <c r="H18" s="86" t="s">
        <v>20</v>
      </c>
      <c r="I18" s="86"/>
      <c r="J18" s="86"/>
      <c r="K18" s="90" t="s">
        <v>21</v>
      </c>
      <c r="L18" s="91"/>
      <c r="M18" s="86" t="s">
        <v>22</v>
      </c>
      <c r="N18" s="86"/>
      <c r="O18" s="86"/>
      <c r="P18" s="85" t="s">
        <v>23</v>
      </c>
      <c r="Q18" s="86"/>
      <c r="R18" s="87"/>
    </row>
    <row r="19" spans="2:18" ht="85">
      <c r="B19" s="49" t="s">
        <v>0</v>
      </c>
      <c r="C19" s="30" t="s">
        <v>11</v>
      </c>
      <c r="D19" s="31" t="s">
        <v>12</v>
      </c>
      <c r="E19" s="32" t="s">
        <v>7</v>
      </c>
      <c r="F19" s="33" t="s">
        <v>8</v>
      </c>
      <c r="G19" s="34" t="s">
        <v>9</v>
      </c>
      <c r="H19" s="17" t="s">
        <v>4</v>
      </c>
      <c r="I19" s="10" t="s">
        <v>1</v>
      </c>
      <c r="J19" s="18" t="s">
        <v>13</v>
      </c>
      <c r="K19" s="23" t="s">
        <v>3</v>
      </c>
      <c r="L19" s="24" t="s">
        <v>2</v>
      </c>
      <c r="M19" s="35" t="s">
        <v>5</v>
      </c>
      <c r="N19" s="35" t="s">
        <v>6</v>
      </c>
      <c r="O19" s="36" t="s">
        <v>10</v>
      </c>
      <c r="P19" s="37" t="s">
        <v>14</v>
      </c>
      <c r="Q19" s="38" t="s">
        <v>15</v>
      </c>
      <c r="R19" s="50" t="s">
        <v>16</v>
      </c>
    </row>
    <row r="20" spans="2:18">
      <c r="B20" s="58">
        <v>0</v>
      </c>
      <c r="C20" s="2">
        <v>1</v>
      </c>
      <c r="D20" s="43">
        <v>4</v>
      </c>
      <c r="E20" s="44">
        <f>P12</f>
        <v>1.4</v>
      </c>
      <c r="F20" s="3">
        <f>Q12</f>
        <v>0.39999999999999991</v>
      </c>
      <c r="G20" s="45">
        <f>R12</f>
        <v>0.8</v>
      </c>
      <c r="H20" s="19">
        <f>C20*E20+D20*F20+G20</f>
        <v>3.8</v>
      </c>
      <c r="I20" s="6">
        <f>1/(1+EXP(-H20))</f>
        <v>0.97811872906386943</v>
      </c>
      <c r="J20" s="20">
        <f>IF(I20&lt;0.5,0,1)</f>
        <v>1</v>
      </c>
      <c r="K20" s="25">
        <f>1-I20</f>
        <v>2.188127093613057E-2</v>
      </c>
      <c r="L20" s="26">
        <f>-(B20)*LN(I20)-(1-B20)*LN(1-I20)</f>
        <v>3.822124216454875</v>
      </c>
      <c r="M20" s="62">
        <f>-(B20-J20)*C20</f>
        <v>1</v>
      </c>
      <c r="N20" s="63">
        <f>-(B20-J20)*D20</f>
        <v>4</v>
      </c>
      <c r="O20" s="64">
        <f>-(B20-J20)</f>
        <v>1</v>
      </c>
      <c r="P20" s="29">
        <f>E20- M21*$Q$1</f>
        <v>1.0999999999999999</v>
      </c>
      <c r="Q20" s="29">
        <f>F20-N21*$Q$1</f>
        <v>9.9999999999999867E-2</v>
      </c>
      <c r="R20" s="52">
        <f>G20-O21*$Q$1</f>
        <v>0.70000000000000007</v>
      </c>
    </row>
    <row r="21" spans="2:18">
      <c r="B21" s="51">
        <v>0</v>
      </c>
      <c r="C21" s="4">
        <v>3</v>
      </c>
      <c r="D21" s="11">
        <v>3</v>
      </c>
      <c r="E21" s="13">
        <f>E20</f>
        <v>1.4</v>
      </c>
      <c r="F21" s="5">
        <f>F20</f>
        <v>0.39999999999999991</v>
      </c>
      <c r="G21" s="14">
        <f>G20</f>
        <v>0.8</v>
      </c>
      <c r="H21" s="19">
        <f t="shared" ref="H21:H23" si="3">C21*E21+D21*F21+G21</f>
        <v>6.1999999999999984</v>
      </c>
      <c r="I21" s="6">
        <f>1/(1+EXP(-H21))</f>
        <v>0.9979746796109501</v>
      </c>
      <c r="J21" s="20">
        <f>IF(I21&lt;0.5,0,1)</f>
        <v>1</v>
      </c>
      <c r="K21" s="25">
        <f>1-I21</f>
        <v>2.0253203890499005E-3</v>
      </c>
      <c r="L21" s="26">
        <f>-(B21)*LN(I21)-(1-B21)*LN(1-I21)</f>
        <v>6.202027374123829</v>
      </c>
      <c r="M21" s="65">
        <f>-(B21-J21)*C21</f>
        <v>3</v>
      </c>
      <c r="N21" s="39">
        <f>-(B21-J21)*D21</f>
        <v>3</v>
      </c>
      <c r="O21" s="40">
        <f>-(B21-J21)</f>
        <v>1</v>
      </c>
      <c r="P21" s="39"/>
      <c r="Q21" s="39"/>
      <c r="R21" s="53"/>
    </row>
    <row r="22" spans="2:18">
      <c r="B22" s="51">
        <v>1</v>
      </c>
      <c r="C22" s="4">
        <v>4</v>
      </c>
      <c r="D22" s="11">
        <v>2</v>
      </c>
      <c r="E22" s="13">
        <f t="shared" ref="E22:G23" si="4">E21</f>
        <v>1.4</v>
      </c>
      <c r="F22" s="5">
        <f t="shared" si="4"/>
        <v>0.39999999999999991</v>
      </c>
      <c r="G22" s="14">
        <f t="shared" si="4"/>
        <v>0.8</v>
      </c>
      <c r="H22" s="19">
        <f t="shared" si="3"/>
        <v>7.1999999999999993</v>
      </c>
      <c r="I22" s="6">
        <f>1/(1+EXP(-H22))</f>
        <v>0.99925397116616332</v>
      </c>
      <c r="J22" s="20">
        <f>IF(I22&lt;0.5,0,1)</f>
        <v>1</v>
      </c>
      <c r="K22" s="25">
        <f>I22</f>
        <v>0.99925397116616332</v>
      </c>
      <c r="L22" s="26">
        <f>-(B22)*LN(I22)-(1-B22)*LN(1-I22)</f>
        <v>7.4630725182764542E-4</v>
      </c>
      <c r="M22" s="65">
        <f>-(B22-J22)*C22</f>
        <v>0</v>
      </c>
      <c r="N22" s="39">
        <f>-(B22-J22)*D22</f>
        <v>0</v>
      </c>
      <c r="O22" s="40">
        <f>-(B22-J22)</f>
        <v>0</v>
      </c>
      <c r="P22"/>
      <c r="Q22"/>
      <c r="R22" s="53"/>
    </row>
    <row r="23" spans="2:18">
      <c r="B23" s="54">
        <v>1</v>
      </c>
      <c r="C23" s="7">
        <v>5</v>
      </c>
      <c r="D23" s="12">
        <v>1</v>
      </c>
      <c r="E23" s="15">
        <f t="shared" si="4"/>
        <v>1.4</v>
      </c>
      <c r="F23" s="8">
        <f t="shared" si="4"/>
        <v>0.39999999999999991</v>
      </c>
      <c r="G23" s="16">
        <f t="shared" si="4"/>
        <v>0.8</v>
      </c>
      <c r="H23" s="21">
        <f t="shared" si="3"/>
        <v>8.2000000000000011</v>
      </c>
      <c r="I23" s="9">
        <f>1/(1+EXP(-H23))</f>
        <v>0.99972542184389857</v>
      </c>
      <c r="J23" s="22">
        <f>IF(I23&lt;0.5,0,1)</f>
        <v>1</v>
      </c>
      <c r="K23" s="27">
        <f>I23</f>
        <v>0.99972542184389857</v>
      </c>
      <c r="L23" s="28">
        <f>-(B23)*LN(I23)-(1-B23)*LN(1-I23)</f>
        <v>2.7461585958519889E-4</v>
      </c>
      <c r="M23" s="66">
        <f>-(B23-J23)*C23</f>
        <v>0</v>
      </c>
      <c r="N23" s="41">
        <f>-(B23-J23)*D23</f>
        <v>0</v>
      </c>
      <c r="O23" s="42">
        <f>-(B23-J23)</f>
        <v>0</v>
      </c>
      <c r="P23" s="39"/>
      <c r="Q23" s="39"/>
      <c r="R23" s="53"/>
    </row>
    <row r="24" spans="2:18" ht="17" thickBot="1">
      <c r="B24" s="55"/>
      <c r="C24" s="56"/>
      <c r="D24" s="56"/>
      <c r="E24" s="56"/>
      <c r="F24" s="56"/>
      <c r="G24" s="56"/>
      <c r="H24" s="56"/>
      <c r="I24" s="56"/>
      <c r="J24" s="56"/>
      <c r="K24" s="57">
        <f>K20*K21*K22*K23</f>
        <v>4.4271363427652864E-5</v>
      </c>
      <c r="L24" s="57">
        <f>SUM(L20:L23)</f>
        <v>10.025172513690116</v>
      </c>
      <c r="M24" s="56"/>
      <c r="N24" s="56"/>
      <c r="O24" s="56"/>
      <c r="P24" s="56"/>
      <c r="Q24" s="56"/>
      <c r="R24" s="59"/>
    </row>
    <row r="25" spans="2:18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>
      <c r="B26" s="88" t="s">
        <v>18</v>
      </c>
      <c r="C26" s="89"/>
      <c r="D26" s="89"/>
      <c r="E26" s="90" t="s">
        <v>19</v>
      </c>
      <c r="F26" s="89"/>
      <c r="G26" s="91"/>
      <c r="H26" s="86" t="s">
        <v>20</v>
      </c>
      <c r="I26" s="86"/>
      <c r="J26" s="86"/>
      <c r="K26" s="90" t="s">
        <v>21</v>
      </c>
      <c r="L26" s="91"/>
      <c r="M26" s="86" t="s">
        <v>22</v>
      </c>
      <c r="N26" s="86"/>
      <c r="O26" s="86"/>
      <c r="P26" s="85" t="s">
        <v>23</v>
      </c>
      <c r="Q26" s="86"/>
      <c r="R26" s="87"/>
    </row>
    <row r="27" spans="2:18" ht="85">
      <c r="B27" s="49" t="s">
        <v>0</v>
      </c>
      <c r="C27" s="30" t="s">
        <v>11</v>
      </c>
      <c r="D27" s="31" t="s">
        <v>12</v>
      </c>
      <c r="E27" s="32" t="s">
        <v>7</v>
      </c>
      <c r="F27" s="33" t="s">
        <v>8</v>
      </c>
      <c r="G27" s="34" t="s">
        <v>9</v>
      </c>
      <c r="H27" s="17" t="s">
        <v>4</v>
      </c>
      <c r="I27" s="10" t="s">
        <v>1</v>
      </c>
      <c r="J27" s="18" t="s">
        <v>13</v>
      </c>
      <c r="K27" s="23" t="s">
        <v>3</v>
      </c>
      <c r="L27" s="24" t="s">
        <v>2</v>
      </c>
      <c r="M27" s="35" t="s">
        <v>5</v>
      </c>
      <c r="N27" s="35" t="s">
        <v>6</v>
      </c>
      <c r="O27" s="36" t="s">
        <v>10</v>
      </c>
      <c r="P27" s="37" t="s">
        <v>14</v>
      </c>
      <c r="Q27" s="38" t="s">
        <v>15</v>
      </c>
      <c r="R27" s="50" t="s">
        <v>16</v>
      </c>
    </row>
    <row r="28" spans="2:18">
      <c r="B28" s="58">
        <v>0</v>
      </c>
      <c r="C28" s="2">
        <v>1</v>
      </c>
      <c r="D28" s="43">
        <v>4</v>
      </c>
      <c r="E28" s="44">
        <f>P20</f>
        <v>1.0999999999999999</v>
      </c>
      <c r="F28" s="3">
        <f>Q20</f>
        <v>9.9999999999999867E-2</v>
      </c>
      <c r="G28" s="45">
        <f>R20</f>
        <v>0.70000000000000007</v>
      </c>
      <c r="H28" s="19">
        <f>C28*E28+D28*F28+G28</f>
        <v>2.1999999999999993</v>
      </c>
      <c r="I28" s="6">
        <f>1/(1+EXP(-H28))</f>
        <v>0.9002495108803148</v>
      </c>
      <c r="J28" s="20">
        <f>IF(I28&lt;0.5,0,1)</f>
        <v>1</v>
      </c>
      <c r="K28" s="25">
        <f>1-I28</f>
        <v>9.9750489119685204E-2</v>
      </c>
      <c r="L28" s="26">
        <f>-(B28)*LN(I28)-(1-B28)*LN(1-I28)</f>
        <v>2.3050833197686953</v>
      </c>
      <c r="M28" s="62">
        <f>-(B28-J28)*C28</f>
        <v>1</v>
      </c>
      <c r="N28" s="63">
        <f>-(B28-J28)*D28</f>
        <v>4</v>
      </c>
      <c r="O28" s="64">
        <f>-(B28-J28)</f>
        <v>1</v>
      </c>
      <c r="P28" s="29">
        <f>E28- M29*$Q$1</f>
        <v>0.79999999999999982</v>
      </c>
      <c r="Q28" s="29">
        <f>F28-N29*$Q$1</f>
        <v>-0.20000000000000018</v>
      </c>
      <c r="R28" s="52">
        <f>G28-O29*$Q$1</f>
        <v>0.60000000000000009</v>
      </c>
    </row>
    <row r="29" spans="2:18">
      <c r="B29" s="51">
        <v>0</v>
      </c>
      <c r="C29" s="4">
        <v>3</v>
      </c>
      <c r="D29" s="11">
        <v>3</v>
      </c>
      <c r="E29" s="13">
        <f>E28</f>
        <v>1.0999999999999999</v>
      </c>
      <c r="F29" s="5">
        <f>F28</f>
        <v>9.9999999999999867E-2</v>
      </c>
      <c r="G29" s="14">
        <f>G28</f>
        <v>0.70000000000000007</v>
      </c>
      <c r="H29" s="19">
        <f t="shared" ref="H29:H31" si="5">C29*E29+D29*F29+G29</f>
        <v>4.3</v>
      </c>
      <c r="I29" s="6">
        <f>1/(1+EXP(-H29))</f>
        <v>0.98661308217233512</v>
      </c>
      <c r="J29" s="20">
        <f>IF(I29&lt;0.5,0,1)</f>
        <v>1</v>
      </c>
      <c r="K29" s="25">
        <f>1-I29</f>
        <v>1.3386917827664879E-2</v>
      </c>
      <c r="L29" s="26">
        <f>-(B29)*LN(I29)-(1-B29)*LN(1-I29)</f>
        <v>4.3134773304160188</v>
      </c>
      <c r="M29" s="65">
        <f>-(B29-J29)*C29</f>
        <v>3</v>
      </c>
      <c r="N29" s="39">
        <f>-(B29-J29)*D29</f>
        <v>3</v>
      </c>
      <c r="O29" s="40">
        <f>-(B29-J29)</f>
        <v>1</v>
      </c>
      <c r="P29"/>
      <c r="Q29"/>
      <c r="R29" s="53"/>
    </row>
    <row r="30" spans="2:18">
      <c r="B30" s="51">
        <v>1</v>
      </c>
      <c r="C30" s="4">
        <v>4</v>
      </c>
      <c r="D30" s="11">
        <v>2</v>
      </c>
      <c r="E30" s="13">
        <f t="shared" ref="E30:G31" si="6">E29</f>
        <v>1.0999999999999999</v>
      </c>
      <c r="F30" s="5">
        <f t="shared" si="6"/>
        <v>9.9999999999999867E-2</v>
      </c>
      <c r="G30" s="14">
        <f t="shared" si="6"/>
        <v>0.70000000000000007</v>
      </c>
      <c r="H30" s="19">
        <f t="shared" si="5"/>
        <v>5.3</v>
      </c>
      <c r="I30" s="6">
        <f>1/(1+EXP(-H30))</f>
        <v>0.99503319834994297</v>
      </c>
      <c r="J30" s="20">
        <f>IF(I30&lt;0.5,0,1)</f>
        <v>1</v>
      </c>
      <c r="K30" s="25">
        <f>I30</f>
        <v>0.99503319834994297</v>
      </c>
      <c r="L30" s="26">
        <f>-(B30)*LN(I30)-(1-B30)*LN(1-I30)</f>
        <v>4.9791772043272986E-3</v>
      </c>
      <c r="M30" s="65">
        <f>-(B30-J30)*C30</f>
        <v>0</v>
      </c>
      <c r="N30" s="39">
        <f>-(B30-J30)*D30</f>
        <v>0</v>
      </c>
      <c r="O30" s="40">
        <f>-(B30-J30)</f>
        <v>0</v>
      </c>
      <c r="P30"/>
      <c r="Q30"/>
      <c r="R30" s="53"/>
    </row>
    <row r="31" spans="2:18">
      <c r="B31" s="54">
        <v>1</v>
      </c>
      <c r="C31" s="7">
        <v>5</v>
      </c>
      <c r="D31" s="12">
        <v>1</v>
      </c>
      <c r="E31" s="15">
        <f t="shared" si="6"/>
        <v>1.0999999999999999</v>
      </c>
      <c r="F31" s="8">
        <f t="shared" si="6"/>
        <v>9.9999999999999867E-2</v>
      </c>
      <c r="G31" s="16">
        <f t="shared" si="6"/>
        <v>0.70000000000000007</v>
      </c>
      <c r="H31" s="21">
        <f t="shared" si="5"/>
        <v>6.2999999999999989</v>
      </c>
      <c r="I31" s="9">
        <f>1/(1+EXP(-H31))</f>
        <v>0.99816706105750719</v>
      </c>
      <c r="J31" s="22">
        <f>IF(I31&lt;0.5,0,1)</f>
        <v>1</v>
      </c>
      <c r="K31" s="27">
        <f>I31</f>
        <v>0.99816706105750719</v>
      </c>
      <c r="L31" s="28">
        <f>-(B31)*LN(I31)-(1-B31)*LN(1-I31)</f>
        <v>1.8346208305892865E-3</v>
      </c>
      <c r="M31" s="66">
        <f>-(B31-J31)*C31</f>
        <v>0</v>
      </c>
      <c r="N31" s="41">
        <f>-(B31-J31)*D31</f>
        <v>0</v>
      </c>
      <c r="O31" s="42">
        <f>-(B31-J31)</f>
        <v>0</v>
      </c>
      <c r="P31" s="39"/>
      <c r="Q31" s="39"/>
      <c r="R31" s="53"/>
    </row>
    <row r="32" spans="2:18" ht="17" thickBot="1">
      <c r="B32" s="55"/>
      <c r="C32" s="56"/>
      <c r="D32" s="56"/>
      <c r="E32" s="56"/>
      <c r="F32" s="56"/>
      <c r="G32" s="56"/>
      <c r="H32" s="56"/>
      <c r="I32" s="56"/>
      <c r="J32" s="56"/>
      <c r="K32" s="57">
        <f>K28*K29*K30*K31</f>
        <v>1.3262837134600607E-3</v>
      </c>
      <c r="L32" s="57">
        <f>SUM(L28:L31)</f>
        <v>6.6253744482196302</v>
      </c>
      <c r="M32" s="56"/>
      <c r="N32" s="56"/>
      <c r="O32" s="56"/>
      <c r="P32" s="56"/>
      <c r="Q32" s="56"/>
      <c r="R32" s="59"/>
    </row>
    <row r="33" spans="2:18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2:18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2:18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2:18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2:18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2:18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2:18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2:18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2:18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2:18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2:18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2:18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2:18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2:18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2:18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2:18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2:18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2:18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2:18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2:18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2:18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2:18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2:18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2:18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2:18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2:18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2:18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2:18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2:18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2:18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</sheetData>
  <mergeCells count="24">
    <mergeCell ref="P26:R26"/>
    <mergeCell ref="B18:D18"/>
    <mergeCell ref="E18:G18"/>
    <mergeCell ref="H18:J18"/>
    <mergeCell ref="K18:L18"/>
    <mergeCell ref="M18:O18"/>
    <mergeCell ref="P18:R18"/>
    <mergeCell ref="B26:D26"/>
    <mergeCell ref="E26:G26"/>
    <mergeCell ref="H26:J26"/>
    <mergeCell ref="K26:L26"/>
    <mergeCell ref="M26:O26"/>
    <mergeCell ref="P10:R10"/>
    <mergeCell ref="B2:D2"/>
    <mergeCell ref="E2:G2"/>
    <mergeCell ref="H2:J2"/>
    <mergeCell ref="K2:L2"/>
    <mergeCell ref="M2:O2"/>
    <mergeCell ref="P2:R2"/>
    <mergeCell ref="B10:D10"/>
    <mergeCell ref="E10:G10"/>
    <mergeCell ref="H10:J10"/>
    <mergeCell ref="K10:L10"/>
    <mergeCell ref="M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2020-06-03T07:29:02Z</dcterms:created>
  <dcterms:modified xsi:type="dcterms:W3CDTF">2020-06-15T14:52:18Z</dcterms:modified>
</cp:coreProperties>
</file>